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75" activeTab="3"/>
  </bookViews>
  <sheets>
    <sheet name="8.17-8.19活动数据表" sheetId="1" r:id="rId1"/>
    <sheet name="考试未通过处罚人员" sheetId="7" r:id="rId2"/>
    <sheet name="片长奖罚" sheetId="6" r:id="rId3"/>
    <sheet name="员工奖励明细" sheetId="8" r:id="rId4"/>
    <sheet name="团购数据" sheetId="5" r:id="rId5"/>
    <sheet name="8.17" sheetId="3" r:id="rId6"/>
    <sheet name="8.18" sheetId="2" r:id="rId7"/>
    <sheet name="8.19" sheetId="4" r:id="rId8"/>
  </sheets>
  <definedNames>
    <definedName name="_xlnm._FilterDatabase" localSheetId="0" hidden="1">'8.17-8.19活动数据表'!$A$3:$AG$116</definedName>
    <definedName name="_xlnm._FilterDatabase" localSheetId="6" hidden="1">'8.18'!$A$3:$R$116</definedName>
    <definedName name="_xlnm._FilterDatabase" localSheetId="7" hidden="1">'8.19'!$A$3:$S$116</definedName>
    <definedName name="_xlnm._FilterDatabase" localSheetId="1" hidden="1">考试未通过处罚人员!$A$1:$L$105</definedName>
    <definedName name="_xlnm._FilterDatabase" localSheetId="3" hidden="1">员工奖励明细!$A$2:$H$212</definedName>
    <definedName name="_xlnm.Print_Titles" localSheetId="3">员工奖励明细!$1:$2</definedName>
  </definedNames>
  <calcPr calcId="144525"/>
</workbook>
</file>

<file path=xl/sharedStrings.xml><?xml version="1.0" encoding="utf-8"?>
<sst xmlns="http://schemas.openxmlformats.org/spreadsheetml/2006/main" count="3026" uniqueCount="922">
  <si>
    <t>8.17-8.19 夏末狂欢购 活动目标</t>
  </si>
  <si>
    <t>序号</t>
  </si>
  <si>
    <t>门店ID</t>
  </si>
  <si>
    <t>门店</t>
  </si>
  <si>
    <t>片区</t>
  </si>
  <si>
    <t xml:space="preserve"> </t>
  </si>
  <si>
    <t>1档目标</t>
  </si>
  <si>
    <t>2档目标</t>
  </si>
  <si>
    <t>活动期间</t>
  </si>
  <si>
    <t>1档销售 完成率</t>
  </si>
  <si>
    <t>团购</t>
  </si>
  <si>
    <t xml:space="preserve">活动期间（扣除团购） </t>
  </si>
  <si>
    <t>1档完成率</t>
  </si>
  <si>
    <t>2档完成率</t>
  </si>
  <si>
    <t>单日达标奖</t>
  </si>
  <si>
    <t>奖罚情况</t>
  </si>
  <si>
    <t>1档销售</t>
  </si>
  <si>
    <t>3天销售</t>
  </si>
  <si>
    <t>1档毛利</t>
  </si>
  <si>
    <t>3天毛利</t>
  </si>
  <si>
    <t>毛利率</t>
  </si>
  <si>
    <t>2档销售</t>
  </si>
  <si>
    <t>2档毛利</t>
  </si>
  <si>
    <t>销售</t>
  </si>
  <si>
    <t>毛利</t>
  </si>
  <si>
    <t xml:space="preserve">销售 </t>
  </si>
  <si>
    <t xml:space="preserve">毛利 </t>
  </si>
  <si>
    <t>定额奖励</t>
  </si>
  <si>
    <t>超毛奖励</t>
  </si>
  <si>
    <t>合计奖励</t>
  </si>
  <si>
    <t>处罚</t>
  </si>
  <si>
    <t>西部店</t>
  </si>
  <si>
    <t>西北片</t>
  </si>
  <si>
    <t>大邑县晋源镇东壕沟段药店</t>
  </si>
  <si>
    <t>城郊一片</t>
  </si>
  <si>
    <t>温江店</t>
  </si>
  <si>
    <t>城郊二片</t>
  </si>
  <si>
    <t>成华区华油路药店</t>
  </si>
  <si>
    <t>城中片</t>
  </si>
  <si>
    <t>郫县郫筒镇东大街药店</t>
  </si>
  <si>
    <t>新津邓双镇岷江店</t>
  </si>
  <si>
    <t>土龙路药店</t>
  </si>
  <si>
    <t>邛崃市羊安镇永康大道药店</t>
  </si>
  <si>
    <t>三江店</t>
  </si>
  <si>
    <t>金牛区黄苑东街药店</t>
  </si>
  <si>
    <t>五津西路药店</t>
  </si>
  <si>
    <t>大邑县新场镇文昌街药店</t>
  </si>
  <si>
    <t>蜀辉路药店</t>
  </si>
  <si>
    <t>都江堰药店</t>
  </si>
  <si>
    <t>成华杉板桥南一路店</t>
  </si>
  <si>
    <t>金牛区银河北街药店</t>
  </si>
  <si>
    <t>沙河源药店</t>
  </si>
  <si>
    <t>成华区金马河路药店</t>
  </si>
  <si>
    <t>东南片</t>
  </si>
  <si>
    <t>成华区羊子山西路药店（兴元华盛）</t>
  </si>
  <si>
    <t>大邑县晋原镇北街药店</t>
  </si>
  <si>
    <t>锦江区劼人路药店</t>
  </si>
  <si>
    <t>大邑县沙渠镇方圆路药店</t>
  </si>
  <si>
    <t>都江堰景中路店</t>
  </si>
  <si>
    <t>郫县郫筒镇一环路东南段药店</t>
  </si>
  <si>
    <t>都江堰幸福镇翔凤路药店</t>
  </si>
  <si>
    <t>都江堰市蒲阳镇堰问道西路药店</t>
  </si>
  <si>
    <t>大邑县晋原镇东街药店</t>
  </si>
  <si>
    <t>成华区华泰路药店</t>
  </si>
  <si>
    <t>红星店</t>
  </si>
  <si>
    <t>青羊区浣花滨河路药店</t>
  </si>
  <si>
    <t>崇州市崇阳镇尚贤坊街药店</t>
  </si>
  <si>
    <t>成华区华康路药店</t>
  </si>
  <si>
    <t>龙泉驿区龙泉街道驿生路药店</t>
  </si>
  <si>
    <t>高新区民丰大道西段药店</t>
  </si>
  <si>
    <t xml:space="preserve">东南片 </t>
  </si>
  <si>
    <t>锦江区柳翠路药店</t>
  </si>
  <si>
    <t>青羊区北东街店</t>
  </si>
  <si>
    <t>浆洗街药店</t>
  </si>
  <si>
    <t>青羊区贝森北路药店</t>
  </si>
  <si>
    <t>武侯区顺和街店</t>
  </si>
  <si>
    <t>大悦路药店</t>
  </si>
  <si>
    <t>崇州市崇阳镇蜀州中路药店</t>
  </si>
  <si>
    <t>锦江区榕声路店</t>
  </si>
  <si>
    <t>成华区万科路药店</t>
  </si>
  <si>
    <t xml:space="preserve">崇州市崇阳镇永康东路药店 </t>
  </si>
  <si>
    <t>高新区新下街药店</t>
  </si>
  <si>
    <t>成华区二环路北四段药店（汇融名城）</t>
  </si>
  <si>
    <t>锦江区合欢树街药店</t>
  </si>
  <si>
    <t>新都区新都街道万和北路药店</t>
  </si>
  <si>
    <t>青羊区十二桥药店</t>
  </si>
  <si>
    <t>新都区马超东路店</t>
  </si>
  <si>
    <t>双林路药店</t>
  </si>
  <si>
    <t>邛崃市临邛镇翠荫街药店</t>
  </si>
  <si>
    <t>怀远店</t>
  </si>
  <si>
    <t>通盈街药店</t>
  </si>
  <si>
    <t>成华区新怡路店</t>
  </si>
  <si>
    <t>光华药店</t>
  </si>
  <si>
    <t>锦江区静明路药店</t>
  </si>
  <si>
    <t>大邑县晋原镇子龙路店</t>
  </si>
  <si>
    <t>大邑县晋原镇内蒙古大道桃源药店</t>
  </si>
  <si>
    <t>温江区公平街道江安路药店</t>
  </si>
  <si>
    <t>都江堰聚源镇药店</t>
  </si>
  <si>
    <t>都江堰市蒲阳路药店</t>
  </si>
  <si>
    <t>清江东路2药店</t>
  </si>
  <si>
    <t>成华区西林一街药店</t>
  </si>
  <si>
    <t>新津县五津镇武阳西路药店</t>
  </si>
  <si>
    <t>大邑县晋原镇通达东路五段药店</t>
  </si>
  <si>
    <t>锦江区观音桥街药店</t>
  </si>
  <si>
    <t>邛崃市临邛镇长安大道药店</t>
  </si>
  <si>
    <t>崇州中心店</t>
  </si>
  <si>
    <t>金牛区蜀汉路药店</t>
  </si>
  <si>
    <t>金牛区交大路第三药店</t>
  </si>
  <si>
    <t>武侯区大华街药店</t>
  </si>
  <si>
    <t>锦江区庆云南街药店</t>
  </si>
  <si>
    <t>成华区崔家店路药店</t>
  </si>
  <si>
    <t>高新区大源北街药店</t>
  </si>
  <si>
    <t>邛崃中心药店</t>
  </si>
  <si>
    <t>都江堰奎光路中段药店</t>
  </si>
  <si>
    <t>兴义镇万兴路药店</t>
  </si>
  <si>
    <t>邛崃市临邛镇洪川小区药店</t>
  </si>
  <si>
    <t>成华区万宇路药店</t>
  </si>
  <si>
    <t>武侯区佳灵路药店</t>
  </si>
  <si>
    <t>武侯区丝竹路药店</t>
  </si>
  <si>
    <t>青羊区童子街药店</t>
  </si>
  <si>
    <t>清江东路药店</t>
  </si>
  <si>
    <t>锦江区水杉街药店</t>
  </si>
  <si>
    <t>新园大道药店</t>
  </si>
  <si>
    <t>龙潭西路店</t>
  </si>
  <si>
    <t>武侯区科华街药店</t>
  </si>
  <si>
    <t>新乐中街药店</t>
  </si>
  <si>
    <t>大药房连锁有限公司武侯区聚萃街药店</t>
  </si>
  <si>
    <t>航中街药店（8.19-8.21）</t>
  </si>
  <si>
    <t>金牛区金沙路药店</t>
  </si>
  <si>
    <t>高新天久北巷药店</t>
  </si>
  <si>
    <t>双流区东升街道三强西路药店</t>
  </si>
  <si>
    <t>人民中路店（8月19日-21日）</t>
  </si>
  <si>
    <t>高新区中和大道药店</t>
  </si>
  <si>
    <t>大邑县晋原镇潘家街药店</t>
  </si>
  <si>
    <t>双流县西航港街道锦华路一段药店</t>
  </si>
  <si>
    <t>新都区新繁镇繁江北路药店</t>
  </si>
  <si>
    <t>大邑县安仁镇千禧街药店</t>
  </si>
  <si>
    <t>中和公济桥路药店</t>
  </si>
  <si>
    <t>金带街药店</t>
  </si>
  <si>
    <t>金牛区银沙路药店</t>
  </si>
  <si>
    <t>锦江区梨花街药店</t>
  </si>
  <si>
    <t>旗舰片</t>
  </si>
  <si>
    <t>金牛区解放路药店</t>
  </si>
  <si>
    <t>成都成汉太极大药房（8.19-8.21）</t>
  </si>
  <si>
    <t>周末环比数据未达标</t>
  </si>
  <si>
    <t>旗舰店</t>
  </si>
  <si>
    <t>高新区紫薇东路药店</t>
  </si>
  <si>
    <t>光华村街药店</t>
  </si>
  <si>
    <t>元华二巷药店</t>
  </si>
  <si>
    <t>枣子巷药店</t>
  </si>
  <si>
    <t>公文呈报减免</t>
  </si>
  <si>
    <t>金丝街药店（8月19日-21日）</t>
  </si>
  <si>
    <t>合计</t>
  </si>
  <si>
    <t>门店编码</t>
  </si>
  <si>
    <t>店员姓名</t>
  </si>
  <si>
    <t>个人ID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</si>
  <si>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</si>
  <si>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</si>
  <si>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</si>
  <si>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</si>
  <si>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</si>
  <si>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</si>
  <si>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</si>
  <si>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</si>
  <si>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处罚金额</t>
  </si>
  <si>
    <t>301_349</t>
  </si>
  <si>
    <t>斯蕊</t>
  </si>
  <si>
    <t>正常</t>
  </si>
  <si>
    <t>营业员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</si>
  <si>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人民中路店</t>
    </r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</si>
  <si>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周三（城中片区）</t>
    </r>
  </si>
  <si>
    <t>18108097971</t>
  </si>
  <si>
    <t>未通过</t>
  </si>
  <si>
    <t>1</t>
  </si>
  <si>
    <t>85.00</t>
  </si>
  <si>
    <t>301_724</t>
  </si>
  <si>
    <t>张阳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</si>
  <si>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观音桥街药店</t>
    </r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</si>
  <si>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周日（东南片区）</t>
    </r>
  </si>
  <si>
    <t>15208491059</t>
  </si>
  <si>
    <t>301_373</t>
  </si>
  <si>
    <t>李明磊</t>
  </si>
  <si>
    <r>
      <rPr>
        <sz val="10"/>
        <rFont val="宋体"/>
        <charset val="0"/>
      </rPr>
      <t>城中片区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周日（城中片区）</t>
    </r>
  </si>
  <si>
    <t>18384177668</t>
  </si>
  <si>
    <t>袁咏梅</t>
  </si>
  <si>
    <t>15108262893</t>
  </si>
  <si>
    <t>301_103198</t>
  </si>
  <si>
    <t>邓磊</t>
  </si>
  <si>
    <t>贝森路店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</si>
  <si>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周日（西北片区）</t>
    </r>
  </si>
  <si>
    <t>15883407335</t>
  </si>
  <si>
    <t>301_104533</t>
  </si>
  <si>
    <t>闵巧</t>
  </si>
  <si>
    <t>潘家街店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</si>
  <si>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周日（城郊一片）</t>
    </r>
  </si>
  <si>
    <t>18180433587</t>
  </si>
  <si>
    <t>301_102934</t>
  </si>
  <si>
    <t>刘秀琼</t>
  </si>
  <si>
    <t>试用期人员</t>
  </si>
  <si>
    <t>银河北街店</t>
  </si>
  <si>
    <t>15928859058</t>
  </si>
  <si>
    <t>301_308</t>
  </si>
  <si>
    <t>吴丹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</si>
  <si>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红星店</t>
    </r>
  </si>
  <si>
    <t>18224449143</t>
  </si>
  <si>
    <t>301_399</t>
  </si>
  <si>
    <t>晏玲</t>
  </si>
  <si>
    <t>天久北巷药店</t>
  </si>
  <si>
    <r>
      <rPr>
        <sz val="10"/>
        <rFont val="宋体"/>
        <charset val="0"/>
      </rPr>
      <t>东南片区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周三（东南片区）</t>
    </r>
  </si>
  <si>
    <t>15982290752</t>
  </si>
  <si>
    <t>胡静</t>
  </si>
  <si>
    <t>15609056513</t>
  </si>
  <si>
    <t>301_104429</t>
  </si>
  <si>
    <t>周倩</t>
  </si>
  <si>
    <t>大华街店</t>
  </si>
  <si>
    <r>
      <rPr>
        <sz val="10"/>
        <rFont val="宋体"/>
        <charset val="0"/>
      </rPr>
      <t>西北片区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周三（西北片区）</t>
    </r>
  </si>
  <si>
    <t>15183699828</t>
  </si>
  <si>
    <t>301_367</t>
  </si>
  <si>
    <t>郭桃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</si>
  <si>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金带街药店</t>
    </r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</si>
  <si>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周日（城郊</t>
    </r>
    <r>
      <rPr>
        <sz val="10"/>
        <rFont val="Arial"/>
        <charset val="0"/>
      </rPr>
      <t>2</t>
    </r>
    <r>
      <rPr>
        <sz val="10"/>
        <rFont val="宋体"/>
        <charset val="0"/>
      </rPr>
      <t>）</t>
    </r>
  </si>
  <si>
    <t>13689074550</t>
  </si>
  <si>
    <t>301_104430</t>
  </si>
  <si>
    <t>潘霞</t>
  </si>
  <si>
    <t>中和大道店</t>
  </si>
  <si>
    <t>15982365173</t>
  </si>
  <si>
    <t>301_587</t>
  </si>
  <si>
    <t>晏祥春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</si>
  <si>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都江堰景中路店</t>
    </r>
  </si>
  <si>
    <t>18728458610</t>
  </si>
  <si>
    <t>301_341</t>
  </si>
  <si>
    <t>任会茹</t>
  </si>
  <si>
    <t>店长</t>
  </si>
  <si>
    <t>18280415898</t>
  </si>
  <si>
    <t>杨科</t>
  </si>
  <si>
    <t>副店长</t>
  </si>
  <si>
    <t>13709072053</t>
  </si>
  <si>
    <t>301_517</t>
  </si>
  <si>
    <t>段佳馨</t>
  </si>
  <si>
    <t>实习生</t>
  </si>
  <si>
    <t>18280907955</t>
  </si>
  <si>
    <t>301_52</t>
  </si>
  <si>
    <t>黄敏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</si>
  <si>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崇州中心店</t>
    </r>
  </si>
  <si>
    <t>13880843228</t>
  </si>
  <si>
    <t>301_357</t>
  </si>
  <si>
    <t>胡艳弘</t>
  </si>
  <si>
    <t>18080925676</t>
  </si>
  <si>
    <t>301_727</t>
  </si>
  <si>
    <t>李秀芳</t>
  </si>
  <si>
    <t>黄苑东街药店</t>
  </si>
  <si>
    <t>13981702634</t>
  </si>
  <si>
    <t>301_598</t>
  </si>
  <si>
    <t>王林烽</t>
  </si>
  <si>
    <t>水杉街药店</t>
  </si>
  <si>
    <t>18782982960</t>
  </si>
  <si>
    <t>301_733</t>
  </si>
  <si>
    <t>袁媛</t>
  </si>
  <si>
    <t>双流三强西路店</t>
  </si>
  <si>
    <t>18981990819</t>
  </si>
  <si>
    <t>廖丹</t>
  </si>
  <si>
    <t>18382480504</t>
  </si>
  <si>
    <t>王佳</t>
  </si>
  <si>
    <t>18280295114</t>
  </si>
  <si>
    <t>唐信银</t>
  </si>
  <si>
    <t>15283570315</t>
  </si>
  <si>
    <t>301_343</t>
  </si>
  <si>
    <t>曾思静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</si>
  <si>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光华药店</t>
    </r>
  </si>
  <si>
    <t>18782466936</t>
  </si>
  <si>
    <t>301_546</t>
  </si>
  <si>
    <t>刁文芳</t>
  </si>
  <si>
    <t>榕声路店</t>
  </si>
  <si>
    <t>17311236943</t>
  </si>
  <si>
    <t>胡光宾</t>
  </si>
  <si>
    <t>13980576284</t>
  </si>
  <si>
    <t>301_102935</t>
  </si>
  <si>
    <t>邹加露</t>
  </si>
  <si>
    <t>童子街店</t>
  </si>
  <si>
    <t>17828894574</t>
  </si>
  <si>
    <t>王依纯</t>
  </si>
  <si>
    <t>15828527522</t>
  </si>
  <si>
    <t>301_101453</t>
  </si>
  <si>
    <t>王馨</t>
  </si>
  <si>
    <t>江安路店</t>
  </si>
  <si>
    <t>18482181765</t>
  </si>
  <si>
    <t>301_720</t>
  </si>
  <si>
    <t>王茹</t>
  </si>
  <si>
    <t>大邑新场镇店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</si>
  <si>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&gt;7/0</t>
    </r>
    <r>
      <rPr>
        <sz val="10"/>
        <rFont val="宋体"/>
        <charset val="0"/>
      </rPr>
      <t>（城郊一片新场）</t>
    </r>
  </si>
  <si>
    <t>13547950842</t>
  </si>
  <si>
    <t>杨红</t>
  </si>
  <si>
    <t>13699440714</t>
  </si>
  <si>
    <t>覃顺红</t>
  </si>
  <si>
    <t>17780332209</t>
  </si>
  <si>
    <t>刘银花</t>
  </si>
  <si>
    <t>18408291883</t>
  </si>
  <si>
    <t>龙利</t>
  </si>
  <si>
    <t>15583399116</t>
  </si>
  <si>
    <t>301_584</t>
  </si>
  <si>
    <t>崔露</t>
  </si>
  <si>
    <t>中和柳荫街药店</t>
  </si>
  <si>
    <t>18382480784</t>
  </si>
  <si>
    <t>301_514</t>
  </si>
  <si>
    <t>薛燕</t>
  </si>
  <si>
    <t>新津邓双店</t>
  </si>
  <si>
    <r>
      <rPr>
        <sz val="10"/>
        <rFont val="宋体"/>
        <charset val="0"/>
      </rPr>
      <t>城郊一片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周三（城郊一片）</t>
    </r>
  </si>
  <si>
    <t>15802898869</t>
  </si>
  <si>
    <t>301_707</t>
  </si>
  <si>
    <t>伍梦丽</t>
  </si>
  <si>
    <t>18380373647</t>
  </si>
  <si>
    <t>马艺芮</t>
  </si>
  <si>
    <t>13679645325</t>
  </si>
  <si>
    <t>301_339</t>
  </si>
  <si>
    <t>黎婷婷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</si>
  <si>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沙河源药店</t>
    </r>
  </si>
  <si>
    <t>18408210130</t>
  </si>
  <si>
    <t>80.00</t>
  </si>
  <si>
    <t>301_359</t>
  </si>
  <si>
    <t>付能梅</t>
  </si>
  <si>
    <t>15756323750</t>
  </si>
  <si>
    <t>301_581</t>
  </si>
  <si>
    <t>李婷</t>
  </si>
  <si>
    <t>汇融名城</t>
  </si>
  <si>
    <t>19908049500</t>
  </si>
  <si>
    <t>301_102564</t>
  </si>
  <si>
    <t>杨敏</t>
  </si>
  <si>
    <t>邛崃翠荫街药店</t>
  </si>
  <si>
    <t>18081481593</t>
  </si>
  <si>
    <r>
      <rPr>
        <sz val="10"/>
        <rFont val="宋体"/>
        <charset val="0"/>
      </rPr>
      <t>林霞</t>
    </r>
    <r>
      <rPr>
        <sz val="10"/>
        <rFont val="Arial"/>
        <charset val="0"/>
      </rPr>
      <t>2</t>
    </r>
  </si>
  <si>
    <t>17358665200</t>
  </si>
  <si>
    <t>301_307</t>
  </si>
  <si>
    <t>李莎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</si>
  <si>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旗舰店</t>
    </r>
  </si>
  <si>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</t>
    </r>
    <r>
      <rPr>
        <sz val="10"/>
        <rFont val="宋体"/>
        <charset val="0"/>
      </rPr>
      <t>旗舰片（周六）</t>
    </r>
  </si>
  <si>
    <t>17844574918</t>
  </si>
  <si>
    <t>周红蓉</t>
  </si>
  <si>
    <t>13438365024</t>
  </si>
  <si>
    <t>张咪</t>
  </si>
  <si>
    <t>13551255819</t>
  </si>
  <si>
    <t>田源</t>
  </si>
  <si>
    <t>18702887287</t>
  </si>
  <si>
    <t>301_712</t>
  </si>
  <si>
    <t>李桂芳</t>
  </si>
  <si>
    <t>华泰路药店</t>
  </si>
  <si>
    <t>13308008624</t>
  </si>
  <si>
    <t>301_511</t>
  </si>
  <si>
    <t>殷岱菊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</si>
  <si>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杉板桥南一路店</t>
    </r>
  </si>
  <si>
    <t>18349249381</t>
  </si>
  <si>
    <t>301_573</t>
  </si>
  <si>
    <t>钟世豪</t>
  </si>
  <si>
    <t>双流锦华路一段药店</t>
  </si>
  <si>
    <t>17882218569</t>
  </si>
  <si>
    <t>301_750</t>
  </si>
  <si>
    <t>欧双雪</t>
  </si>
  <si>
    <t>成汉南路店</t>
  </si>
  <si>
    <t>17390121719</t>
  </si>
  <si>
    <t>75.00</t>
  </si>
  <si>
    <t>301_103639</t>
  </si>
  <si>
    <t>韩守玉</t>
  </si>
  <si>
    <t>金马河店</t>
  </si>
  <si>
    <t>18200282561</t>
  </si>
  <si>
    <t>何海燕</t>
  </si>
  <si>
    <t>13408502968</t>
  </si>
  <si>
    <t>高文棋</t>
  </si>
  <si>
    <t>15102868703</t>
  </si>
  <si>
    <t>301_515</t>
  </si>
  <si>
    <t>席梦琳</t>
  </si>
  <si>
    <t>崔家店路药店</t>
  </si>
  <si>
    <t>13008162625</t>
  </si>
  <si>
    <t>301_549</t>
  </si>
  <si>
    <t>彭蓉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</si>
  <si>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大邑县东壕沟段药店</t>
    </r>
  </si>
  <si>
    <t>18782091722</t>
  </si>
  <si>
    <t>301_107728</t>
  </si>
  <si>
    <t>李阿其</t>
  </si>
  <si>
    <t>大邑北街店</t>
  </si>
  <si>
    <t/>
  </si>
  <si>
    <t>18084047237</t>
  </si>
  <si>
    <t>301_582</t>
  </si>
  <si>
    <t>李洋米</t>
  </si>
  <si>
    <t>十二桥药店</t>
  </si>
  <si>
    <t>15882419682</t>
  </si>
  <si>
    <t>301_753</t>
  </si>
  <si>
    <t>李昌梅</t>
  </si>
  <si>
    <t>合欢树街药店</t>
  </si>
  <si>
    <t>18349201534</t>
  </si>
  <si>
    <t>邓黎</t>
  </si>
  <si>
    <t>18583485965</t>
  </si>
  <si>
    <t>70.00</t>
  </si>
  <si>
    <t>杜莲桃</t>
  </si>
  <si>
    <t>促销</t>
  </si>
  <si>
    <t>18227699390</t>
  </si>
  <si>
    <t>叶焕颜</t>
  </si>
  <si>
    <t>18030618007</t>
  </si>
  <si>
    <t>吕晓琴</t>
  </si>
  <si>
    <t>17358503884</t>
  </si>
  <si>
    <t>高艳</t>
  </si>
  <si>
    <t>13551329034</t>
  </si>
  <si>
    <t>301_570</t>
  </si>
  <si>
    <t>罗豪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</si>
  <si>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浣花滨河路药店</t>
    </r>
  </si>
  <si>
    <t>18583175973</t>
  </si>
  <si>
    <t>夏燕</t>
  </si>
  <si>
    <t>13219086102</t>
  </si>
  <si>
    <t>胡永丽</t>
  </si>
  <si>
    <t>18981941765</t>
  </si>
  <si>
    <t>王媚</t>
  </si>
  <si>
    <t>18728725690</t>
  </si>
  <si>
    <t>代茜澜</t>
  </si>
  <si>
    <t>18715881523</t>
  </si>
  <si>
    <t>古显琼</t>
  </si>
  <si>
    <t>13730821183</t>
  </si>
  <si>
    <t>65.00</t>
  </si>
  <si>
    <t>邓洁</t>
  </si>
  <si>
    <t>18328459787</t>
  </si>
  <si>
    <t>301_752</t>
  </si>
  <si>
    <t>黄瑞玉</t>
  </si>
  <si>
    <t>聚萃街药店</t>
  </si>
  <si>
    <t>15397605758</t>
  </si>
  <si>
    <t>301_105396</t>
  </si>
  <si>
    <t>唐静</t>
  </si>
  <si>
    <t>航中街店</t>
  </si>
  <si>
    <t>18328144407</t>
  </si>
  <si>
    <t>周美仙</t>
  </si>
  <si>
    <t>18113291701</t>
  </si>
  <si>
    <t>徐昌宁</t>
  </si>
  <si>
    <t>18200121013</t>
  </si>
  <si>
    <t>唐敏</t>
  </si>
  <si>
    <t>16602823204</t>
  </si>
  <si>
    <t>唐冬芳</t>
  </si>
  <si>
    <t>15108359504</t>
  </si>
  <si>
    <t>60.00</t>
  </si>
  <si>
    <t>301_105910</t>
  </si>
  <si>
    <t>廖欣雨</t>
  </si>
  <si>
    <t>紫薇东路店</t>
  </si>
  <si>
    <t>18111670838</t>
  </si>
  <si>
    <t>李巧</t>
  </si>
  <si>
    <t>18352455141</t>
  </si>
  <si>
    <t>杨怡珩</t>
  </si>
  <si>
    <t>13281473276</t>
  </si>
  <si>
    <t>胡康员</t>
  </si>
  <si>
    <t>15708459652</t>
  </si>
  <si>
    <t>45.00</t>
  </si>
  <si>
    <t>刘芳</t>
  </si>
  <si>
    <t>18781418157</t>
  </si>
  <si>
    <t>冯元香</t>
  </si>
  <si>
    <t>18683570710</t>
  </si>
  <si>
    <t>30.00</t>
  </si>
  <si>
    <t>范珂君</t>
  </si>
  <si>
    <t>18582861914</t>
  </si>
  <si>
    <t>25.00</t>
  </si>
  <si>
    <t>黄飞霞</t>
  </si>
  <si>
    <t>15881877876</t>
  </si>
  <si>
    <t>龚玉林</t>
  </si>
  <si>
    <t>15308064084</t>
  </si>
  <si>
    <t>黄淑琴</t>
  </si>
  <si>
    <t>15390194619</t>
  </si>
  <si>
    <t>20.00</t>
  </si>
  <si>
    <t>301_585</t>
  </si>
  <si>
    <t>李雪梅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</si>
  <si>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羊子山西路药店</t>
    </r>
  </si>
  <si>
    <t>18584873940</t>
  </si>
  <si>
    <t>15.00</t>
  </si>
  <si>
    <t>白雨欣</t>
  </si>
  <si>
    <t>13547447389</t>
  </si>
  <si>
    <t>未参与</t>
  </si>
  <si>
    <t>0</t>
  </si>
  <si>
    <t>--</t>
  </si>
  <si>
    <t>301_704</t>
  </si>
  <si>
    <t>钱亚辉</t>
  </si>
  <si>
    <t>都江堰奎光店</t>
  </si>
  <si>
    <t>15928534069</t>
  </si>
  <si>
    <t>301_387</t>
  </si>
  <si>
    <t>刘亚男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</si>
  <si>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新乐中街药店</t>
    </r>
  </si>
  <si>
    <t>13540670588</t>
  </si>
  <si>
    <t>李苗</t>
  </si>
  <si>
    <t>15676008528</t>
  </si>
  <si>
    <t>301_56</t>
  </si>
  <si>
    <t>骆素花</t>
  </si>
  <si>
    <r>
      <rPr>
        <sz val="10"/>
        <rFont val="Arial"/>
        <charset val="0"/>
      </rPr>
      <t xml:space="preserve">  </t>
    </r>
    <r>
      <rPr>
        <sz val="10"/>
        <rFont val="宋体"/>
        <charset val="0"/>
      </rPr>
      <t>三江店</t>
    </r>
  </si>
  <si>
    <r>
      <rPr>
        <sz val="10"/>
        <rFont val="宋体"/>
        <charset val="0"/>
      </rPr>
      <t>城郊二片</t>
    </r>
    <r>
      <rPr>
        <sz val="10"/>
        <rFont val="Arial"/>
        <charset val="0"/>
      </rPr>
      <t>&gt;</t>
    </r>
    <r>
      <rPr>
        <sz val="10"/>
        <rFont val="宋体"/>
        <charset val="0"/>
      </rPr>
      <t>川太极分公司</t>
    </r>
    <r>
      <rPr>
        <sz val="10"/>
        <rFont val="Arial"/>
        <charset val="0"/>
      </rPr>
      <t>&gt;0</t>
    </r>
    <r>
      <rPr>
        <sz val="10"/>
        <rFont val="宋体"/>
        <charset val="0"/>
      </rPr>
      <t>、</t>
    </r>
    <r>
      <rPr>
        <sz val="10"/>
        <rFont val="Arial"/>
        <charset val="0"/>
      </rPr>
      <t>6</t>
    </r>
    <r>
      <rPr>
        <sz val="10"/>
        <rFont val="宋体"/>
        <charset val="0"/>
      </rPr>
      <t>（</t>
    </r>
    <r>
      <rPr>
        <sz val="10"/>
        <rFont val="Arial"/>
        <charset val="0"/>
      </rPr>
      <t>2</t>
    </r>
    <r>
      <rPr>
        <sz val="10"/>
        <rFont val="宋体"/>
        <charset val="0"/>
      </rPr>
      <t>片三江店）</t>
    </r>
  </si>
  <si>
    <t>13558759771</t>
  </si>
  <si>
    <t>李玉先</t>
  </si>
  <si>
    <t>18328479332</t>
  </si>
  <si>
    <t>陆钰梅</t>
  </si>
  <si>
    <t>18728392081</t>
  </si>
  <si>
    <t>代珍慧</t>
  </si>
  <si>
    <t>18181500578</t>
  </si>
  <si>
    <t>陈海昕</t>
  </si>
  <si>
    <t>13056595164</t>
  </si>
  <si>
    <t>罗丹</t>
  </si>
  <si>
    <t>13540412353</t>
  </si>
  <si>
    <t>301_747</t>
  </si>
  <si>
    <t>何媛</t>
  </si>
  <si>
    <t>郫县二店</t>
  </si>
  <si>
    <t>18781398752</t>
  </si>
  <si>
    <t>301_591</t>
  </si>
  <si>
    <t>付静</t>
  </si>
  <si>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邛崃长安大道药店</t>
    </r>
  </si>
  <si>
    <t>13881807885</t>
  </si>
  <si>
    <t>李漫</t>
  </si>
  <si>
    <t>15928505734</t>
  </si>
  <si>
    <t>何蕴雯</t>
  </si>
  <si>
    <t>13547985350</t>
  </si>
  <si>
    <t>夏末狂欢购活动 8月17日—8月19日  片区门店达标率</t>
  </si>
  <si>
    <t>片长</t>
  </si>
  <si>
    <t>门店总数</t>
  </si>
  <si>
    <t>1档达标店数</t>
  </si>
  <si>
    <t>未达成店数</t>
  </si>
  <si>
    <t>扣分（1分/店）</t>
  </si>
  <si>
    <t>2档达标门店数</t>
  </si>
  <si>
    <t>奖励金额</t>
  </si>
  <si>
    <t>门店达标率</t>
  </si>
  <si>
    <t>苗凯</t>
  </si>
  <si>
    <t>大邑片</t>
  </si>
  <si>
    <t>何巍</t>
  </si>
  <si>
    <t>邛崃片</t>
  </si>
  <si>
    <t>任荟茹</t>
  </si>
  <si>
    <t>谭庆娟</t>
  </si>
  <si>
    <t>刘琴英</t>
  </si>
  <si>
    <t>新津片</t>
  </si>
  <si>
    <t>王燕丽</t>
  </si>
  <si>
    <t>贾兰</t>
  </si>
  <si>
    <t>求和项:3天销售</t>
  </si>
  <si>
    <t>求和项:3天毛利</t>
  </si>
  <si>
    <t>求和项:3天销售2</t>
  </si>
  <si>
    <t>求和项:3天毛利2</t>
  </si>
  <si>
    <t>求和项:实际销售</t>
  </si>
  <si>
    <t>求和项:实际毛利</t>
  </si>
  <si>
    <t>1档销售完成率</t>
  </si>
  <si>
    <t xml:space="preserve">2档销售完成率 </t>
  </si>
  <si>
    <t>总计</t>
  </si>
  <si>
    <t>8.17-19活动奖励分配明细表（营业员）</t>
  </si>
  <si>
    <t>门店名称</t>
  </si>
  <si>
    <t>营业员ID</t>
  </si>
  <si>
    <t>营业员姓名</t>
  </si>
  <si>
    <t>备注</t>
  </si>
  <si>
    <t>城中片区</t>
  </si>
  <si>
    <t>劼人路</t>
  </si>
  <si>
    <t>马雪</t>
  </si>
  <si>
    <t>交门店罚款等</t>
  </si>
  <si>
    <t>景中店</t>
  </si>
  <si>
    <t>任情</t>
  </si>
  <si>
    <t>张丽莎</t>
  </si>
  <si>
    <t>林霞</t>
  </si>
  <si>
    <t>静明路</t>
  </si>
  <si>
    <t>永康东路店</t>
  </si>
  <si>
    <t>胡建梅</t>
  </si>
  <si>
    <t>双林店</t>
  </si>
  <si>
    <t>梅茜</t>
  </si>
  <si>
    <t>邓洋</t>
  </si>
  <si>
    <t>张玉</t>
  </si>
  <si>
    <t>杨菊</t>
  </si>
  <si>
    <t>翔凤店</t>
  </si>
  <si>
    <t>乐良清</t>
  </si>
  <si>
    <t>王杜萍</t>
  </si>
  <si>
    <t>郫县东大街</t>
  </si>
  <si>
    <t>李甜甜</t>
  </si>
  <si>
    <t>李燕</t>
  </si>
  <si>
    <t>罗丽</t>
  </si>
  <si>
    <t>都江堰店</t>
  </si>
  <si>
    <t>聂丽</t>
  </si>
  <si>
    <t>曹春燕</t>
  </si>
  <si>
    <t>梁海燕</t>
  </si>
  <si>
    <t>李忠英</t>
  </si>
  <si>
    <t>刘娟</t>
  </si>
  <si>
    <t>郭玲怡</t>
  </si>
  <si>
    <t>马代龙</t>
  </si>
  <si>
    <t>北东街</t>
  </si>
  <si>
    <t>向海英</t>
  </si>
  <si>
    <t>聚源店</t>
  </si>
  <si>
    <t>何丽萍</t>
  </si>
  <si>
    <t>罗玮</t>
  </si>
  <si>
    <t>易月红</t>
  </si>
  <si>
    <t>牟鑫阳</t>
  </si>
  <si>
    <t>尚贤坊</t>
  </si>
  <si>
    <t>朱玉梅</t>
  </si>
  <si>
    <t>范文静</t>
  </si>
  <si>
    <t>刘敏</t>
  </si>
  <si>
    <t>罗雪琴</t>
  </si>
  <si>
    <t>曾蕾蕾</t>
  </si>
  <si>
    <t>涂思佩</t>
  </si>
  <si>
    <t>李莹</t>
  </si>
  <si>
    <t>江安店</t>
  </si>
  <si>
    <t>龙泉驿生路店</t>
  </si>
  <si>
    <t>单菊</t>
  </si>
  <si>
    <t>王慧</t>
  </si>
  <si>
    <t>李忠存</t>
  </si>
  <si>
    <t>奎光路店</t>
  </si>
  <si>
    <t>唐思瑶</t>
  </si>
  <si>
    <t>陈蓉</t>
  </si>
  <si>
    <t>段文秀</t>
  </si>
  <si>
    <t>贾益娟</t>
  </si>
  <si>
    <t>易永红</t>
  </si>
  <si>
    <t>周有惠</t>
  </si>
  <si>
    <t>问道西路店</t>
  </si>
  <si>
    <t>孙佳丽</t>
  </si>
  <si>
    <t>华油店</t>
  </si>
  <si>
    <t>周燕</t>
  </si>
  <si>
    <t>杨久会</t>
  </si>
  <si>
    <t>谢玉涛</t>
  </si>
  <si>
    <t>邓银鑫</t>
  </si>
  <si>
    <t>刘珏宏</t>
  </si>
  <si>
    <t>何倩倩</t>
  </si>
  <si>
    <t>柳翠店</t>
  </si>
  <si>
    <t>宋留艺</t>
  </si>
  <si>
    <t>曾佳敏</t>
  </si>
  <si>
    <t>雷鑫梅</t>
  </si>
  <si>
    <t>龚俊文</t>
  </si>
  <si>
    <t>蜀州中路店</t>
  </si>
  <si>
    <t>郑娇</t>
  </si>
  <si>
    <t>邓红梅</t>
  </si>
  <si>
    <t>王旭</t>
  </si>
  <si>
    <t>沈艳洁</t>
  </si>
  <si>
    <t>王俊</t>
  </si>
  <si>
    <t>夏彩红</t>
  </si>
  <si>
    <t>邹东梅</t>
  </si>
  <si>
    <t>李思琪</t>
  </si>
  <si>
    <t>邹鹏</t>
  </si>
  <si>
    <t>吴霞</t>
  </si>
  <si>
    <t>骆玲</t>
  </si>
  <si>
    <t>梁睿(实习生)</t>
  </si>
  <si>
    <t>杉板桥</t>
  </si>
  <si>
    <t>何倩(实习生)</t>
  </si>
  <si>
    <t>董华</t>
  </si>
  <si>
    <t>西北片区</t>
  </si>
  <si>
    <t>汇融名城店</t>
  </si>
  <si>
    <t>李可</t>
  </si>
  <si>
    <t>姚沙</t>
  </si>
  <si>
    <t>舒海燕</t>
  </si>
  <si>
    <t>刘科言</t>
  </si>
  <si>
    <t>李玉涵</t>
  </si>
  <si>
    <t>彭志萍</t>
  </si>
  <si>
    <t>伍佳慧</t>
  </si>
  <si>
    <t>张鑫怡</t>
  </si>
  <si>
    <t>刘明慧</t>
  </si>
  <si>
    <t>马超东路</t>
  </si>
  <si>
    <t>浆洗街</t>
  </si>
  <si>
    <t>江元梅</t>
  </si>
  <si>
    <t>郑万利</t>
  </si>
  <si>
    <t>唐丽</t>
  </si>
  <si>
    <t>陈丽媛</t>
  </si>
  <si>
    <t>陈思敏</t>
  </si>
  <si>
    <t>苟俊驰</t>
  </si>
  <si>
    <t>莫晓菊</t>
  </si>
  <si>
    <t>沙河源</t>
  </si>
  <si>
    <t>陈娟</t>
  </si>
  <si>
    <t>陶志强</t>
  </si>
  <si>
    <t>王海英</t>
  </si>
  <si>
    <t>聂琴</t>
  </si>
  <si>
    <t>李一可</t>
  </si>
  <si>
    <t>文淼</t>
  </si>
  <si>
    <t>顺和街店</t>
  </si>
  <si>
    <t>李媛</t>
  </si>
  <si>
    <t xml:space="preserve">新津邓双店 </t>
  </si>
  <si>
    <t>张琴</t>
  </si>
  <si>
    <t>彭燕</t>
  </si>
  <si>
    <t>郑红艳</t>
  </si>
  <si>
    <t>刘茹溢</t>
  </si>
  <si>
    <t>张飘</t>
  </si>
  <si>
    <t>王琴</t>
  </si>
  <si>
    <t>五津西路</t>
  </si>
  <si>
    <t>大悦路店</t>
  </si>
  <si>
    <t>杨艳</t>
  </si>
  <si>
    <t>刘芬</t>
  </si>
  <si>
    <t>汪婷</t>
  </si>
  <si>
    <t>李迎新</t>
  </si>
  <si>
    <t>黄焰</t>
  </si>
  <si>
    <t>廖文莉</t>
  </si>
  <si>
    <t>孔慧玥</t>
  </si>
  <si>
    <t>大邑东街</t>
  </si>
  <si>
    <t>杨丽</t>
  </si>
  <si>
    <t>万和北路</t>
  </si>
  <si>
    <t>廖红</t>
  </si>
  <si>
    <t>陈素琴</t>
  </si>
  <si>
    <t>欧玲</t>
  </si>
  <si>
    <t>彭亚丹</t>
  </si>
  <si>
    <t>周晓琪</t>
  </si>
  <si>
    <t>大邑东濠沟店</t>
  </si>
  <si>
    <t>朱静</t>
  </si>
  <si>
    <t>黄苑东街</t>
  </si>
  <si>
    <t>牟彩云</t>
  </si>
  <si>
    <t>梁娟</t>
  </si>
  <si>
    <t>赵晓丹</t>
  </si>
  <si>
    <t>土龙路</t>
  </si>
  <si>
    <t>刘新</t>
  </si>
  <si>
    <t>大邑沙渠店</t>
  </si>
  <si>
    <t>叶娟</t>
  </si>
  <si>
    <t>贾静</t>
  </si>
  <si>
    <t>邓杨梅</t>
  </si>
  <si>
    <t>胡华</t>
  </si>
  <si>
    <t>大邑新场店</t>
  </si>
  <si>
    <t>孟小明</t>
  </si>
  <si>
    <t xml:space="preserve">郭吉娜 </t>
  </si>
  <si>
    <t>代志斌</t>
  </si>
  <si>
    <t>大邑北街</t>
  </si>
  <si>
    <t>孙莉</t>
  </si>
  <si>
    <t>金马河</t>
  </si>
  <si>
    <t>刘思蝶</t>
  </si>
  <si>
    <t>羊子山</t>
  </si>
  <si>
    <t>高红华</t>
  </si>
  <si>
    <t>刘春花</t>
  </si>
  <si>
    <t>王波</t>
  </si>
  <si>
    <t>刘建芳</t>
  </si>
  <si>
    <t>杨苗</t>
  </si>
  <si>
    <t>华泰店</t>
  </si>
  <si>
    <t>许宗瑜</t>
  </si>
  <si>
    <t>周旭</t>
  </si>
  <si>
    <t>兰新喻</t>
  </si>
  <si>
    <t>廖苹</t>
  </si>
  <si>
    <t>贝森北路</t>
  </si>
  <si>
    <t>蜀辉路</t>
  </si>
  <si>
    <t>华康店</t>
  </si>
  <si>
    <t>陈丽梅</t>
  </si>
  <si>
    <t>黄雨</t>
  </si>
  <si>
    <t>张阿几</t>
  </si>
  <si>
    <t>万科店</t>
  </si>
  <si>
    <t>黄姣</t>
  </si>
  <si>
    <t>何倩</t>
  </si>
  <si>
    <t>张洁</t>
  </si>
  <si>
    <t>李小平</t>
  </si>
  <si>
    <t>刁琢</t>
  </si>
  <si>
    <t>胡新</t>
  </si>
  <si>
    <t>十二桥</t>
  </si>
  <si>
    <t>辜瑞琪</t>
  </si>
  <si>
    <t>观音桥</t>
  </si>
  <si>
    <t>周思</t>
  </si>
  <si>
    <t>冯莉</t>
  </si>
  <si>
    <t>李雯</t>
  </si>
  <si>
    <t>刘莉</t>
  </si>
  <si>
    <t>王锐锋</t>
  </si>
  <si>
    <t>榕声</t>
  </si>
  <si>
    <t>王芳</t>
  </si>
  <si>
    <t>熊琴</t>
  </si>
  <si>
    <t>清江二店</t>
  </si>
  <si>
    <t>林思敏</t>
  </si>
  <si>
    <t>张丽</t>
  </si>
  <si>
    <t>曾巧玲</t>
  </si>
  <si>
    <t>光华店</t>
  </si>
  <si>
    <t>魏津</t>
  </si>
  <si>
    <t>汤雪芹</t>
  </si>
  <si>
    <t>刘晓燕</t>
  </si>
  <si>
    <t>新下街</t>
  </si>
  <si>
    <t>林云</t>
  </si>
  <si>
    <t>邛崃羊安店</t>
  </si>
  <si>
    <t>闵雪</t>
  </si>
  <si>
    <t>宋婷婷</t>
  </si>
  <si>
    <t>黄静</t>
  </si>
  <si>
    <t>吴惠</t>
  </si>
  <si>
    <t>邛崃长安店</t>
  </si>
  <si>
    <t>万义丽</t>
  </si>
  <si>
    <t>罗悦</t>
  </si>
  <si>
    <t>李宋琴</t>
  </si>
  <si>
    <t>锦城</t>
  </si>
  <si>
    <t>于春莲</t>
  </si>
  <si>
    <t>邛崃翠荫街店</t>
  </si>
  <si>
    <t>任姗姗</t>
  </si>
  <si>
    <t>杨秀娟</t>
  </si>
  <si>
    <t>陈礼凤</t>
  </si>
  <si>
    <t>黄雅冰</t>
  </si>
  <si>
    <t>合计金额</t>
  </si>
  <si>
    <t>饶玉银</t>
  </si>
  <si>
    <t>奖励金额随9月工资一起下发</t>
  </si>
  <si>
    <t>8.17-19活动奖励分配明细表（促销人员）</t>
  </si>
  <si>
    <t>叶素英</t>
  </si>
  <si>
    <t>赵英（促销</t>
  </si>
  <si>
    <t>周金梅（促销</t>
  </si>
  <si>
    <t>袁晓捷</t>
  </si>
  <si>
    <t>蒋晓琼</t>
  </si>
  <si>
    <t>杨素芳</t>
  </si>
  <si>
    <t>羊玉梅</t>
  </si>
  <si>
    <t>林铃</t>
  </si>
  <si>
    <t>促销奖励金额由财务部单独发放</t>
  </si>
  <si>
    <t xml:space="preserve">   </t>
  </si>
  <si>
    <t>门店id</t>
  </si>
  <si>
    <t>门店名</t>
  </si>
  <si>
    <t>销售金额</t>
  </si>
  <si>
    <t>四川太极崇州中心店</t>
  </si>
  <si>
    <t>四川太极怀远店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</si>
  <si>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</si>
  <si>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</si>
  <si>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</si>
  <si>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</si>
  <si>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</si>
  <si>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</si>
  <si>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四川太极人民中路店</t>
  </si>
  <si>
    <t>四川太极清江东路药店</t>
  </si>
  <si>
    <t>四川太极新园大道药店</t>
  </si>
  <si>
    <t>四川太极土龙路药店</t>
  </si>
  <si>
    <t>四川太极五津西路药店</t>
  </si>
  <si>
    <t>四川太极成华杉板桥南一路店</t>
  </si>
  <si>
    <t>四川太极郫县郫筒镇东大街药店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</si>
  <si>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</si>
  <si>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</si>
  <si>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</si>
  <si>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四川太极成华区华泰路药店</t>
  </si>
  <si>
    <t>四川太极龙泉驿区龙泉街道驿生路药店</t>
  </si>
  <si>
    <t>四川太极金牛区交大路第三药店</t>
  </si>
  <si>
    <t>四川太极锦江区庆云南街药店</t>
  </si>
  <si>
    <t>四川太极武侯区科华街药店</t>
  </si>
  <si>
    <t>四川太极大邑县晋原镇内蒙古大道桃源药店</t>
  </si>
  <si>
    <t>四川太极新津县五津镇武阳西路药店</t>
  </si>
  <si>
    <t>四川太极金牛区银河北街药店</t>
  </si>
  <si>
    <t>四川太极青羊区贝森北路药店</t>
  </si>
  <si>
    <t>藿香正气口服液</t>
  </si>
  <si>
    <t>盒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</si>
  <si>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134"/>
      </rPr>
      <t>支</t>
    </r>
  </si>
  <si>
    <t>太极涪陵药厂</t>
  </si>
  <si>
    <t>否</t>
  </si>
  <si>
    <t>西部店保管帐</t>
  </si>
  <si>
    <t>SU20190815</t>
  </si>
  <si>
    <t>19052423</t>
  </si>
  <si>
    <r>
      <rPr>
        <sz val="10"/>
        <color rgb="FFFF0000"/>
        <rFont val="Arial"/>
        <charset val="0"/>
      </rPr>
      <t>OTC</t>
    </r>
    <r>
      <rPr>
        <sz val="10"/>
        <color rgb="FFFF0000"/>
        <rFont val="宋体"/>
        <charset val="134"/>
      </rPr>
      <t>呼吸</t>
    </r>
    <r>
      <rPr>
        <sz val="10"/>
        <color rgb="FFFF0000"/>
        <rFont val="Arial"/>
        <charset val="0"/>
      </rPr>
      <t>G11</t>
    </r>
  </si>
  <si>
    <t>888</t>
  </si>
  <si>
    <t>团购专用</t>
  </si>
  <si>
    <r>
      <rPr>
        <sz val="10"/>
        <color rgb="FFFF0000"/>
        <rFont val="宋体"/>
        <charset val="134"/>
      </rPr>
      <t>周娟</t>
    </r>
    <r>
      <rPr>
        <sz val="10"/>
        <color rgb="FFFF0000"/>
        <rFont val="Arial"/>
        <charset val="0"/>
      </rPr>
      <t xml:space="preserve"> </t>
    </r>
  </si>
  <si>
    <t>HXZQKFY47683</t>
  </si>
  <si>
    <r>
      <rPr>
        <sz val="10"/>
        <color rgb="FFFF0000"/>
        <rFont val="宋体"/>
        <charset val="134"/>
      </rPr>
      <t>伤风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134"/>
      </rPr>
      <t>暑湿感冒药</t>
    </r>
  </si>
  <si>
    <t>抗感冒药</t>
  </si>
  <si>
    <t>中西成药</t>
  </si>
  <si>
    <t>6.55%</t>
  </si>
  <si>
    <r>
      <rPr>
        <sz val="10"/>
        <color rgb="FFFF0000"/>
        <rFont val="Arial"/>
        <charset val="0"/>
      </rPr>
      <t>10mlx5</t>
    </r>
    <r>
      <rPr>
        <sz val="10"/>
        <color rgb="FFFF0000"/>
        <rFont val="宋体"/>
        <charset val="134"/>
      </rPr>
      <t>支</t>
    </r>
  </si>
  <si>
    <t>SU20190627</t>
  </si>
  <si>
    <t>18061293</t>
  </si>
  <si>
    <r>
      <rPr>
        <sz val="10"/>
        <color rgb="FFFF0000"/>
        <rFont val="宋体"/>
        <charset val="134"/>
      </rPr>
      <t>杨素芬</t>
    </r>
    <r>
      <rPr>
        <sz val="10"/>
        <color rgb="FFFF0000"/>
        <rFont val="Arial"/>
        <charset val="0"/>
      </rPr>
      <t xml:space="preserve"> </t>
    </r>
  </si>
  <si>
    <t>HXZQKFYHXZQY1846</t>
  </si>
  <si>
    <t>7.6%</t>
  </si>
  <si>
    <t>SU20190403</t>
  </si>
  <si>
    <t>18070222</t>
  </si>
  <si>
    <t>14.53%</t>
  </si>
  <si>
    <t>SU20190731</t>
  </si>
  <si>
    <t>19050138</t>
  </si>
  <si>
    <t>SU20190808</t>
  </si>
  <si>
    <t>19050147</t>
  </si>
  <si>
    <t>19050137</t>
  </si>
  <si>
    <t xml:space="preserve">1档销售完成率 </t>
  </si>
  <si>
    <t xml:space="preserve">1档毛利 </t>
  </si>
  <si>
    <t xml:space="preserve">2档毛利 </t>
  </si>
  <si>
    <t>四川太极大邑县晋源镇东壕沟段药店</t>
  </si>
  <si>
    <t>四川太极大邑县新场镇文昌街药店</t>
  </si>
  <si>
    <t>四川太极大邑县晋原镇北街药店</t>
  </si>
  <si>
    <t>四川太极新津邓双镇岷江店</t>
  </si>
  <si>
    <t>四川太极都江堰药店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</si>
  <si>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</si>
  <si>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四川太极大邑县晋原镇东街药店</t>
  </si>
  <si>
    <t>四川太极郫县郫筒镇一环路东南段药店</t>
  </si>
  <si>
    <t>四川太极都江堰景中路店</t>
  </si>
  <si>
    <t>四川太极成华区华康路药店</t>
  </si>
  <si>
    <t>四川太极都江堰奎光路中段药店</t>
  </si>
  <si>
    <t>四川太极青羊区浣花滨河路药店</t>
  </si>
  <si>
    <t>四川太极锦江区静明路药店</t>
  </si>
  <si>
    <t>四川太极都江堰聚源镇药店</t>
  </si>
  <si>
    <t>四川太极锦江区柳翠路药店</t>
  </si>
  <si>
    <t>四川太极新都区新都街道万和北路药店</t>
  </si>
  <si>
    <t>四川太极金牛区黄苑东街药店</t>
  </si>
  <si>
    <t>四川太极大邑县安仁镇千禧街药店</t>
  </si>
  <si>
    <t>四川太极都江堰幸福镇翔凤路药店</t>
  </si>
  <si>
    <t>四川太极锦江区榕声路店</t>
  </si>
  <si>
    <t>四川太极成华区崔家店路药店</t>
  </si>
  <si>
    <t>四川太极高新区新下街药店</t>
  </si>
  <si>
    <t>四川太极三江店</t>
  </si>
  <si>
    <t>四川太极高新天久北巷药店</t>
  </si>
  <si>
    <t>四川太极成华区金马河路药店</t>
  </si>
  <si>
    <t>四川太极青羊区北东街店</t>
  </si>
  <si>
    <t>四川太极邛崃市临邛镇翠荫街药店</t>
  </si>
  <si>
    <t>四川太极崇州市崇阳镇蜀州中路药店</t>
  </si>
  <si>
    <t>四川太极武侯区佳灵路药店</t>
  </si>
  <si>
    <t>四川太极锦江区合欢树街药店</t>
  </si>
  <si>
    <t>四川太极光华药店</t>
  </si>
  <si>
    <t>四川太极都江堰市蒲阳镇堰问道西路药店</t>
  </si>
  <si>
    <t>四川太极崇州市崇阳镇尚贤坊街药店</t>
  </si>
  <si>
    <t>四川太极大邑县晋原镇子龙路店</t>
  </si>
  <si>
    <t>四川太极成华区万宇路药店</t>
  </si>
  <si>
    <t>四川太极兴义镇万兴路药店</t>
  </si>
  <si>
    <t>四川太极锦江区水杉街药店</t>
  </si>
  <si>
    <t>四川太极成华区万科路药店</t>
  </si>
  <si>
    <t>四川太极锦江区劼人路药店</t>
  </si>
  <si>
    <t>四川太极双林路药店</t>
  </si>
  <si>
    <t>四川太极都江堰市蒲阳路药店</t>
  </si>
  <si>
    <t>四川太极大邑县晋原镇通达东路五段药店</t>
  </si>
  <si>
    <t>四川太极金牛区金沙路药店</t>
  </si>
  <si>
    <t>四川太极武侯区丝竹路药店</t>
  </si>
  <si>
    <t>四川太极成华区西林一街药店</t>
  </si>
  <si>
    <t>四川太极枣子巷药店</t>
  </si>
  <si>
    <t>四川太极通盈街药店</t>
  </si>
  <si>
    <t>四川太极高新区中和大道药店</t>
  </si>
  <si>
    <t>四川太极邛崃市临邛镇洪川小区药店</t>
  </si>
  <si>
    <t>四川太极大邑县沙渠镇方圆路药店</t>
  </si>
  <si>
    <t>四川太极武侯区顺和街店</t>
  </si>
  <si>
    <t>四川太极新乐中街药店</t>
  </si>
  <si>
    <t>四川太极龙潭西路店</t>
  </si>
  <si>
    <t>四川太极邛崃市临邛镇长安大道药店</t>
  </si>
  <si>
    <t>四川太极金牛区蜀汉路药店</t>
  </si>
  <si>
    <t>四川太极双流县西航港街道锦华路一段药店</t>
  </si>
  <si>
    <t>四川太极新都区新繁镇繁江北路药店</t>
  </si>
  <si>
    <t>四川太极高新区大源北街药店</t>
  </si>
  <si>
    <t>四川太极成华区新怡路店</t>
  </si>
  <si>
    <t>四川太极武侯区大华街药店</t>
  </si>
  <si>
    <t>四川太极新都区马超东路店</t>
  </si>
  <si>
    <t>四川太极大药房连锁有限公司武侯区聚萃街药店</t>
  </si>
  <si>
    <t>四川太极双流区东升街道三强西路药店</t>
  </si>
  <si>
    <t>四川太极大邑县晋原镇潘家街药店</t>
  </si>
  <si>
    <t>四川太极温江区公平街道江安路药店</t>
  </si>
  <si>
    <t>四川太极青羊区十二桥药店</t>
  </si>
  <si>
    <t>四川太极青羊区童子街药店</t>
  </si>
  <si>
    <t>四川太极锦江区观音桥街药店</t>
  </si>
  <si>
    <t>四川太极金牛区解放路药店</t>
  </si>
  <si>
    <t>四川太极光华村街药店</t>
  </si>
  <si>
    <t>四川太极锦江区梨花街药店</t>
  </si>
  <si>
    <t>四川太极清江东路2药店</t>
  </si>
  <si>
    <t>四川太极金带街药店</t>
  </si>
  <si>
    <t>四川太极旗舰店</t>
  </si>
  <si>
    <t>成都成汉太极大药房有限公司</t>
  </si>
  <si>
    <t>四川太极高新区紫薇东路药店</t>
  </si>
  <si>
    <t>四川太极金牛区银沙路药店</t>
  </si>
  <si>
    <t>四川太极金丝街药店</t>
  </si>
  <si>
    <t>四川太极武侯区航中街药店</t>
  </si>
  <si>
    <t>不含外销</t>
  </si>
  <si>
    <t>停网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</si>
</sst>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60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Arial"/>
      <charset val="0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sz val="9"/>
      <name val="Arial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0"/>
      <color rgb="FFFF0000"/>
      <name val="Arial"/>
      <charset val="0"/>
    </font>
    <font>
      <b/>
      <sz val="11"/>
      <name val="宋体"/>
      <charset val="134"/>
    </font>
    <font>
      <sz val="11"/>
      <name val="宋体"/>
      <charset val="134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rgb="FF666666"/>
      <name val="宋体"/>
      <charset val="134"/>
    </font>
    <font>
      <b/>
      <sz val="12"/>
      <name val="宋体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sz val="10"/>
      <color rgb="FFED1DE1"/>
      <name val="宋体"/>
      <charset val="134"/>
      <scheme val="minor"/>
    </font>
    <font>
      <b/>
      <sz val="10"/>
      <color rgb="FFEA4EF4"/>
      <name val="宋体"/>
      <charset val="134"/>
      <scheme val="minor"/>
    </font>
    <font>
      <b/>
      <sz val="10"/>
      <color rgb="FFED1DE1"/>
      <name val="宋体"/>
      <charset val="134"/>
      <scheme val="minor"/>
    </font>
    <font>
      <sz val="10"/>
      <color rgb="FFEA4EF4"/>
      <name val="宋体"/>
      <charset val="134"/>
      <scheme val="minor"/>
    </font>
    <font>
      <sz val="9"/>
      <color rgb="FFEA4EF4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42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7F6B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6F5C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6" fillId="2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5" fillId="32" borderId="17" applyNumberFormat="0" applyAlignment="0" applyProtection="0">
      <alignment vertical="center"/>
    </xf>
    <xf numFmtId="0" fontId="56" fillId="32" borderId="13" applyNumberFormat="0" applyAlignment="0" applyProtection="0">
      <alignment vertical="center"/>
    </xf>
    <xf numFmtId="0" fontId="57" fillId="39" borderId="18" applyNumberForma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54" fillId="0" borderId="0">
      <alignment vertical="center"/>
    </xf>
    <xf numFmtId="0" fontId="45" fillId="17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2" fillId="0" borderId="0"/>
    <xf numFmtId="0" fontId="4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0" borderId="0">
      <alignment vertical="center"/>
    </xf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 wrapText="1"/>
    </xf>
    <xf numFmtId="10" fontId="13" fillId="4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10" fontId="6" fillId="2" borderId="2" xfId="0" applyNumberFormat="1" applyFont="1" applyFill="1" applyBorder="1" applyAlignment="1">
      <alignment horizontal="center" vertical="center"/>
    </xf>
    <xf numFmtId="10" fontId="6" fillId="4" borderId="2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176" fontId="18" fillId="2" borderId="1" xfId="0" applyNumberFormat="1" applyFont="1" applyFill="1" applyBorder="1" applyAlignment="1">
      <alignment horizontal="center" vertical="center"/>
    </xf>
    <xf numFmtId="10" fontId="18" fillId="2" borderId="1" xfId="0" applyNumberFormat="1" applyFont="1" applyFill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2" fillId="4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10" fontId="4" fillId="2" borderId="2" xfId="0" applyNumberFormat="1" applyFont="1" applyFill="1" applyBorder="1" applyAlignment="1">
      <alignment horizontal="center" vertical="center"/>
    </xf>
    <xf numFmtId="58" fontId="13" fillId="0" borderId="1" xfId="0" applyNumberFormat="1" applyFont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19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/>
    <xf numFmtId="0" fontId="19" fillId="0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2" fillId="0" borderId="0" xfId="0" applyFont="1" applyFill="1" applyBorder="1" applyAlignment="1"/>
    <xf numFmtId="49" fontId="11" fillId="0" borderId="0" xfId="0" applyNumberFormat="1" applyFont="1" applyFill="1" applyBorder="1" applyAlignment="1"/>
    <xf numFmtId="22" fontId="19" fillId="0" borderId="0" xfId="0" applyNumberFormat="1" applyFont="1" applyFill="1" applyBorder="1" applyAlignment="1">
      <alignment horizontal="center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horizontal="center"/>
    </xf>
    <xf numFmtId="22" fontId="19" fillId="0" borderId="0" xfId="0" applyNumberFormat="1" applyFont="1" applyFill="1" applyBorder="1" applyAlignment="1"/>
    <xf numFmtId="0" fontId="19" fillId="0" borderId="0" xfId="0" applyFont="1" applyFill="1" applyBorder="1" applyAlignment="1">
      <alignment horizontal="right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176" fontId="10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5" borderId="1" xfId="51" applyFont="1" applyFill="1" applyBorder="1" applyAlignment="1">
      <alignment horizontal="center" vertical="center"/>
    </xf>
    <xf numFmtId="0" fontId="10" fillId="5" borderId="1" xfId="51" applyFont="1" applyFill="1" applyBorder="1" applyAlignment="1">
      <alignment horizontal="left" vertical="center"/>
    </xf>
    <xf numFmtId="0" fontId="10" fillId="0" borderId="1" xfId="32" applyFont="1" applyFill="1" applyBorder="1" applyAlignment="1">
      <alignment horizontal="center" vertical="center"/>
    </xf>
    <xf numFmtId="0" fontId="10" fillId="0" borderId="1" xfId="32" applyFont="1" applyFill="1" applyBorder="1" applyAlignment="1">
      <alignment horizontal="left" vertical="center"/>
    </xf>
    <xf numFmtId="0" fontId="10" fillId="5" borderId="1" xfId="32" applyFont="1" applyFill="1" applyBorder="1" applyAlignment="1">
      <alignment horizontal="left" vertical="center"/>
    </xf>
    <xf numFmtId="0" fontId="10" fillId="5" borderId="1" xfId="32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top"/>
    </xf>
    <xf numFmtId="0" fontId="25" fillId="0" borderId="1" xfId="0" applyFont="1" applyFill="1" applyBorder="1" applyAlignment="1">
      <alignment horizontal="left" vertical="top"/>
    </xf>
    <xf numFmtId="0" fontId="10" fillId="0" borderId="1" xfId="0" applyNumberFormat="1" applyFont="1" applyFill="1" applyBorder="1" applyAlignment="1">
      <alignment horizontal="left" vertical="top"/>
    </xf>
    <xf numFmtId="0" fontId="10" fillId="0" borderId="1" xfId="0" applyNumberFormat="1" applyFont="1" applyFill="1" applyBorder="1" applyAlignment="1">
      <alignment horizontal="center" vertical="top"/>
    </xf>
    <xf numFmtId="0" fontId="26" fillId="0" borderId="1" xfId="53" applyFont="1" applyFill="1" applyBorder="1" applyAlignment="1">
      <alignment horizontal="center" vertical="top"/>
    </xf>
    <xf numFmtId="0" fontId="26" fillId="0" borderId="1" xfId="53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top"/>
    </xf>
    <xf numFmtId="0" fontId="10" fillId="0" borderId="1" xfId="52" applyFont="1" applyFill="1" applyBorder="1" applyAlignment="1">
      <alignment horizontal="center" vertical="top"/>
    </xf>
    <xf numFmtId="0" fontId="10" fillId="0" borderId="1" xfId="52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27" fillId="5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left" vertical="center"/>
    </xf>
    <xf numFmtId="0" fontId="27" fillId="5" borderId="1" xfId="0" applyFont="1" applyFill="1" applyBorder="1" applyAlignment="1">
      <alignment horizontal="left"/>
    </xf>
    <xf numFmtId="0" fontId="24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3" fillId="7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9" fillId="8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/>
    </xf>
    <xf numFmtId="0" fontId="29" fillId="8" borderId="7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vertical="center"/>
    </xf>
    <xf numFmtId="176" fontId="9" fillId="2" borderId="1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9" fillId="2" borderId="11" xfId="0" applyNumberFormat="1" applyFont="1" applyFill="1" applyBorder="1" applyAlignment="1">
      <alignment horizontal="center" vertical="center"/>
    </xf>
    <xf numFmtId="176" fontId="9" fillId="3" borderId="2" xfId="0" applyNumberFormat="1" applyFont="1" applyFill="1" applyBorder="1" applyAlignment="1">
      <alignment horizontal="center" vertical="center"/>
    </xf>
    <xf numFmtId="176" fontId="9" fillId="3" borderId="9" xfId="0" applyNumberFormat="1" applyFont="1" applyFill="1" applyBorder="1" applyAlignment="1">
      <alignment horizontal="center" vertical="center"/>
    </xf>
    <xf numFmtId="176" fontId="9" fillId="3" borderId="10" xfId="0" applyNumberFormat="1" applyFont="1" applyFill="1" applyBorder="1" applyAlignment="1">
      <alignment horizontal="center" vertical="center"/>
    </xf>
    <xf numFmtId="176" fontId="9" fillId="3" borderId="11" xfId="0" applyNumberFormat="1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10" fontId="13" fillId="0" borderId="8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0" fontId="9" fillId="2" borderId="9" xfId="0" applyNumberFormat="1" applyFont="1" applyFill="1" applyBorder="1" applyAlignment="1">
      <alignment horizontal="center" vertical="center"/>
    </xf>
    <xf numFmtId="10" fontId="9" fillId="2" borderId="11" xfId="0" applyNumberFormat="1" applyFont="1" applyFill="1" applyBorder="1" applyAlignment="1">
      <alignment horizontal="center" vertical="center"/>
    </xf>
    <xf numFmtId="10" fontId="9" fillId="4" borderId="9" xfId="0" applyNumberFormat="1" applyFont="1" applyFill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 wrapText="1"/>
    </xf>
    <xf numFmtId="176" fontId="9" fillId="10" borderId="1" xfId="0" applyNumberFormat="1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176" fontId="3" fillId="10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4" fillId="10" borderId="1" xfId="0" applyNumberFormat="1" applyFont="1" applyFill="1" applyBorder="1" applyAlignment="1">
      <alignment horizontal="center" vertical="center"/>
    </xf>
    <xf numFmtId="10" fontId="9" fillId="4" borderId="11" xfId="0" applyNumberFormat="1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58" fontId="33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34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32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76" fontId="6" fillId="1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10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center" vertical="center"/>
    </xf>
    <xf numFmtId="176" fontId="38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3 2" xfId="49"/>
    <cellStyle name="60% - 强调文字颜色 6" xfId="50" builtinId="52"/>
    <cellStyle name="常规 20" xfId="51"/>
    <cellStyle name="常规 2" xfId="52"/>
    <cellStyle name="常规 3" xfId="53"/>
  </cellStyles>
  <tableStyles count="0" defaultTableStyle="TableStyleMedium2" defaultPivotStyle="PivotStyleLight16"/>
  <colors>
    <mruColors>
      <color rgb="00F6F5C5"/>
      <color rgb="00ED1DE1"/>
      <color rgb="00EA4EF4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6"/>
  <sheetViews>
    <sheetView topLeftCell="K91" workbookViewId="0">
      <selection activeCell="Y6" sqref="Y6"/>
    </sheetView>
  </sheetViews>
  <sheetFormatPr defaultColWidth="9" defaultRowHeight="17" customHeight="1"/>
  <cols>
    <col min="1" max="1" width="4.25" style="3" customWidth="1"/>
    <col min="2" max="2" width="6.375" style="3" customWidth="1"/>
    <col min="3" max="3" width="22.5" style="4" customWidth="1"/>
    <col min="4" max="4" width="8" style="4" customWidth="1"/>
    <col min="5" max="5" width="10.25" style="170" hidden="1" customWidth="1"/>
    <col min="6" max="6" width="10" style="5" customWidth="1"/>
    <col min="7" max="7" width="9.375" style="5" hidden="1" customWidth="1"/>
    <col min="8" max="8" width="9" style="5" customWidth="1"/>
    <col min="9" max="9" width="6.875" style="6" hidden="1" customWidth="1"/>
    <col min="10" max="10" width="10.25" style="5" hidden="1" customWidth="1"/>
    <col min="11" max="11" width="10" style="5" customWidth="1"/>
    <col min="12" max="12" width="9.5" style="5" hidden="1" customWidth="1"/>
    <col min="13" max="13" width="9.5" style="5" customWidth="1"/>
    <col min="14" max="14" width="9.125" style="7" hidden="1" customWidth="1"/>
    <col min="15" max="15" width="10.125" style="8"/>
    <col min="16" max="16" width="9.25" style="8"/>
    <col min="17" max="17" width="7.75" style="6" customWidth="1"/>
    <col min="18" max="18" width="7.875" style="8" hidden="1" customWidth="1"/>
    <col min="19" max="19" width="7" style="8" hidden="1" customWidth="1"/>
    <col min="20" max="20" width="10.875" style="8" customWidth="1"/>
    <col min="21" max="21" width="9" style="5" customWidth="1"/>
    <col min="22" max="22" width="8.25" style="6" customWidth="1"/>
    <col min="23" max="23" width="7.375" style="6" customWidth="1"/>
    <col min="24" max="24" width="7.75" style="6" customWidth="1"/>
    <col min="25" max="25" width="7.5" style="6" customWidth="1"/>
    <col min="26" max="26" width="7.375" style="171" customWidth="1"/>
    <col min="27" max="27" width="7.625" style="171" customWidth="1"/>
    <col min="28" max="28" width="7.25" style="171" customWidth="1"/>
    <col min="29" max="29" width="7.625" style="171" customWidth="1"/>
    <col min="30" max="30" width="7.875" style="172" customWidth="1"/>
    <col min="31" max="31" width="8.375" style="173" customWidth="1"/>
    <col min="32" max="32" width="7.75" style="174" customWidth="1"/>
    <col min="33" max="16384" width="9" style="1"/>
  </cols>
  <sheetData>
    <row r="1" ht="21" customHeight="1" spans="1:3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customHeight="1" spans="1:32">
      <c r="A2" s="175" t="s">
        <v>1</v>
      </c>
      <c r="B2" s="175" t="s">
        <v>2</v>
      </c>
      <c r="C2" s="175" t="s">
        <v>3</v>
      </c>
      <c r="D2" s="175" t="s">
        <v>4</v>
      </c>
      <c r="E2" s="176" t="s">
        <v>5</v>
      </c>
      <c r="F2" s="177" t="s">
        <v>6</v>
      </c>
      <c r="G2" s="177"/>
      <c r="H2" s="177"/>
      <c r="I2" s="183"/>
      <c r="J2" s="184" t="s">
        <v>5</v>
      </c>
      <c r="K2" s="185" t="s">
        <v>7</v>
      </c>
      <c r="L2" s="186"/>
      <c r="M2" s="187"/>
      <c r="N2" s="184"/>
      <c r="O2" s="188" t="s">
        <v>8</v>
      </c>
      <c r="P2" s="189"/>
      <c r="Q2" s="195" t="s">
        <v>9</v>
      </c>
      <c r="R2" s="196" t="s">
        <v>10</v>
      </c>
      <c r="S2" s="197"/>
      <c r="T2" s="188" t="s">
        <v>11</v>
      </c>
      <c r="U2" s="189"/>
      <c r="V2" s="198" t="s">
        <v>12</v>
      </c>
      <c r="W2" s="199"/>
      <c r="X2" s="200" t="s">
        <v>13</v>
      </c>
      <c r="Y2" s="207"/>
      <c r="Z2" s="208" t="s">
        <v>14</v>
      </c>
      <c r="AA2" s="209"/>
      <c r="AB2" s="210"/>
      <c r="AC2" s="211" t="s">
        <v>15</v>
      </c>
      <c r="AD2" s="212"/>
      <c r="AE2" s="213"/>
      <c r="AF2" s="214"/>
    </row>
    <row r="3" customHeight="1" spans="1:32">
      <c r="A3" s="178"/>
      <c r="B3" s="178"/>
      <c r="C3" s="178"/>
      <c r="D3" s="178"/>
      <c r="E3" s="179" t="s">
        <v>16</v>
      </c>
      <c r="F3" s="15" t="s">
        <v>17</v>
      </c>
      <c r="G3" s="15" t="s">
        <v>18</v>
      </c>
      <c r="H3" s="15" t="s">
        <v>19</v>
      </c>
      <c r="I3" s="17" t="s">
        <v>20</v>
      </c>
      <c r="J3" s="16" t="s">
        <v>21</v>
      </c>
      <c r="K3" s="16" t="s">
        <v>17</v>
      </c>
      <c r="L3" s="16" t="s">
        <v>22</v>
      </c>
      <c r="M3" s="16" t="s">
        <v>19</v>
      </c>
      <c r="N3" s="29" t="s">
        <v>20</v>
      </c>
      <c r="O3" s="190" t="s">
        <v>23</v>
      </c>
      <c r="P3" s="190" t="s">
        <v>24</v>
      </c>
      <c r="Q3" s="201"/>
      <c r="R3" s="122" t="s">
        <v>23</v>
      </c>
      <c r="S3" s="122" t="s">
        <v>24</v>
      </c>
      <c r="T3" s="190" t="s">
        <v>23</v>
      </c>
      <c r="U3" s="202" t="s">
        <v>24</v>
      </c>
      <c r="V3" s="30" t="s">
        <v>25</v>
      </c>
      <c r="W3" s="30" t="s">
        <v>26</v>
      </c>
      <c r="X3" s="31" t="s">
        <v>25</v>
      </c>
      <c r="Y3" s="31" t="s">
        <v>26</v>
      </c>
      <c r="Z3" s="215">
        <v>43694</v>
      </c>
      <c r="AA3" s="215">
        <v>43695</v>
      </c>
      <c r="AB3" s="215">
        <v>43696</v>
      </c>
      <c r="AC3" s="28" t="s">
        <v>27</v>
      </c>
      <c r="AD3" s="216" t="s">
        <v>28</v>
      </c>
      <c r="AE3" s="217" t="s">
        <v>29</v>
      </c>
      <c r="AF3" s="218" t="s">
        <v>30</v>
      </c>
    </row>
    <row r="4" ht="18" customHeight="1" spans="1:32">
      <c r="A4" s="18">
        <v>1</v>
      </c>
      <c r="B4" s="18">
        <v>311</v>
      </c>
      <c r="C4" s="180" t="s">
        <v>31</v>
      </c>
      <c r="D4" s="19" t="s">
        <v>32</v>
      </c>
      <c r="E4" s="181">
        <v>8406.3</v>
      </c>
      <c r="F4" s="20">
        <f t="shared" ref="F4:F67" si="0">E4*3</f>
        <v>25218.9</v>
      </c>
      <c r="G4" s="20">
        <v>3278.91864</v>
      </c>
      <c r="H4" s="20">
        <f t="shared" ref="H4:H67" si="1">G4*3</f>
        <v>9836.75592</v>
      </c>
      <c r="I4" s="21">
        <v>0.39005491595589</v>
      </c>
      <c r="J4" s="22">
        <v>10087.56</v>
      </c>
      <c r="K4" s="22">
        <f t="shared" ref="K4:K67" si="2">J4*3</f>
        <v>30262.68</v>
      </c>
      <c r="L4" s="22">
        <v>3806.396856</v>
      </c>
      <c r="M4" s="22">
        <f t="shared" ref="M4:M67" si="3">L4*3</f>
        <v>11419.190568</v>
      </c>
      <c r="N4" s="32">
        <v>0.37733573391385</v>
      </c>
      <c r="O4" s="191">
        <v>71142.92</v>
      </c>
      <c r="P4" s="191">
        <v>5899.77</v>
      </c>
      <c r="Q4" s="203">
        <f t="shared" ref="Q4:Q67" si="4">O4/F4</f>
        <v>2.82101598404371</v>
      </c>
      <c r="R4" s="25">
        <v>61618</v>
      </c>
      <c r="S4" s="25">
        <v>4110.98</v>
      </c>
      <c r="T4" s="192">
        <f t="shared" ref="T4:T67" si="5">O4-R4</f>
        <v>9524.92</v>
      </c>
      <c r="U4" s="204">
        <f t="shared" ref="U4:U67" si="6">P4-S4</f>
        <v>1788.79</v>
      </c>
      <c r="V4" s="21">
        <f t="shared" ref="V4:V67" si="7">T4/F4</f>
        <v>0.377689748561595</v>
      </c>
      <c r="W4" s="21">
        <f t="shared" ref="W4:W67" si="8">U4/H4</f>
        <v>0.181847553659744</v>
      </c>
      <c r="X4" s="205">
        <f t="shared" ref="X4:X67" si="9">T4/K4</f>
        <v>0.314741457134662</v>
      </c>
      <c r="Y4" s="205">
        <f t="shared" ref="Y4:Y67" si="10">U4/M4</f>
        <v>0.156647705399779</v>
      </c>
      <c r="Z4" s="219"/>
      <c r="AA4" s="219"/>
      <c r="AB4" s="219"/>
      <c r="AC4" s="107"/>
      <c r="AD4" s="220"/>
      <c r="AE4" s="221"/>
      <c r="AF4" s="222"/>
    </row>
    <row r="5" customHeight="1" spans="1:32">
      <c r="A5" s="18">
        <v>2</v>
      </c>
      <c r="B5" s="18">
        <v>549</v>
      </c>
      <c r="C5" s="19" t="s">
        <v>33</v>
      </c>
      <c r="D5" s="19" t="s">
        <v>34</v>
      </c>
      <c r="E5" s="181">
        <v>5727.86066666667</v>
      </c>
      <c r="F5" s="20">
        <f t="shared" si="0"/>
        <v>17183.582</v>
      </c>
      <c r="G5" s="20">
        <v>1486.59181333334</v>
      </c>
      <c r="H5" s="20">
        <f t="shared" si="1"/>
        <v>4459.77544000002</v>
      </c>
      <c r="I5" s="21">
        <v>0.259537006894139</v>
      </c>
      <c r="J5" s="22">
        <v>6873.4328</v>
      </c>
      <c r="K5" s="22">
        <f t="shared" si="2"/>
        <v>20620.2984</v>
      </c>
      <c r="L5" s="22">
        <v>1725.739192</v>
      </c>
      <c r="M5" s="22">
        <f t="shared" si="3"/>
        <v>5177.217576</v>
      </c>
      <c r="N5" s="32">
        <v>0.251073843625852</v>
      </c>
      <c r="O5" s="192">
        <v>37948.54</v>
      </c>
      <c r="P5" s="192">
        <v>8222.93</v>
      </c>
      <c r="Q5" s="62">
        <f t="shared" si="4"/>
        <v>2.20841847759099</v>
      </c>
      <c r="R5" s="25"/>
      <c r="S5" s="25"/>
      <c r="T5" s="192">
        <f t="shared" si="5"/>
        <v>37948.54</v>
      </c>
      <c r="U5" s="204">
        <f t="shared" si="6"/>
        <v>8222.93</v>
      </c>
      <c r="V5" s="33">
        <f t="shared" si="7"/>
        <v>2.20841847759099</v>
      </c>
      <c r="W5" s="33">
        <f t="shared" si="8"/>
        <v>1.84379911289882</v>
      </c>
      <c r="X5" s="34">
        <f t="shared" si="9"/>
        <v>1.84034873132583</v>
      </c>
      <c r="Y5" s="34">
        <f t="shared" si="10"/>
        <v>1.58829137066192</v>
      </c>
      <c r="Z5" s="223">
        <v>50</v>
      </c>
      <c r="AA5" s="223">
        <v>50</v>
      </c>
      <c r="AB5" s="223">
        <v>50</v>
      </c>
      <c r="AC5" s="107">
        <v>1200</v>
      </c>
      <c r="AD5" s="224">
        <f>(U5-H5)*0.3</f>
        <v>1128.94636799999</v>
      </c>
      <c r="AE5" s="221">
        <f t="shared" ref="AE5:AE36" si="11">Z5+AA5+AB5+AC5+AD5</f>
        <v>2478.94636799999</v>
      </c>
      <c r="AF5" s="225"/>
    </row>
    <row r="6" s="168" customFormat="1" customHeight="1" spans="1:32">
      <c r="A6" s="18">
        <v>3</v>
      </c>
      <c r="B6" s="18">
        <v>329</v>
      </c>
      <c r="C6" s="19" t="s">
        <v>35</v>
      </c>
      <c r="D6" s="19" t="s">
        <v>36</v>
      </c>
      <c r="E6" s="181">
        <v>6093.77371428571</v>
      </c>
      <c r="F6" s="182">
        <f t="shared" si="0"/>
        <v>18281.3211428571</v>
      </c>
      <c r="G6" s="20">
        <v>1446.42294857143</v>
      </c>
      <c r="H6" s="182">
        <f t="shared" si="1"/>
        <v>4339.26884571429</v>
      </c>
      <c r="I6" s="21">
        <v>0.237360790930021</v>
      </c>
      <c r="J6" s="22">
        <v>7312.52845714285</v>
      </c>
      <c r="K6" s="193">
        <f t="shared" si="2"/>
        <v>21937.5853714286</v>
      </c>
      <c r="L6" s="22">
        <v>1679.10837942857</v>
      </c>
      <c r="M6" s="193">
        <f t="shared" si="3"/>
        <v>5037.32513828571</v>
      </c>
      <c r="N6" s="32">
        <v>0.229620765138825</v>
      </c>
      <c r="O6" s="194">
        <v>38141.24</v>
      </c>
      <c r="P6" s="194">
        <v>8477.54</v>
      </c>
      <c r="Q6" s="27">
        <f t="shared" si="4"/>
        <v>2.08635030816154</v>
      </c>
      <c r="R6" s="107">
        <v>20160</v>
      </c>
      <c r="S6" s="107">
        <v>3858.18</v>
      </c>
      <c r="T6" s="194">
        <f t="shared" si="5"/>
        <v>17981.24</v>
      </c>
      <c r="U6" s="206">
        <f t="shared" si="6"/>
        <v>4619.36</v>
      </c>
      <c r="V6" s="37">
        <f t="shared" si="7"/>
        <v>0.983585368884875</v>
      </c>
      <c r="W6" s="37">
        <f t="shared" si="8"/>
        <v>1.06454800664456</v>
      </c>
      <c r="X6" s="38">
        <f t="shared" si="9"/>
        <v>0.819654474070729</v>
      </c>
      <c r="Y6" s="38">
        <f t="shared" si="10"/>
        <v>0.917026372764981</v>
      </c>
      <c r="Z6" s="226"/>
      <c r="AA6" s="226">
        <v>50</v>
      </c>
      <c r="AB6" s="226">
        <v>50</v>
      </c>
      <c r="AC6" s="107"/>
      <c r="AD6" s="224"/>
      <c r="AE6" s="224">
        <f t="shared" si="11"/>
        <v>100</v>
      </c>
      <c r="AF6" s="224"/>
    </row>
    <row r="7" customHeight="1" spans="1:32">
      <c r="A7" s="18">
        <v>4</v>
      </c>
      <c r="B7" s="18">
        <v>578</v>
      </c>
      <c r="C7" s="19" t="s">
        <v>37</v>
      </c>
      <c r="D7" s="19" t="s">
        <v>38</v>
      </c>
      <c r="E7" s="181">
        <v>12067.9577142857</v>
      </c>
      <c r="F7" s="20">
        <f t="shared" si="0"/>
        <v>36203.8731428571</v>
      </c>
      <c r="G7" s="20">
        <v>3787.44601142856</v>
      </c>
      <c r="H7" s="20">
        <f t="shared" si="1"/>
        <v>11362.3380342857</v>
      </c>
      <c r="I7" s="21">
        <v>0.313843162289597</v>
      </c>
      <c r="J7" s="22">
        <v>14481.5492571428</v>
      </c>
      <c r="K7" s="22">
        <f t="shared" si="2"/>
        <v>43444.6477714284</v>
      </c>
      <c r="L7" s="22">
        <v>4396.73080457141</v>
      </c>
      <c r="M7" s="22">
        <f t="shared" si="3"/>
        <v>13190.1924137142</v>
      </c>
      <c r="N7" s="32">
        <v>0.30360914612798</v>
      </c>
      <c r="O7" s="192">
        <v>65080.48</v>
      </c>
      <c r="P7" s="192">
        <v>18945.01</v>
      </c>
      <c r="Q7" s="62">
        <f t="shared" si="4"/>
        <v>1.79761098331105</v>
      </c>
      <c r="R7" s="25">
        <v>17992.8</v>
      </c>
      <c r="S7" s="25">
        <v>4617.2</v>
      </c>
      <c r="T7" s="192">
        <f t="shared" si="5"/>
        <v>47087.68</v>
      </c>
      <c r="U7" s="204">
        <f t="shared" si="6"/>
        <v>14327.81</v>
      </c>
      <c r="V7" s="33">
        <f t="shared" si="7"/>
        <v>1.30062548319613</v>
      </c>
      <c r="W7" s="33">
        <f t="shared" si="8"/>
        <v>1.26099135202333</v>
      </c>
      <c r="X7" s="34">
        <f t="shared" si="9"/>
        <v>1.08385456933011</v>
      </c>
      <c r="Y7" s="34">
        <f t="shared" si="10"/>
        <v>1.08624723208002</v>
      </c>
      <c r="Z7" s="223">
        <v>50</v>
      </c>
      <c r="AA7" s="223">
        <v>50</v>
      </c>
      <c r="AB7" s="223">
        <v>50</v>
      </c>
      <c r="AC7" s="107">
        <v>600</v>
      </c>
      <c r="AD7" s="224">
        <f t="shared" ref="AD6:AD30" si="12">(U7-H7)*0.3</f>
        <v>889.641589714295</v>
      </c>
      <c r="AE7" s="221">
        <f t="shared" si="11"/>
        <v>1639.6415897143</v>
      </c>
      <c r="AF7" s="225"/>
    </row>
    <row r="8" customHeight="1" spans="1:32">
      <c r="A8" s="18">
        <v>5</v>
      </c>
      <c r="B8" s="18">
        <v>572</v>
      </c>
      <c r="C8" s="19" t="s">
        <v>39</v>
      </c>
      <c r="D8" s="19" t="s">
        <v>38</v>
      </c>
      <c r="E8" s="181">
        <v>7612.91047619048</v>
      </c>
      <c r="F8" s="20">
        <f t="shared" si="0"/>
        <v>22838.7314285714</v>
      </c>
      <c r="G8" s="20">
        <v>2120.81133714286</v>
      </c>
      <c r="H8" s="20">
        <f t="shared" si="1"/>
        <v>6362.43401142858</v>
      </c>
      <c r="I8" s="21">
        <v>0.278580884902789</v>
      </c>
      <c r="J8" s="22">
        <v>9135.49257142858</v>
      </c>
      <c r="K8" s="22">
        <f t="shared" si="2"/>
        <v>27406.4777142857</v>
      </c>
      <c r="L8" s="22">
        <v>2461.98533485715</v>
      </c>
      <c r="M8" s="22">
        <f t="shared" si="3"/>
        <v>7385.95600457145</v>
      </c>
      <c r="N8" s="32">
        <v>0.269496725612481</v>
      </c>
      <c r="O8" s="192">
        <v>37291.09</v>
      </c>
      <c r="P8" s="192">
        <v>8994.5</v>
      </c>
      <c r="Q8" s="62">
        <f t="shared" si="4"/>
        <v>1.63280040822883</v>
      </c>
      <c r="R8" s="25">
        <v>16023</v>
      </c>
      <c r="S8" s="25">
        <v>3513.3</v>
      </c>
      <c r="T8" s="192">
        <f t="shared" si="5"/>
        <v>21268.09</v>
      </c>
      <c r="U8" s="204">
        <f t="shared" si="6"/>
        <v>5481.2</v>
      </c>
      <c r="V8" s="21">
        <f t="shared" si="7"/>
        <v>0.931229042493728</v>
      </c>
      <c r="W8" s="21">
        <f t="shared" si="8"/>
        <v>0.861494200199852</v>
      </c>
      <c r="X8" s="205">
        <f t="shared" si="9"/>
        <v>0.776024202078106</v>
      </c>
      <c r="Y8" s="205">
        <f t="shared" si="10"/>
        <v>0.742111108786388</v>
      </c>
      <c r="Z8" s="223"/>
      <c r="AA8" s="223">
        <v>50</v>
      </c>
      <c r="AB8" s="223">
        <v>50</v>
      </c>
      <c r="AC8" s="107"/>
      <c r="AD8" s="224"/>
      <c r="AE8" s="221">
        <f t="shared" si="11"/>
        <v>100</v>
      </c>
      <c r="AF8" s="225"/>
    </row>
    <row r="9" customHeight="1" spans="1:32">
      <c r="A9" s="18">
        <v>6</v>
      </c>
      <c r="B9" s="18">
        <v>514</v>
      </c>
      <c r="C9" s="19" t="s">
        <v>40</v>
      </c>
      <c r="D9" s="19" t="s">
        <v>34</v>
      </c>
      <c r="E9" s="181">
        <v>11154.0068571429</v>
      </c>
      <c r="F9" s="20">
        <f t="shared" si="0"/>
        <v>33462.0205714287</v>
      </c>
      <c r="G9" s="20">
        <v>3331.95541333335</v>
      </c>
      <c r="H9" s="20">
        <f t="shared" si="1"/>
        <v>9995.86624000005</v>
      </c>
      <c r="I9" s="21">
        <v>0.29872273309565</v>
      </c>
      <c r="J9" s="22">
        <v>13384.8082285715</v>
      </c>
      <c r="K9" s="22">
        <f t="shared" si="2"/>
        <v>40154.4246857145</v>
      </c>
      <c r="L9" s="22">
        <v>3867.96563200002</v>
      </c>
      <c r="M9" s="22">
        <f t="shared" si="3"/>
        <v>11603.8968960001</v>
      </c>
      <c r="N9" s="32">
        <v>0.288981774407748</v>
      </c>
      <c r="O9" s="192">
        <v>50731.01</v>
      </c>
      <c r="P9" s="192">
        <v>11235.33</v>
      </c>
      <c r="Q9" s="62">
        <f t="shared" si="4"/>
        <v>1.5160773059627</v>
      </c>
      <c r="R9" s="25"/>
      <c r="S9" s="25"/>
      <c r="T9" s="192">
        <f t="shared" si="5"/>
        <v>50731.01</v>
      </c>
      <c r="U9" s="204">
        <f t="shared" si="6"/>
        <v>11235.33</v>
      </c>
      <c r="V9" s="33">
        <f t="shared" si="7"/>
        <v>1.5160773059627</v>
      </c>
      <c r="W9" s="33">
        <f t="shared" si="8"/>
        <v>1.1239976336458</v>
      </c>
      <c r="X9" s="34">
        <f t="shared" si="9"/>
        <v>1.26339775496891</v>
      </c>
      <c r="Y9" s="205">
        <f t="shared" si="10"/>
        <v>0.968237661942075</v>
      </c>
      <c r="Z9" s="223">
        <v>50</v>
      </c>
      <c r="AA9" s="223"/>
      <c r="AB9" s="223">
        <v>50</v>
      </c>
      <c r="AC9" s="107">
        <v>600</v>
      </c>
      <c r="AD9" s="224"/>
      <c r="AE9" s="221">
        <f t="shared" si="11"/>
        <v>700</v>
      </c>
      <c r="AF9" s="225"/>
    </row>
    <row r="10" customHeight="1" spans="1:32">
      <c r="A10" s="18">
        <v>7</v>
      </c>
      <c r="B10" s="18">
        <v>379</v>
      </c>
      <c r="C10" s="19" t="s">
        <v>41</v>
      </c>
      <c r="D10" s="19" t="s">
        <v>32</v>
      </c>
      <c r="E10" s="181">
        <v>8612.82252380952</v>
      </c>
      <c r="F10" s="20">
        <f t="shared" si="0"/>
        <v>25838.4675714286</v>
      </c>
      <c r="G10" s="20">
        <v>1844.96725523809</v>
      </c>
      <c r="H10" s="20">
        <f t="shared" si="1"/>
        <v>5534.90176571427</v>
      </c>
      <c r="I10" s="21">
        <v>0.214211688460759</v>
      </c>
      <c r="J10" s="22">
        <v>10335.3870285714</v>
      </c>
      <c r="K10" s="22">
        <f t="shared" si="2"/>
        <v>31006.1610857142</v>
      </c>
      <c r="L10" s="22">
        <v>2141.76633542857</v>
      </c>
      <c r="M10" s="22">
        <f t="shared" si="3"/>
        <v>6425.29900628571</v>
      </c>
      <c r="N10" s="32">
        <v>0.207226524706604</v>
      </c>
      <c r="O10" s="192">
        <v>38565.76</v>
      </c>
      <c r="P10" s="192">
        <v>8986.06</v>
      </c>
      <c r="Q10" s="62">
        <f t="shared" si="4"/>
        <v>1.49257148835889</v>
      </c>
      <c r="R10" s="25">
        <v>8490.9</v>
      </c>
      <c r="S10" s="25">
        <v>1813.55</v>
      </c>
      <c r="T10" s="192">
        <f t="shared" si="5"/>
        <v>30074.86</v>
      </c>
      <c r="U10" s="204">
        <f t="shared" si="6"/>
        <v>7172.51</v>
      </c>
      <c r="V10" s="33">
        <f t="shared" si="7"/>
        <v>1.16395679878693</v>
      </c>
      <c r="W10" s="33">
        <f t="shared" si="8"/>
        <v>1.29586943067894</v>
      </c>
      <c r="X10" s="205">
        <f t="shared" si="9"/>
        <v>0.969963998989114</v>
      </c>
      <c r="Y10" s="205">
        <f t="shared" si="10"/>
        <v>1.11629201893691</v>
      </c>
      <c r="Z10" s="223"/>
      <c r="AA10" s="223">
        <v>50</v>
      </c>
      <c r="AB10" s="223"/>
      <c r="AC10" s="107">
        <v>400</v>
      </c>
      <c r="AD10" s="224"/>
      <c r="AE10" s="221">
        <f t="shared" si="11"/>
        <v>450</v>
      </c>
      <c r="AF10" s="225"/>
    </row>
    <row r="11" customHeight="1" spans="1:32">
      <c r="A11" s="18">
        <v>8</v>
      </c>
      <c r="B11" s="18">
        <v>732</v>
      </c>
      <c r="C11" s="19" t="s">
        <v>42</v>
      </c>
      <c r="D11" s="19" t="s">
        <v>34</v>
      </c>
      <c r="E11" s="181">
        <v>6385.71047619048</v>
      </c>
      <c r="F11" s="20">
        <f t="shared" si="0"/>
        <v>19157.1314285714</v>
      </c>
      <c r="G11" s="20">
        <v>1638.28255238095</v>
      </c>
      <c r="H11" s="20">
        <f t="shared" si="1"/>
        <v>4914.84765714285</v>
      </c>
      <c r="I11" s="21">
        <v>0.256554467743157</v>
      </c>
      <c r="J11" s="22">
        <v>7662.85257142857</v>
      </c>
      <c r="K11" s="22">
        <f t="shared" si="2"/>
        <v>22988.5577142857</v>
      </c>
      <c r="L11" s="22">
        <v>1901.83235428571</v>
      </c>
      <c r="M11" s="22">
        <f t="shared" si="3"/>
        <v>5705.49706285713</v>
      </c>
      <c r="N11" s="32">
        <v>0.248188561186315</v>
      </c>
      <c r="O11" s="192">
        <v>27808.56</v>
      </c>
      <c r="P11" s="192">
        <v>6146.49</v>
      </c>
      <c r="Q11" s="62">
        <f t="shared" si="4"/>
        <v>1.45160355054649</v>
      </c>
      <c r="R11" s="25"/>
      <c r="S11" s="25"/>
      <c r="T11" s="192">
        <f t="shared" si="5"/>
        <v>27808.56</v>
      </c>
      <c r="U11" s="204">
        <f t="shared" si="6"/>
        <v>6146.49</v>
      </c>
      <c r="V11" s="33">
        <f t="shared" si="7"/>
        <v>1.45160355054649</v>
      </c>
      <c r="W11" s="33">
        <f t="shared" si="8"/>
        <v>1.25059623996019</v>
      </c>
      <c r="X11" s="34">
        <f t="shared" si="9"/>
        <v>1.20966962545541</v>
      </c>
      <c r="Y11" s="34">
        <f t="shared" si="10"/>
        <v>1.07729264116421</v>
      </c>
      <c r="Z11" s="223"/>
      <c r="AA11" s="223">
        <v>50</v>
      </c>
      <c r="AB11" s="223">
        <v>50</v>
      </c>
      <c r="AC11" s="107">
        <v>600</v>
      </c>
      <c r="AD11" s="224">
        <f t="shared" si="12"/>
        <v>369.492702857145</v>
      </c>
      <c r="AE11" s="221">
        <f t="shared" si="11"/>
        <v>1069.49270285714</v>
      </c>
      <c r="AF11" s="225"/>
    </row>
    <row r="12" customHeight="1" spans="1:32">
      <c r="A12" s="18">
        <v>9</v>
      </c>
      <c r="B12" s="18">
        <v>56</v>
      </c>
      <c r="C12" s="19" t="s">
        <v>43</v>
      </c>
      <c r="D12" s="19" t="s">
        <v>36</v>
      </c>
      <c r="E12" s="181">
        <v>4919.10323809524</v>
      </c>
      <c r="F12" s="20">
        <f t="shared" si="0"/>
        <v>14757.3097142857</v>
      </c>
      <c r="G12" s="20">
        <v>1360.5366552381</v>
      </c>
      <c r="H12" s="20">
        <f t="shared" si="1"/>
        <v>4081.6099657143</v>
      </c>
      <c r="I12" s="21">
        <v>0.276582252777626</v>
      </c>
      <c r="J12" s="22">
        <v>5902.92388571429</v>
      </c>
      <c r="K12" s="22">
        <f t="shared" si="2"/>
        <v>17708.7716571429</v>
      </c>
      <c r="L12" s="22">
        <v>1579.40559542857</v>
      </c>
      <c r="M12" s="22">
        <f t="shared" si="3"/>
        <v>4738.21678628571</v>
      </c>
      <c r="N12" s="32">
        <v>0.267563266274008</v>
      </c>
      <c r="O12" s="192">
        <v>20858.83</v>
      </c>
      <c r="P12" s="192">
        <v>4771.92</v>
      </c>
      <c r="Q12" s="62">
        <f t="shared" si="4"/>
        <v>1.41345749352999</v>
      </c>
      <c r="R12" s="25"/>
      <c r="S12" s="25"/>
      <c r="T12" s="192">
        <f t="shared" si="5"/>
        <v>20858.83</v>
      </c>
      <c r="U12" s="204">
        <f t="shared" si="6"/>
        <v>4771.92</v>
      </c>
      <c r="V12" s="33">
        <f t="shared" si="7"/>
        <v>1.41345749352999</v>
      </c>
      <c r="W12" s="33">
        <f t="shared" si="8"/>
        <v>1.16912689847495</v>
      </c>
      <c r="X12" s="34">
        <f t="shared" si="9"/>
        <v>1.17788124460832</v>
      </c>
      <c r="Y12" s="34">
        <f t="shared" si="10"/>
        <v>1.00711305861138</v>
      </c>
      <c r="Z12" s="223"/>
      <c r="AA12" s="223">
        <v>50</v>
      </c>
      <c r="AB12" s="223">
        <v>50</v>
      </c>
      <c r="AC12" s="107">
        <v>600</v>
      </c>
      <c r="AD12" s="224">
        <f t="shared" si="12"/>
        <v>207.09301028571</v>
      </c>
      <c r="AE12" s="221">
        <f t="shared" si="11"/>
        <v>907.09301028571</v>
      </c>
      <c r="AF12" s="225"/>
    </row>
    <row r="13" customHeight="1" spans="1:32">
      <c r="A13" s="18">
        <v>10</v>
      </c>
      <c r="B13" s="18">
        <v>727</v>
      </c>
      <c r="C13" s="19" t="s">
        <v>44</v>
      </c>
      <c r="D13" s="19" t="s">
        <v>32</v>
      </c>
      <c r="E13" s="181">
        <v>5583.92533333333</v>
      </c>
      <c r="F13" s="20">
        <f t="shared" si="0"/>
        <v>16751.776</v>
      </c>
      <c r="G13" s="20">
        <v>1525.45813333333</v>
      </c>
      <c r="H13" s="20">
        <f t="shared" si="1"/>
        <v>4576.37439999999</v>
      </c>
      <c r="I13" s="21">
        <v>0.273187416068601</v>
      </c>
      <c r="J13" s="22">
        <v>6700.7104</v>
      </c>
      <c r="K13" s="22">
        <f t="shared" si="2"/>
        <v>20102.1312</v>
      </c>
      <c r="L13" s="22">
        <v>1770.85792</v>
      </c>
      <c r="M13" s="22">
        <f t="shared" si="3"/>
        <v>5312.57376</v>
      </c>
      <c r="N13" s="32">
        <v>0.264279130762016</v>
      </c>
      <c r="O13" s="192">
        <v>23520.32</v>
      </c>
      <c r="P13" s="192">
        <v>5691.13</v>
      </c>
      <c r="Q13" s="62">
        <f t="shared" si="4"/>
        <v>1.4040493378135</v>
      </c>
      <c r="R13" s="25"/>
      <c r="S13" s="25"/>
      <c r="T13" s="192">
        <f t="shared" si="5"/>
        <v>23520.32</v>
      </c>
      <c r="U13" s="204">
        <f t="shared" si="6"/>
        <v>5691.13</v>
      </c>
      <c r="V13" s="33">
        <f t="shared" si="7"/>
        <v>1.4040493378135</v>
      </c>
      <c r="W13" s="33">
        <f t="shared" si="8"/>
        <v>1.24358924829228</v>
      </c>
      <c r="X13" s="34">
        <f t="shared" si="9"/>
        <v>1.17004111484458</v>
      </c>
      <c r="Y13" s="34">
        <f t="shared" si="10"/>
        <v>1.07125665583229</v>
      </c>
      <c r="Z13" s="223"/>
      <c r="AA13" s="223">
        <v>50</v>
      </c>
      <c r="AB13" s="223">
        <v>50</v>
      </c>
      <c r="AC13" s="107">
        <v>600</v>
      </c>
      <c r="AD13" s="224">
        <f t="shared" si="12"/>
        <v>334.426680000003</v>
      </c>
      <c r="AE13" s="221">
        <f t="shared" si="11"/>
        <v>1034.42668</v>
      </c>
      <c r="AF13" s="225"/>
    </row>
    <row r="14" customHeight="1" spans="1:32">
      <c r="A14" s="18">
        <v>11</v>
      </c>
      <c r="B14" s="18">
        <v>385</v>
      </c>
      <c r="C14" s="23" t="s">
        <v>45</v>
      </c>
      <c r="D14" s="19" t="s">
        <v>34</v>
      </c>
      <c r="E14" s="181">
        <v>17245.954</v>
      </c>
      <c r="F14" s="20">
        <f t="shared" si="0"/>
        <v>51737.862</v>
      </c>
      <c r="G14" s="20">
        <v>3382.78050666666</v>
      </c>
      <c r="H14" s="20">
        <f t="shared" si="1"/>
        <v>10148.34152</v>
      </c>
      <c r="I14" s="21">
        <v>0.196149224720573</v>
      </c>
      <c r="J14" s="22">
        <v>20695.1448</v>
      </c>
      <c r="K14" s="22">
        <f t="shared" si="2"/>
        <v>62085.4344</v>
      </c>
      <c r="L14" s="22">
        <v>3926.966936</v>
      </c>
      <c r="M14" s="22">
        <f t="shared" si="3"/>
        <v>11780.900808</v>
      </c>
      <c r="N14" s="32">
        <v>0.18975305434925</v>
      </c>
      <c r="O14" s="192">
        <v>70899.72</v>
      </c>
      <c r="P14" s="192">
        <v>13276.42</v>
      </c>
      <c r="Q14" s="62">
        <f t="shared" si="4"/>
        <v>1.37036431849465</v>
      </c>
      <c r="R14" s="25">
        <v>17395</v>
      </c>
      <c r="S14" s="25">
        <v>1270.5</v>
      </c>
      <c r="T14" s="192">
        <f t="shared" si="5"/>
        <v>53504.72</v>
      </c>
      <c r="U14" s="204">
        <f t="shared" si="6"/>
        <v>12005.92</v>
      </c>
      <c r="V14" s="33">
        <f t="shared" si="7"/>
        <v>1.03415019352752</v>
      </c>
      <c r="W14" s="33">
        <f t="shared" si="8"/>
        <v>1.18304256674247</v>
      </c>
      <c r="X14" s="205">
        <f t="shared" si="9"/>
        <v>0.861791827939598</v>
      </c>
      <c r="Y14" s="205">
        <f t="shared" si="10"/>
        <v>1.01910033839239</v>
      </c>
      <c r="Z14" s="223"/>
      <c r="AA14" s="223"/>
      <c r="AB14" s="223">
        <v>50</v>
      </c>
      <c r="AC14" s="107">
        <v>400</v>
      </c>
      <c r="AD14" s="224"/>
      <c r="AE14" s="221">
        <f t="shared" si="11"/>
        <v>450</v>
      </c>
      <c r="AF14" s="225"/>
    </row>
    <row r="15" customHeight="1" spans="1:32">
      <c r="A15" s="18">
        <v>12</v>
      </c>
      <c r="B15" s="18">
        <v>720</v>
      </c>
      <c r="C15" s="19" t="s">
        <v>46</v>
      </c>
      <c r="D15" s="19" t="s">
        <v>34</v>
      </c>
      <c r="E15" s="181">
        <v>5703.60990476191</v>
      </c>
      <c r="F15" s="20">
        <f t="shared" si="0"/>
        <v>17110.8297142857</v>
      </c>
      <c r="G15" s="20">
        <v>1641.76155428572</v>
      </c>
      <c r="H15" s="20">
        <f t="shared" si="1"/>
        <v>4925.28466285716</v>
      </c>
      <c r="I15" s="21">
        <v>0.287846045171326</v>
      </c>
      <c r="J15" s="22">
        <v>6844.33188571429</v>
      </c>
      <c r="K15" s="22">
        <f t="shared" si="2"/>
        <v>20532.9956571429</v>
      </c>
      <c r="L15" s="22">
        <v>1905.87102171429</v>
      </c>
      <c r="M15" s="22">
        <f t="shared" si="3"/>
        <v>5717.61306514287</v>
      </c>
      <c r="N15" s="32">
        <v>0.278459761089652</v>
      </c>
      <c r="O15" s="192">
        <v>23229.5</v>
      </c>
      <c r="P15" s="192">
        <v>6081.19</v>
      </c>
      <c r="Q15" s="62">
        <f t="shared" si="4"/>
        <v>1.3575905077593</v>
      </c>
      <c r="R15" s="25"/>
      <c r="S15" s="25"/>
      <c r="T15" s="192">
        <f t="shared" si="5"/>
        <v>23229.5</v>
      </c>
      <c r="U15" s="204">
        <f t="shared" si="6"/>
        <v>6081.19</v>
      </c>
      <c r="V15" s="33">
        <f t="shared" si="7"/>
        <v>1.3575905077593</v>
      </c>
      <c r="W15" s="33">
        <f t="shared" si="8"/>
        <v>1.23468802643222</v>
      </c>
      <c r="X15" s="34">
        <f t="shared" si="9"/>
        <v>1.13132542313275</v>
      </c>
      <c r="Y15" s="34">
        <f t="shared" si="10"/>
        <v>1.06358893662701</v>
      </c>
      <c r="Z15" s="223">
        <v>50</v>
      </c>
      <c r="AA15" s="223"/>
      <c r="AB15" s="223">
        <v>50</v>
      </c>
      <c r="AC15" s="107">
        <v>600</v>
      </c>
      <c r="AD15" s="224">
        <f t="shared" si="12"/>
        <v>346.771601142852</v>
      </c>
      <c r="AE15" s="221">
        <f t="shared" si="11"/>
        <v>1046.77160114285</v>
      </c>
      <c r="AF15" s="225"/>
    </row>
    <row r="16" customHeight="1" spans="1:32">
      <c r="A16" s="18">
        <v>13</v>
      </c>
      <c r="B16" s="18">
        <v>106399</v>
      </c>
      <c r="C16" s="23" t="s">
        <v>47</v>
      </c>
      <c r="D16" s="19" t="s">
        <v>32</v>
      </c>
      <c r="E16" s="181">
        <v>3419.6540952381</v>
      </c>
      <c r="F16" s="20">
        <f t="shared" si="0"/>
        <v>10258.9622857143</v>
      </c>
      <c r="G16" s="20">
        <v>867.453104761905</v>
      </c>
      <c r="H16" s="20">
        <f t="shared" si="1"/>
        <v>2602.35931428572</v>
      </c>
      <c r="I16" s="21">
        <v>0.2536669150163</v>
      </c>
      <c r="J16" s="22">
        <v>4103.58491428571</v>
      </c>
      <c r="K16" s="22">
        <f t="shared" si="2"/>
        <v>12310.7547428571</v>
      </c>
      <c r="L16" s="22">
        <v>1006.99990857143</v>
      </c>
      <c r="M16" s="22">
        <f t="shared" si="3"/>
        <v>3020.99972571429</v>
      </c>
      <c r="N16" s="32">
        <v>0.245395167787508</v>
      </c>
      <c r="O16" s="192">
        <v>13875.68</v>
      </c>
      <c r="P16" s="192">
        <v>3633.31</v>
      </c>
      <c r="Q16" s="62">
        <f t="shared" si="4"/>
        <v>1.35254225657131</v>
      </c>
      <c r="R16" s="25"/>
      <c r="S16" s="25"/>
      <c r="T16" s="192">
        <f t="shared" si="5"/>
        <v>13875.68</v>
      </c>
      <c r="U16" s="204">
        <f t="shared" si="6"/>
        <v>3633.31</v>
      </c>
      <c r="V16" s="33">
        <f t="shared" si="7"/>
        <v>1.35254225657131</v>
      </c>
      <c r="W16" s="33">
        <f t="shared" si="8"/>
        <v>1.39616000759574</v>
      </c>
      <c r="X16" s="34">
        <f t="shared" si="9"/>
        <v>1.12711854714276</v>
      </c>
      <c r="Y16" s="34">
        <f t="shared" si="10"/>
        <v>1.20268465073791</v>
      </c>
      <c r="Z16" s="223"/>
      <c r="AA16" s="223">
        <v>50</v>
      </c>
      <c r="AB16" s="223">
        <v>50</v>
      </c>
      <c r="AC16" s="107">
        <v>600</v>
      </c>
      <c r="AD16" s="224">
        <f t="shared" si="12"/>
        <v>309.285205714285</v>
      </c>
      <c r="AE16" s="221">
        <f t="shared" si="11"/>
        <v>1009.28520571429</v>
      </c>
      <c r="AF16" s="225"/>
    </row>
    <row r="17" customHeight="1" spans="1:32">
      <c r="A17" s="18">
        <v>14</v>
      </c>
      <c r="B17" s="18">
        <v>351</v>
      </c>
      <c r="C17" s="19" t="s">
        <v>48</v>
      </c>
      <c r="D17" s="19" t="s">
        <v>36</v>
      </c>
      <c r="E17" s="181">
        <v>6434.89333333333</v>
      </c>
      <c r="F17" s="20">
        <f t="shared" si="0"/>
        <v>19304.68</v>
      </c>
      <c r="G17" s="20">
        <v>1925.93413333333</v>
      </c>
      <c r="H17" s="20">
        <f t="shared" si="1"/>
        <v>5777.80239999999</v>
      </c>
      <c r="I17" s="21">
        <v>0.299295424736385</v>
      </c>
      <c r="J17" s="22">
        <v>7721.872</v>
      </c>
      <c r="K17" s="22">
        <f t="shared" si="2"/>
        <v>23165.616</v>
      </c>
      <c r="L17" s="22">
        <v>2235.75832</v>
      </c>
      <c r="M17" s="22">
        <f t="shared" si="3"/>
        <v>6707.27496</v>
      </c>
      <c r="N17" s="32">
        <v>0.289535791321068</v>
      </c>
      <c r="O17" s="192">
        <v>25817.32</v>
      </c>
      <c r="P17" s="192">
        <v>6921.75</v>
      </c>
      <c r="Q17" s="62">
        <f t="shared" si="4"/>
        <v>1.33736068145134</v>
      </c>
      <c r="R17" s="25"/>
      <c r="S17" s="25"/>
      <c r="T17" s="192">
        <f t="shared" si="5"/>
        <v>25817.32</v>
      </c>
      <c r="U17" s="204">
        <f t="shared" si="6"/>
        <v>6921.75</v>
      </c>
      <c r="V17" s="33">
        <f t="shared" si="7"/>
        <v>1.33736068145134</v>
      </c>
      <c r="W17" s="33">
        <f t="shared" si="8"/>
        <v>1.19799008702686</v>
      </c>
      <c r="X17" s="34">
        <f t="shared" si="9"/>
        <v>1.11446723454278</v>
      </c>
      <c r="Y17" s="34">
        <f t="shared" si="10"/>
        <v>1.03197647946134</v>
      </c>
      <c r="Z17" s="223">
        <v>50</v>
      </c>
      <c r="AA17" s="223">
        <v>50</v>
      </c>
      <c r="AB17" s="223"/>
      <c r="AC17" s="107">
        <v>600</v>
      </c>
      <c r="AD17" s="224">
        <f t="shared" si="12"/>
        <v>343.184280000003</v>
      </c>
      <c r="AE17" s="221">
        <f t="shared" si="11"/>
        <v>1043.18428</v>
      </c>
      <c r="AF17" s="225"/>
    </row>
    <row r="18" customHeight="1" spans="1:32">
      <c r="A18" s="18">
        <v>15</v>
      </c>
      <c r="B18" s="18">
        <v>511</v>
      </c>
      <c r="C18" s="19" t="s">
        <v>49</v>
      </c>
      <c r="D18" s="19" t="s">
        <v>38</v>
      </c>
      <c r="E18" s="181">
        <v>9341.82866666666</v>
      </c>
      <c r="F18" s="20">
        <f t="shared" si="0"/>
        <v>28025.486</v>
      </c>
      <c r="G18" s="20">
        <v>2370.77376</v>
      </c>
      <c r="H18" s="20">
        <f t="shared" si="1"/>
        <v>7112.32128</v>
      </c>
      <c r="I18" s="21">
        <v>0.253780479667685</v>
      </c>
      <c r="J18" s="22">
        <v>11210.1944</v>
      </c>
      <c r="K18" s="22">
        <f t="shared" si="2"/>
        <v>33630.5832</v>
      </c>
      <c r="L18" s="22">
        <v>2752.159104</v>
      </c>
      <c r="M18" s="22">
        <f t="shared" si="3"/>
        <v>8256.477312</v>
      </c>
      <c r="N18" s="32">
        <v>0.245505029243739</v>
      </c>
      <c r="O18" s="192">
        <v>37046.09</v>
      </c>
      <c r="P18" s="192">
        <v>8999.4</v>
      </c>
      <c r="Q18" s="62">
        <f t="shared" si="4"/>
        <v>1.32187145657349</v>
      </c>
      <c r="R18" s="25">
        <v>7480</v>
      </c>
      <c r="S18" s="25">
        <v>834.1299999993</v>
      </c>
      <c r="T18" s="192">
        <f t="shared" si="5"/>
        <v>29566.09</v>
      </c>
      <c r="U18" s="204">
        <f t="shared" si="6"/>
        <v>8165.2700000007</v>
      </c>
      <c r="V18" s="33">
        <f t="shared" si="7"/>
        <v>1.05497153555161</v>
      </c>
      <c r="W18" s="33">
        <f t="shared" si="8"/>
        <v>1.14804571932958</v>
      </c>
      <c r="X18" s="205">
        <f t="shared" si="9"/>
        <v>0.879142946293004</v>
      </c>
      <c r="Y18" s="205">
        <f t="shared" si="10"/>
        <v>0.988953241370053</v>
      </c>
      <c r="Z18" s="223"/>
      <c r="AA18" s="223"/>
      <c r="AB18" s="223">
        <v>50</v>
      </c>
      <c r="AC18" s="107">
        <v>400</v>
      </c>
      <c r="AD18" s="224"/>
      <c r="AE18" s="221">
        <f t="shared" si="11"/>
        <v>450</v>
      </c>
      <c r="AF18" s="225"/>
    </row>
    <row r="19" customHeight="1" spans="1:32">
      <c r="A19" s="18">
        <v>16</v>
      </c>
      <c r="B19" s="18">
        <v>102934</v>
      </c>
      <c r="C19" s="19" t="s">
        <v>50</v>
      </c>
      <c r="D19" s="19" t="s">
        <v>32</v>
      </c>
      <c r="E19" s="181">
        <v>11132.1445714286</v>
      </c>
      <c r="F19" s="20">
        <f t="shared" si="0"/>
        <v>33396.4337142858</v>
      </c>
      <c r="G19" s="20">
        <v>2647.21904</v>
      </c>
      <c r="H19" s="20">
        <f t="shared" si="1"/>
        <v>7941.65712</v>
      </c>
      <c r="I19" s="21">
        <v>0.237799556322172</v>
      </c>
      <c r="J19" s="22">
        <v>13358.5734857143</v>
      </c>
      <c r="K19" s="22">
        <f t="shared" si="2"/>
        <v>40075.7204571429</v>
      </c>
      <c r="L19" s="22">
        <v>3073.076016</v>
      </c>
      <c r="M19" s="22">
        <f t="shared" si="3"/>
        <v>9219.228048</v>
      </c>
      <c r="N19" s="32">
        <v>0.230045222963841</v>
      </c>
      <c r="O19" s="192">
        <v>43903.8</v>
      </c>
      <c r="P19" s="192">
        <v>11330.44</v>
      </c>
      <c r="Q19" s="62">
        <f t="shared" si="4"/>
        <v>1.31462539909522</v>
      </c>
      <c r="R19" s="25">
        <v>9948</v>
      </c>
      <c r="S19" s="25">
        <v>2769.22</v>
      </c>
      <c r="T19" s="192">
        <f t="shared" si="5"/>
        <v>33955.8</v>
      </c>
      <c r="U19" s="204">
        <f t="shared" si="6"/>
        <v>8561.22</v>
      </c>
      <c r="V19" s="33">
        <f t="shared" si="7"/>
        <v>1.0167492819892</v>
      </c>
      <c r="W19" s="33">
        <f t="shared" si="8"/>
        <v>1.07801430742203</v>
      </c>
      <c r="X19" s="205">
        <f t="shared" si="9"/>
        <v>0.847291068324335</v>
      </c>
      <c r="Y19" s="205">
        <f t="shared" si="10"/>
        <v>0.928626556955303</v>
      </c>
      <c r="Z19" s="223"/>
      <c r="AA19" s="223"/>
      <c r="AB19" s="223">
        <v>50</v>
      </c>
      <c r="AC19" s="107">
        <v>400</v>
      </c>
      <c r="AD19" s="224"/>
      <c r="AE19" s="221">
        <f t="shared" si="11"/>
        <v>450</v>
      </c>
      <c r="AF19" s="225"/>
    </row>
    <row r="20" customHeight="1" spans="1:32">
      <c r="A20" s="18">
        <v>17</v>
      </c>
      <c r="B20" s="18">
        <v>339</v>
      </c>
      <c r="C20" s="19" t="s">
        <v>51</v>
      </c>
      <c r="D20" s="19" t="s">
        <v>32</v>
      </c>
      <c r="E20" s="181">
        <v>4953.33714285714</v>
      </c>
      <c r="F20" s="20">
        <f t="shared" si="0"/>
        <v>14860.0114285714</v>
      </c>
      <c r="G20" s="20">
        <v>1388.7324647619</v>
      </c>
      <c r="H20" s="20">
        <f t="shared" si="1"/>
        <v>4166.1973942857</v>
      </c>
      <c r="I20" s="21">
        <v>0.280363000682176</v>
      </c>
      <c r="J20" s="22">
        <v>5944.00457142857</v>
      </c>
      <c r="K20" s="22">
        <f t="shared" si="2"/>
        <v>17832.0137142857</v>
      </c>
      <c r="L20" s="22">
        <v>1612.13725257143</v>
      </c>
      <c r="M20" s="22">
        <f t="shared" si="3"/>
        <v>4836.41175771429</v>
      </c>
      <c r="N20" s="32">
        <v>0.2712207289208</v>
      </c>
      <c r="O20" s="192">
        <v>19477.41</v>
      </c>
      <c r="P20" s="192">
        <v>4474.15</v>
      </c>
      <c r="Q20" s="62">
        <f t="shared" si="4"/>
        <v>1.31072644820116</v>
      </c>
      <c r="R20" s="25">
        <v>2119.1</v>
      </c>
      <c r="S20" s="25">
        <v>120.525199999256</v>
      </c>
      <c r="T20" s="192">
        <f t="shared" si="5"/>
        <v>17358.31</v>
      </c>
      <c r="U20" s="204">
        <f t="shared" si="6"/>
        <v>4353.62480000074</v>
      </c>
      <c r="V20" s="33">
        <f t="shared" si="7"/>
        <v>1.16812225101154</v>
      </c>
      <c r="W20" s="33">
        <f t="shared" si="8"/>
        <v>1.04498764412174</v>
      </c>
      <c r="X20" s="205">
        <f t="shared" si="9"/>
        <v>0.97343520917628</v>
      </c>
      <c r="Y20" s="205">
        <f t="shared" si="10"/>
        <v>0.90017662227715</v>
      </c>
      <c r="Z20" s="223">
        <v>50</v>
      </c>
      <c r="AA20" s="223"/>
      <c r="AB20" s="223"/>
      <c r="AC20" s="107">
        <v>400</v>
      </c>
      <c r="AD20" s="224"/>
      <c r="AE20" s="221">
        <f t="shared" si="11"/>
        <v>450</v>
      </c>
      <c r="AF20" s="225"/>
    </row>
    <row r="21" customHeight="1" spans="1:32">
      <c r="A21" s="18">
        <v>18</v>
      </c>
      <c r="B21" s="18">
        <v>103639</v>
      </c>
      <c r="C21" s="19" t="s">
        <v>52</v>
      </c>
      <c r="D21" s="19" t="s">
        <v>53</v>
      </c>
      <c r="E21" s="181">
        <v>7876.01714285714</v>
      </c>
      <c r="F21" s="20">
        <f t="shared" si="0"/>
        <v>23628.0514285714</v>
      </c>
      <c r="G21" s="20">
        <v>2373.33819428571</v>
      </c>
      <c r="H21" s="20">
        <f t="shared" si="1"/>
        <v>7120.01458285713</v>
      </c>
      <c r="I21" s="21">
        <v>0.301337357605693</v>
      </c>
      <c r="J21" s="22">
        <v>9451.22057142857</v>
      </c>
      <c r="K21" s="22">
        <f t="shared" si="2"/>
        <v>28353.6617142857</v>
      </c>
      <c r="L21" s="22">
        <v>2755.13607771429</v>
      </c>
      <c r="M21" s="22">
        <f t="shared" si="3"/>
        <v>8265.40823314287</v>
      </c>
      <c r="N21" s="32">
        <v>0.291511139422899</v>
      </c>
      <c r="O21" s="192">
        <v>30799.77</v>
      </c>
      <c r="P21" s="192">
        <v>9316.87</v>
      </c>
      <c r="Q21" s="62">
        <f t="shared" si="4"/>
        <v>1.30352560358644</v>
      </c>
      <c r="R21" s="25"/>
      <c r="S21" s="25"/>
      <c r="T21" s="192">
        <f t="shared" si="5"/>
        <v>30799.77</v>
      </c>
      <c r="U21" s="204">
        <f t="shared" si="6"/>
        <v>9316.87</v>
      </c>
      <c r="V21" s="33">
        <f t="shared" si="7"/>
        <v>1.30352560358644</v>
      </c>
      <c r="W21" s="33">
        <f t="shared" si="8"/>
        <v>1.30854647719855</v>
      </c>
      <c r="X21" s="34">
        <f t="shared" si="9"/>
        <v>1.08627133632203</v>
      </c>
      <c r="Y21" s="34">
        <f t="shared" si="10"/>
        <v>1.12721232118227</v>
      </c>
      <c r="Z21" s="223"/>
      <c r="AA21" s="223">
        <v>50</v>
      </c>
      <c r="AB21" s="223"/>
      <c r="AC21" s="107">
        <v>600</v>
      </c>
      <c r="AD21" s="224">
        <f t="shared" si="12"/>
        <v>659.056625142861</v>
      </c>
      <c r="AE21" s="221">
        <f t="shared" si="11"/>
        <v>1309.05662514286</v>
      </c>
      <c r="AF21" s="225"/>
    </row>
    <row r="22" customHeight="1" spans="1:32">
      <c r="A22" s="18">
        <v>19</v>
      </c>
      <c r="B22" s="18">
        <v>585</v>
      </c>
      <c r="C22" s="19" t="s">
        <v>54</v>
      </c>
      <c r="D22" s="19" t="s">
        <v>32</v>
      </c>
      <c r="E22" s="181">
        <v>12850.5773333333</v>
      </c>
      <c r="F22" s="20">
        <f t="shared" si="0"/>
        <v>38551.7319999999</v>
      </c>
      <c r="G22" s="20">
        <v>3604.33981333332</v>
      </c>
      <c r="H22" s="20">
        <f t="shared" si="1"/>
        <v>10813.01944</v>
      </c>
      <c r="I22" s="21">
        <v>0.280480769061167</v>
      </c>
      <c r="J22" s="22">
        <v>15420.6928</v>
      </c>
      <c r="K22" s="22">
        <f t="shared" si="2"/>
        <v>46262.0784</v>
      </c>
      <c r="L22" s="22">
        <v>4184.168392</v>
      </c>
      <c r="M22" s="22">
        <f t="shared" si="3"/>
        <v>12552.505176</v>
      </c>
      <c r="N22" s="32">
        <v>0.271334657026563</v>
      </c>
      <c r="O22" s="192">
        <v>50158.3</v>
      </c>
      <c r="P22" s="192">
        <v>13049.46</v>
      </c>
      <c r="Q22" s="62">
        <f t="shared" si="4"/>
        <v>1.30106476150021</v>
      </c>
      <c r="R22" s="25">
        <v>5241.4</v>
      </c>
      <c r="S22" s="25">
        <v>1784.93</v>
      </c>
      <c r="T22" s="192">
        <f t="shared" si="5"/>
        <v>44916.9</v>
      </c>
      <c r="U22" s="204">
        <f t="shared" si="6"/>
        <v>11264.53</v>
      </c>
      <c r="V22" s="33">
        <f t="shared" si="7"/>
        <v>1.16510718636455</v>
      </c>
      <c r="W22" s="33">
        <f t="shared" si="8"/>
        <v>1.0417561960843</v>
      </c>
      <c r="X22" s="205">
        <f t="shared" si="9"/>
        <v>0.970922655303788</v>
      </c>
      <c r="Y22" s="205">
        <f t="shared" si="10"/>
        <v>0.897392977900334</v>
      </c>
      <c r="Z22" s="223"/>
      <c r="AA22" s="223"/>
      <c r="AB22" s="223">
        <v>50</v>
      </c>
      <c r="AC22" s="107">
        <v>400</v>
      </c>
      <c r="AD22" s="224"/>
      <c r="AE22" s="221">
        <f t="shared" si="11"/>
        <v>450</v>
      </c>
      <c r="AF22" s="225"/>
    </row>
    <row r="23" customHeight="1" spans="1:32">
      <c r="A23" s="18">
        <v>20</v>
      </c>
      <c r="B23" s="18">
        <v>107728</v>
      </c>
      <c r="C23" s="23" t="s">
        <v>55</v>
      </c>
      <c r="D23" s="19" t="s">
        <v>34</v>
      </c>
      <c r="E23" s="181">
        <v>3187.32647619048</v>
      </c>
      <c r="F23" s="20">
        <f t="shared" si="0"/>
        <v>9561.97942857144</v>
      </c>
      <c r="G23" s="20">
        <v>639.365302857144</v>
      </c>
      <c r="H23" s="20">
        <f t="shared" si="1"/>
        <v>1918.09590857143</v>
      </c>
      <c r="I23" s="21">
        <v>0.200596113273378</v>
      </c>
      <c r="J23" s="22">
        <v>3824.79177142857</v>
      </c>
      <c r="K23" s="22">
        <f t="shared" si="2"/>
        <v>11474.3753142857</v>
      </c>
      <c r="L23" s="22">
        <v>742.219721142857</v>
      </c>
      <c r="M23" s="22">
        <f t="shared" si="3"/>
        <v>2226.65916342857</v>
      </c>
      <c r="N23" s="32">
        <v>0.194054935666638</v>
      </c>
      <c r="O23" s="192">
        <v>12250.44</v>
      </c>
      <c r="P23" s="192">
        <v>2714.44</v>
      </c>
      <c r="Q23" s="62">
        <f t="shared" si="4"/>
        <v>1.28116150965514</v>
      </c>
      <c r="R23" s="25"/>
      <c r="S23" s="25"/>
      <c r="T23" s="192">
        <f t="shared" si="5"/>
        <v>12250.44</v>
      </c>
      <c r="U23" s="204">
        <f t="shared" si="6"/>
        <v>2714.44</v>
      </c>
      <c r="V23" s="33">
        <f t="shared" si="7"/>
        <v>1.28116150965514</v>
      </c>
      <c r="W23" s="33">
        <f t="shared" si="8"/>
        <v>1.41517428188545</v>
      </c>
      <c r="X23" s="34">
        <f t="shared" si="9"/>
        <v>1.06763459137929</v>
      </c>
      <c r="Y23" s="34">
        <f t="shared" si="10"/>
        <v>1.21906398814103</v>
      </c>
      <c r="Z23" s="223">
        <v>50</v>
      </c>
      <c r="AA23" s="223"/>
      <c r="AB23" s="223">
        <v>50</v>
      </c>
      <c r="AC23" s="107">
        <v>600</v>
      </c>
      <c r="AD23" s="224">
        <f t="shared" si="12"/>
        <v>238.90322742857</v>
      </c>
      <c r="AE23" s="221">
        <f t="shared" si="11"/>
        <v>938.90322742857</v>
      </c>
      <c r="AF23" s="225"/>
    </row>
    <row r="24" customHeight="1" spans="1:32">
      <c r="A24" s="18">
        <v>21</v>
      </c>
      <c r="B24" s="18">
        <v>102479</v>
      </c>
      <c r="C24" s="19" t="s">
        <v>56</v>
      </c>
      <c r="D24" s="19" t="s">
        <v>38</v>
      </c>
      <c r="E24" s="181">
        <v>5418.22933333333</v>
      </c>
      <c r="F24" s="20">
        <f t="shared" si="0"/>
        <v>16254.688</v>
      </c>
      <c r="G24" s="20">
        <v>1426.12389333333</v>
      </c>
      <c r="H24" s="20">
        <f t="shared" si="1"/>
        <v>4278.37167999999</v>
      </c>
      <c r="I24" s="21">
        <v>0.263208477455857</v>
      </c>
      <c r="J24" s="22">
        <v>6501.8752</v>
      </c>
      <c r="K24" s="22">
        <f t="shared" si="2"/>
        <v>19505.6256</v>
      </c>
      <c r="L24" s="22">
        <v>1655.543824</v>
      </c>
      <c r="M24" s="22">
        <f t="shared" si="3"/>
        <v>4966.631472</v>
      </c>
      <c r="N24" s="32">
        <v>0.254625592321427</v>
      </c>
      <c r="O24" s="192">
        <v>20808.84</v>
      </c>
      <c r="P24" s="192">
        <v>4710.74</v>
      </c>
      <c r="Q24" s="62">
        <f t="shared" si="4"/>
        <v>1.28017467945248</v>
      </c>
      <c r="R24" s="25"/>
      <c r="S24" s="25"/>
      <c r="T24" s="192">
        <f t="shared" si="5"/>
        <v>20808.84</v>
      </c>
      <c r="U24" s="204">
        <f t="shared" si="6"/>
        <v>4710.74</v>
      </c>
      <c r="V24" s="33">
        <f t="shared" si="7"/>
        <v>1.28017467945248</v>
      </c>
      <c r="W24" s="33">
        <f t="shared" si="8"/>
        <v>1.10105908330059</v>
      </c>
      <c r="X24" s="34">
        <f t="shared" si="9"/>
        <v>1.06681223287706</v>
      </c>
      <c r="Y24" s="205">
        <f t="shared" si="10"/>
        <v>0.948477862019234</v>
      </c>
      <c r="Z24" s="223"/>
      <c r="AA24" s="223">
        <v>50</v>
      </c>
      <c r="AB24" s="223">
        <v>50</v>
      </c>
      <c r="AC24" s="107">
        <v>600</v>
      </c>
      <c r="AD24" s="224"/>
      <c r="AE24" s="221">
        <f t="shared" si="11"/>
        <v>700</v>
      </c>
      <c r="AF24" s="225"/>
    </row>
    <row r="25" customHeight="1" spans="1:32">
      <c r="A25" s="18">
        <v>22</v>
      </c>
      <c r="B25" s="18">
        <v>716</v>
      </c>
      <c r="C25" s="19" t="s">
        <v>57</v>
      </c>
      <c r="D25" s="19" t="s">
        <v>34</v>
      </c>
      <c r="E25" s="181">
        <v>7554.75714285714</v>
      </c>
      <c r="F25" s="20">
        <f t="shared" si="0"/>
        <v>22664.2714285714</v>
      </c>
      <c r="G25" s="20">
        <v>2162.10382857143</v>
      </c>
      <c r="H25" s="20">
        <f t="shared" si="1"/>
        <v>6486.31148571429</v>
      </c>
      <c r="I25" s="21">
        <v>0.286191043297223</v>
      </c>
      <c r="J25" s="22">
        <v>9065.70857142857</v>
      </c>
      <c r="K25" s="22">
        <f t="shared" si="2"/>
        <v>27197.1257142857</v>
      </c>
      <c r="L25" s="22">
        <v>2509.92053142857</v>
      </c>
      <c r="M25" s="22">
        <f t="shared" si="3"/>
        <v>7529.76159428571</v>
      </c>
      <c r="N25" s="32">
        <v>0.276858726667965</v>
      </c>
      <c r="O25" s="192">
        <v>28680.63</v>
      </c>
      <c r="P25" s="192">
        <v>8665.31</v>
      </c>
      <c r="Q25" s="62">
        <f t="shared" si="4"/>
        <v>1.26545563533289</v>
      </c>
      <c r="R25" s="25"/>
      <c r="S25" s="25"/>
      <c r="T25" s="192">
        <f t="shared" si="5"/>
        <v>28680.63</v>
      </c>
      <c r="U25" s="204">
        <f t="shared" si="6"/>
        <v>8665.31</v>
      </c>
      <c r="V25" s="33">
        <f t="shared" si="7"/>
        <v>1.26545563533289</v>
      </c>
      <c r="W25" s="33">
        <f t="shared" si="8"/>
        <v>1.33593800098636</v>
      </c>
      <c r="X25" s="34">
        <f t="shared" si="9"/>
        <v>1.05454636277741</v>
      </c>
      <c r="Y25" s="34">
        <f t="shared" si="10"/>
        <v>1.15080801583095</v>
      </c>
      <c r="Z25" s="223"/>
      <c r="AA25" s="223">
        <v>50</v>
      </c>
      <c r="AB25" s="223">
        <v>50</v>
      </c>
      <c r="AC25" s="107">
        <v>600</v>
      </c>
      <c r="AD25" s="224">
        <f t="shared" si="12"/>
        <v>653.699554285713</v>
      </c>
      <c r="AE25" s="221">
        <f t="shared" si="11"/>
        <v>1353.69955428571</v>
      </c>
      <c r="AF25" s="225"/>
    </row>
    <row r="26" customHeight="1" spans="1:32">
      <c r="A26" s="18">
        <v>23</v>
      </c>
      <c r="B26" s="18">
        <v>587</v>
      </c>
      <c r="C26" s="19" t="s">
        <v>58</v>
      </c>
      <c r="D26" s="19" t="s">
        <v>36</v>
      </c>
      <c r="E26" s="181">
        <v>6352.49742857143</v>
      </c>
      <c r="F26" s="20">
        <f t="shared" si="0"/>
        <v>19057.4922857143</v>
      </c>
      <c r="G26" s="20">
        <v>1693.82540571429</v>
      </c>
      <c r="H26" s="20">
        <f t="shared" si="1"/>
        <v>5081.47621714287</v>
      </c>
      <c r="I26" s="21">
        <v>0.266639290257092</v>
      </c>
      <c r="J26" s="22">
        <v>7622.99691428572</v>
      </c>
      <c r="K26" s="22">
        <f t="shared" si="2"/>
        <v>22868.9907428572</v>
      </c>
      <c r="L26" s="22">
        <v>1966.31036228572</v>
      </c>
      <c r="M26" s="22">
        <f t="shared" si="3"/>
        <v>5898.93108685716</v>
      </c>
      <c r="N26" s="32">
        <v>0.257944530792187</v>
      </c>
      <c r="O26" s="192">
        <v>23853.68</v>
      </c>
      <c r="P26" s="192">
        <v>5927.05</v>
      </c>
      <c r="Q26" s="62">
        <f t="shared" si="4"/>
        <v>1.25166940342308</v>
      </c>
      <c r="R26" s="25"/>
      <c r="S26" s="25"/>
      <c r="T26" s="192">
        <f t="shared" si="5"/>
        <v>23853.68</v>
      </c>
      <c r="U26" s="204">
        <f t="shared" si="6"/>
        <v>5927.05</v>
      </c>
      <c r="V26" s="33">
        <f t="shared" si="7"/>
        <v>1.25166940342308</v>
      </c>
      <c r="W26" s="33">
        <f t="shared" si="8"/>
        <v>1.16640317630623</v>
      </c>
      <c r="X26" s="34">
        <f t="shared" si="9"/>
        <v>1.0430578361859</v>
      </c>
      <c r="Y26" s="34">
        <f t="shared" si="10"/>
        <v>1.00476678108776</v>
      </c>
      <c r="Z26" s="223">
        <v>50</v>
      </c>
      <c r="AA26" s="223"/>
      <c r="AB26" s="223"/>
      <c r="AC26" s="107">
        <v>600</v>
      </c>
      <c r="AD26" s="224">
        <f t="shared" si="12"/>
        <v>253.672134857139</v>
      </c>
      <c r="AE26" s="221">
        <f t="shared" si="11"/>
        <v>903.672134857139</v>
      </c>
      <c r="AF26" s="225"/>
    </row>
    <row r="27" customHeight="1" spans="1:32">
      <c r="A27" s="18">
        <v>24</v>
      </c>
      <c r="B27" s="18">
        <v>747</v>
      </c>
      <c r="C27" s="19" t="s">
        <v>59</v>
      </c>
      <c r="D27" s="19" t="s">
        <v>38</v>
      </c>
      <c r="E27" s="181">
        <v>10931.734</v>
      </c>
      <c r="F27" s="20">
        <f t="shared" si="0"/>
        <v>32795.202</v>
      </c>
      <c r="G27" s="20">
        <v>2062.12602666667</v>
      </c>
      <c r="H27" s="20">
        <f t="shared" si="1"/>
        <v>6186.37808000001</v>
      </c>
      <c r="I27" s="21">
        <v>0.188636681670691</v>
      </c>
      <c r="J27" s="22">
        <v>13118.0808</v>
      </c>
      <c r="K27" s="22">
        <f t="shared" si="2"/>
        <v>39354.2424</v>
      </c>
      <c r="L27" s="22">
        <v>2393.859344</v>
      </c>
      <c r="M27" s="22">
        <f t="shared" si="3"/>
        <v>7181.578032</v>
      </c>
      <c r="N27" s="32">
        <v>0.182485485529256</v>
      </c>
      <c r="O27" s="192">
        <v>40876.2</v>
      </c>
      <c r="P27" s="192">
        <v>8018.8</v>
      </c>
      <c r="Q27" s="62">
        <f t="shared" si="4"/>
        <v>1.24640793491682</v>
      </c>
      <c r="R27" s="25"/>
      <c r="S27" s="25"/>
      <c r="T27" s="192">
        <f t="shared" si="5"/>
        <v>40876.2</v>
      </c>
      <c r="U27" s="204">
        <f t="shared" si="6"/>
        <v>8018.8</v>
      </c>
      <c r="V27" s="33">
        <f t="shared" si="7"/>
        <v>1.24640793491682</v>
      </c>
      <c r="W27" s="33">
        <f t="shared" si="8"/>
        <v>1.29620270476582</v>
      </c>
      <c r="X27" s="34">
        <f t="shared" si="9"/>
        <v>1.03867327909735</v>
      </c>
      <c r="Y27" s="34">
        <f t="shared" si="10"/>
        <v>1.1165791089743</v>
      </c>
      <c r="Z27" s="223">
        <v>50</v>
      </c>
      <c r="AA27" s="223"/>
      <c r="AB27" s="223">
        <v>50</v>
      </c>
      <c r="AC27" s="107">
        <v>600</v>
      </c>
      <c r="AD27" s="224">
        <f t="shared" si="12"/>
        <v>549.726575999997</v>
      </c>
      <c r="AE27" s="221">
        <f t="shared" si="11"/>
        <v>1249.726576</v>
      </c>
      <c r="AF27" s="225"/>
    </row>
    <row r="28" customHeight="1" spans="1:32">
      <c r="A28" s="18">
        <v>25</v>
      </c>
      <c r="B28" s="18">
        <v>706</v>
      </c>
      <c r="C28" s="19" t="s">
        <v>60</v>
      </c>
      <c r="D28" s="19" t="s">
        <v>36</v>
      </c>
      <c r="E28" s="181">
        <v>4597.22866666667</v>
      </c>
      <c r="F28" s="20">
        <f t="shared" si="0"/>
        <v>13791.686</v>
      </c>
      <c r="G28" s="20">
        <v>1384.55890666667</v>
      </c>
      <c r="H28" s="20">
        <f t="shared" si="1"/>
        <v>4153.67672000001</v>
      </c>
      <c r="I28" s="21">
        <v>0.301172512193216</v>
      </c>
      <c r="J28" s="22">
        <v>5516.6744</v>
      </c>
      <c r="K28" s="22">
        <f t="shared" si="2"/>
        <v>16550.0232</v>
      </c>
      <c r="L28" s="22">
        <v>1607.292296</v>
      </c>
      <c r="M28" s="22">
        <f t="shared" si="3"/>
        <v>4821.876888</v>
      </c>
      <c r="N28" s="32">
        <v>0.291351669404307</v>
      </c>
      <c r="O28" s="192">
        <v>17012.29</v>
      </c>
      <c r="P28" s="192">
        <v>4521.72</v>
      </c>
      <c r="Q28" s="62">
        <f t="shared" si="4"/>
        <v>1.23351778745543</v>
      </c>
      <c r="R28" s="25"/>
      <c r="S28" s="25"/>
      <c r="T28" s="192">
        <f t="shared" si="5"/>
        <v>17012.29</v>
      </c>
      <c r="U28" s="204">
        <f t="shared" si="6"/>
        <v>4521.72</v>
      </c>
      <c r="V28" s="33">
        <f t="shared" si="7"/>
        <v>1.23351778745543</v>
      </c>
      <c r="W28" s="33">
        <f t="shared" si="8"/>
        <v>1.08860662608331</v>
      </c>
      <c r="X28" s="34">
        <f t="shared" si="9"/>
        <v>1.02793148954619</v>
      </c>
      <c r="Y28" s="205">
        <f t="shared" si="10"/>
        <v>0.937751026214089</v>
      </c>
      <c r="Z28" s="223"/>
      <c r="AA28" s="223"/>
      <c r="AB28" s="223">
        <v>50</v>
      </c>
      <c r="AC28" s="107">
        <v>600</v>
      </c>
      <c r="AD28" s="224"/>
      <c r="AE28" s="221">
        <f t="shared" si="11"/>
        <v>650</v>
      </c>
      <c r="AF28" s="225"/>
    </row>
    <row r="29" customHeight="1" spans="1:32">
      <c r="A29" s="18">
        <v>26</v>
      </c>
      <c r="B29" s="18">
        <v>710</v>
      </c>
      <c r="C29" s="19" t="s">
        <v>61</v>
      </c>
      <c r="D29" s="19" t="s">
        <v>36</v>
      </c>
      <c r="E29" s="181">
        <v>4755.42266666667</v>
      </c>
      <c r="F29" s="20">
        <f t="shared" si="0"/>
        <v>14266.268</v>
      </c>
      <c r="G29" s="20">
        <v>1496.56093333333</v>
      </c>
      <c r="H29" s="20">
        <f t="shared" si="1"/>
        <v>4489.68279999999</v>
      </c>
      <c r="I29" s="21">
        <v>0.314706186649515</v>
      </c>
      <c r="J29" s="22">
        <v>5706.5072</v>
      </c>
      <c r="K29" s="22">
        <f t="shared" si="2"/>
        <v>17119.5216</v>
      </c>
      <c r="L29" s="22">
        <v>1737.31204</v>
      </c>
      <c r="M29" s="22">
        <f t="shared" si="3"/>
        <v>5211.93612</v>
      </c>
      <c r="N29" s="32">
        <v>0.304444028389204</v>
      </c>
      <c r="O29" s="192">
        <v>17478.21</v>
      </c>
      <c r="P29" s="192">
        <v>5407.27</v>
      </c>
      <c r="Q29" s="62">
        <f t="shared" si="4"/>
        <v>1.22514241285808</v>
      </c>
      <c r="R29" s="25"/>
      <c r="S29" s="25"/>
      <c r="T29" s="192">
        <f t="shared" si="5"/>
        <v>17478.21</v>
      </c>
      <c r="U29" s="204">
        <f t="shared" si="6"/>
        <v>5407.27</v>
      </c>
      <c r="V29" s="33">
        <f t="shared" si="7"/>
        <v>1.22514241285808</v>
      </c>
      <c r="W29" s="33">
        <f t="shared" si="8"/>
        <v>1.20437684372714</v>
      </c>
      <c r="X29" s="34">
        <f t="shared" si="9"/>
        <v>1.02095201071507</v>
      </c>
      <c r="Y29" s="34">
        <f t="shared" si="10"/>
        <v>1.03747817998967</v>
      </c>
      <c r="Z29" s="223"/>
      <c r="AA29" s="223">
        <v>50</v>
      </c>
      <c r="AB29" s="223">
        <v>50</v>
      </c>
      <c r="AC29" s="107">
        <v>600</v>
      </c>
      <c r="AD29" s="224">
        <f t="shared" si="12"/>
        <v>275.276160000003</v>
      </c>
      <c r="AE29" s="221">
        <f t="shared" si="11"/>
        <v>975.276160000003</v>
      </c>
      <c r="AF29" s="225"/>
    </row>
    <row r="30" customHeight="1" spans="1:32">
      <c r="A30" s="18">
        <v>27</v>
      </c>
      <c r="B30" s="18">
        <v>748</v>
      </c>
      <c r="C30" s="19" t="s">
        <v>62</v>
      </c>
      <c r="D30" s="19" t="s">
        <v>34</v>
      </c>
      <c r="E30" s="181">
        <v>7022.67571428571</v>
      </c>
      <c r="F30" s="20">
        <f t="shared" si="0"/>
        <v>21068.0271428571</v>
      </c>
      <c r="G30" s="20">
        <v>1814.976</v>
      </c>
      <c r="H30" s="20">
        <f t="shared" si="1"/>
        <v>5444.928</v>
      </c>
      <c r="I30" s="21">
        <v>0.258445081880675</v>
      </c>
      <c r="J30" s="22">
        <v>8427.21085714285</v>
      </c>
      <c r="K30" s="22">
        <f t="shared" si="2"/>
        <v>25281.6325714286</v>
      </c>
      <c r="L30" s="22">
        <v>2106.9504</v>
      </c>
      <c r="M30" s="22">
        <f t="shared" si="3"/>
        <v>6320.8512</v>
      </c>
      <c r="N30" s="32">
        <v>0.250017524862827</v>
      </c>
      <c r="O30" s="192">
        <v>25427.63</v>
      </c>
      <c r="P30" s="192">
        <v>6617.37</v>
      </c>
      <c r="Q30" s="62">
        <f t="shared" si="4"/>
        <v>1.20692981016122</v>
      </c>
      <c r="R30" s="25"/>
      <c r="S30" s="25"/>
      <c r="T30" s="192">
        <f t="shared" si="5"/>
        <v>25427.63</v>
      </c>
      <c r="U30" s="204">
        <f t="shared" si="6"/>
        <v>6617.37</v>
      </c>
      <c r="V30" s="33">
        <f t="shared" si="7"/>
        <v>1.20692981016122</v>
      </c>
      <c r="W30" s="33">
        <f t="shared" si="8"/>
        <v>1.21532736521034</v>
      </c>
      <c r="X30" s="34">
        <f t="shared" si="9"/>
        <v>1.00577484180102</v>
      </c>
      <c r="Y30" s="34">
        <f t="shared" si="10"/>
        <v>1.04691121347707</v>
      </c>
      <c r="Z30" s="223">
        <v>50</v>
      </c>
      <c r="AA30" s="223">
        <v>50</v>
      </c>
      <c r="AB30" s="223"/>
      <c r="AC30" s="107">
        <v>600</v>
      </c>
      <c r="AD30" s="224">
        <f t="shared" si="12"/>
        <v>351.7326</v>
      </c>
      <c r="AE30" s="221">
        <f t="shared" si="11"/>
        <v>1051.7326</v>
      </c>
      <c r="AF30" s="225"/>
    </row>
    <row r="31" customHeight="1" spans="1:32">
      <c r="A31" s="18">
        <v>28</v>
      </c>
      <c r="B31" s="18">
        <v>712</v>
      </c>
      <c r="C31" s="19" t="s">
        <v>63</v>
      </c>
      <c r="D31" s="19" t="s">
        <v>53</v>
      </c>
      <c r="E31" s="181">
        <v>15303.5263333333</v>
      </c>
      <c r="F31" s="20">
        <f t="shared" si="0"/>
        <v>45910.5789999999</v>
      </c>
      <c r="G31" s="20">
        <v>4452.8287390476</v>
      </c>
      <c r="H31" s="20">
        <f t="shared" si="1"/>
        <v>13358.4862171428</v>
      </c>
      <c r="I31" s="21">
        <v>0.290967496122034</v>
      </c>
      <c r="J31" s="22">
        <v>18364.2316</v>
      </c>
      <c r="K31" s="22">
        <f t="shared" si="2"/>
        <v>55092.6948</v>
      </c>
      <c r="L31" s="22">
        <v>5169.15336228571</v>
      </c>
      <c r="M31" s="22">
        <f t="shared" si="3"/>
        <v>15507.4600868571</v>
      </c>
      <c r="N31" s="32">
        <v>0.281479425596316</v>
      </c>
      <c r="O31" s="192">
        <v>55262.87</v>
      </c>
      <c r="P31" s="192">
        <v>14866.89</v>
      </c>
      <c r="Q31" s="62">
        <f t="shared" si="4"/>
        <v>1.20370666638729</v>
      </c>
      <c r="R31" s="25">
        <v>14720.5</v>
      </c>
      <c r="S31" s="25">
        <v>2117.3799999827</v>
      </c>
      <c r="T31" s="192">
        <f t="shared" si="5"/>
        <v>40542.37</v>
      </c>
      <c r="U31" s="204">
        <f t="shared" si="6"/>
        <v>12749.5100000173</v>
      </c>
      <c r="V31" s="21">
        <f t="shared" si="7"/>
        <v>0.883072504923105</v>
      </c>
      <c r="W31" s="21">
        <f t="shared" si="8"/>
        <v>0.954412782464527</v>
      </c>
      <c r="X31" s="205">
        <f t="shared" si="9"/>
        <v>0.735893754102586</v>
      </c>
      <c r="Y31" s="205">
        <f t="shared" si="10"/>
        <v>0.822153333209141</v>
      </c>
      <c r="Z31" s="223"/>
      <c r="AA31" s="223"/>
      <c r="AB31" s="223">
        <v>50</v>
      </c>
      <c r="AC31" s="107"/>
      <c r="AD31" s="224"/>
      <c r="AE31" s="221">
        <f t="shared" si="11"/>
        <v>50</v>
      </c>
      <c r="AF31" s="225"/>
    </row>
    <row r="32" customHeight="1" spans="1:32">
      <c r="A32" s="18">
        <v>29</v>
      </c>
      <c r="B32" s="18">
        <v>308</v>
      </c>
      <c r="C32" s="19" t="s">
        <v>64</v>
      </c>
      <c r="D32" s="19" t="s">
        <v>38</v>
      </c>
      <c r="E32" s="181">
        <v>10475.778</v>
      </c>
      <c r="F32" s="20">
        <f t="shared" si="0"/>
        <v>31427.334</v>
      </c>
      <c r="G32" s="20">
        <v>3052.62317333333</v>
      </c>
      <c r="H32" s="20">
        <f t="shared" si="1"/>
        <v>9157.86951999999</v>
      </c>
      <c r="I32" s="21">
        <v>0.291398230597606</v>
      </c>
      <c r="J32" s="22">
        <v>12570.9336</v>
      </c>
      <c r="K32" s="22">
        <f t="shared" si="2"/>
        <v>37712.8008</v>
      </c>
      <c r="L32" s="22">
        <v>3543.69733599999</v>
      </c>
      <c r="M32" s="22">
        <f t="shared" si="3"/>
        <v>10631.092008</v>
      </c>
      <c r="N32" s="32">
        <v>0.281896114382467</v>
      </c>
      <c r="O32" s="192">
        <v>37117.76</v>
      </c>
      <c r="P32" s="192">
        <v>9161.86</v>
      </c>
      <c r="Q32" s="62">
        <f t="shared" si="4"/>
        <v>1.18106613815859</v>
      </c>
      <c r="R32" s="25">
        <v>6090</v>
      </c>
      <c r="S32" s="25">
        <v>840</v>
      </c>
      <c r="T32" s="192">
        <f t="shared" si="5"/>
        <v>31027.76</v>
      </c>
      <c r="U32" s="204">
        <f t="shared" si="6"/>
        <v>8321.86</v>
      </c>
      <c r="V32" s="21">
        <f t="shared" si="7"/>
        <v>0.987285781224713</v>
      </c>
      <c r="W32" s="21">
        <f t="shared" si="8"/>
        <v>0.908711352768871</v>
      </c>
      <c r="X32" s="205">
        <f t="shared" si="9"/>
        <v>0.822738151020595</v>
      </c>
      <c r="Y32" s="205">
        <f t="shared" si="10"/>
        <v>0.782785060437605</v>
      </c>
      <c r="Z32" s="223"/>
      <c r="AA32" s="223"/>
      <c r="AB32" s="223">
        <v>50</v>
      </c>
      <c r="AC32" s="107"/>
      <c r="AD32" s="224"/>
      <c r="AE32" s="221">
        <f t="shared" si="11"/>
        <v>50</v>
      </c>
      <c r="AF32" s="225"/>
    </row>
    <row r="33" customHeight="1" spans="1:32">
      <c r="A33" s="18">
        <v>30</v>
      </c>
      <c r="B33" s="18">
        <v>570</v>
      </c>
      <c r="C33" s="19" t="s">
        <v>65</v>
      </c>
      <c r="D33" s="19" t="s">
        <v>32</v>
      </c>
      <c r="E33" s="181">
        <v>5272.828</v>
      </c>
      <c r="F33" s="20">
        <f t="shared" si="0"/>
        <v>15818.484</v>
      </c>
      <c r="G33" s="20">
        <v>1456.71266666667</v>
      </c>
      <c r="H33" s="20">
        <f t="shared" si="1"/>
        <v>4370.13800000001</v>
      </c>
      <c r="I33" s="21">
        <v>0.276267814286123</v>
      </c>
      <c r="J33" s="22">
        <v>6327.3936</v>
      </c>
      <c r="K33" s="22">
        <f t="shared" si="2"/>
        <v>18982.1808</v>
      </c>
      <c r="L33" s="22">
        <v>1691.0534</v>
      </c>
      <c r="M33" s="22">
        <f t="shared" si="3"/>
        <v>5073.1602</v>
      </c>
      <c r="N33" s="32">
        <v>0.267259081211575</v>
      </c>
      <c r="O33" s="192">
        <v>18547.85</v>
      </c>
      <c r="P33" s="192">
        <v>4159.66</v>
      </c>
      <c r="Q33" s="62">
        <f t="shared" si="4"/>
        <v>1.17254283027375</v>
      </c>
      <c r="R33" s="25"/>
      <c r="S33" s="25"/>
      <c r="T33" s="192">
        <f t="shared" si="5"/>
        <v>18547.85</v>
      </c>
      <c r="U33" s="204">
        <f t="shared" si="6"/>
        <v>4159.66</v>
      </c>
      <c r="V33" s="33">
        <f t="shared" si="7"/>
        <v>1.17254283027375</v>
      </c>
      <c r="W33" s="21">
        <f t="shared" si="8"/>
        <v>0.951837218870432</v>
      </c>
      <c r="X33" s="205">
        <f t="shared" si="9"/>
        <v>0.977119025228123</v>
      </c>
      <c r="Y33" s="205">
        <f t="shared" si="10"/>
        <v>0.819934682922096</v>
      </c>
      <c r="Z33" s="223"/>
      <c r="AA33" s="223"/>
      <c r="AB33" s="223"/>
      <c r="AC33" s="107"/>
      <c r="AD33" s="224"/>
      <c r="AE33" s="221"/>
      <c r="AF33" s="225"/>
    </row>
    <row r="34" customHeight="1" spans="1:32">
      <c r="A34" s="18">
        <v>31</v>
      </c>
      <c r="B34" s="18">
        <v>754</v>
      </c>
      <c r="C34" s="19" t="s">
        <v>66</v>
      </c>
      <c r="D34" s="19" t="s">
        <v>36</v>
      </c>
      <c r="E34" s="181">
        <v>8477.14857142857</v>
      </c>
      <c r="F34" s="20">
        <f t="shared" si="0"/>
        <v>25431.4457142857</v>
      </c>
      <c r="G34" s="20">
        <v>1892.71968</v>
      </c>
      <c r="H34" s="20">
        <f t="shared" si="1"/>
        <v>5678.15904</v>
      </c>
      <c r="I34" s="21">
        <v>0.223273151821266</v>
      </c>
      <c r="J34" s="22">
        <v>10172.5782857143</v>
      </c>
      <c r="K34" s="22">
        <f t="shared" si="2"/>
        <v>30517.7348571429</v>
      </c>
      <c r="L34" s="22">
        <v>2197.200672</v>
      </c>
      <c r="M34" s="22">
        <f t="shared" si="3"/>
        <v>6591.602016</v>
      </c>
      <c r="N34" s="32">
        <v>0.215992505566225</v>
      </c>
      <c r="O34" s="192">
        <v>29762.9</v>
      </c>
      <c r="P34" s="192">
        <v>6984.49</v>
      </c>
      <c r="Q34" s="62">
        <f t="shared" si="4"/>
        <v>1.17031883811785</v>
      </c>
      <c r="R34" s="25"/>
      <c r="S34" s="25"/>
      <c r="T34" s="192">
        <f t="shared" si="5"/>
        <v>29762.9</v>
      </c>
      <c r="U34" s="204">
        <f t="shared" si="6"/>
        <v>6984.49</v>
      </c>
      <c r="V34" s="33">
        <f t="shared" si="7"/>
        <v>1.17031883811785</v>
      </c>
      <c r="W34" s="33">
        <f t="shared" si="8"/>
        <v>1.23006241121418</v>
      </c>
      <c r="X34" s="205">
        <f t="shared" si="9"/>
        <v>0.975265698431539</v>
      </c>
      <c r="Y34" s="205">
        <f t="shared" si="10"/>
        <v>1.0596043242669</v>
      </c>
      <c r="Z34" s="223"/>
      <c r="AA34" s="223">
        <v>50</v>
      </c>
      <c r="AB34" s="223">
        <v>50</v>
      </c>
      <c r="AC34" s="107">
        <v>400</v>
      </c>
      <c r="AD34" s="224"/>
      <c r="AE34" s="221">
        <f t="shared" si="11"/>
        <v>500</v>
      </c>
      <c r="AF34" s="225"/>
    </row>
    <row r="35" customHeight="1" spans="1:32">
      <c r="A35" s="18">
        <v>32</v>
      </c>
      <c r="B35" s="18">
        <v>740</v>
      </c>
      <c r="C35" s="19" t="s">
        <v>67</v>
      </c>
      <c r="D35" s="19" t="s">
        <v>53</v>
      </c>
      <c r="E35" s="181">
        <v>4788.19533333333</v>
      </c>
      <c r="F35" s="20">
        <f t="shared" si="0"/>
        <v>14364.586</v>
      </c>
      <c r="G35" s="20">
        <v>1417.96042666666</v>
      </c>
      <c r="H35" s="20">
        <f t="shared" si="1"/>
        <v>4253.88127999998</v>
      </c>
      <c r="I35" s="21">
        <v>0.296136712885425</v>
      </c>
      <c r="J35" s="22">
        <v>5745.8344</v>
      </c>
      <c r="K35" s="22">
        <f t="shared" si="2"/>
        <v>17237.5032</v>
      </c>
      <c r="L35" s="22">
        <v>1646.067104</v>
      </c>
      <c r="M35" s="22">
        <f t="shared" si="3"/>
        <v>4938.201312</v>
      </c>
      <c r="N35" s="32">
        <v>0.286480080943509</v>
      </c>
      <c r="O35" s="192">
        <v>16670.13</v>
      </c>
      <c r="P35" s="192">
        <v>4658.7</v>
      </c>
      <c r="Q35" s="62">
        <f t="shared" si="4"/>
        <v>1.16050194554859</v>
      </c>
      <c r="R35" s="25"/>
      <c r="S35" s="25"/>
      <c r="T35" s="192">
        <f t="shared" si="5"/>
        <v>16670.13</v>
      </c>
      <c r="U35" s="204">
        <f t="shared" si="6"/>
        <v>4658.7</v>
      </c>
      <c r="V35" s="33">
        <f t="shared" si="7"/>
        <v>1.16050194554859</v>
      </c>
      <c r="W35" s="33">
        <f t="shared" si="8"/>
        <v>1.09516455522708</v>
      </c>
      <c r="X35" s="205">
        <f t="shared" si="9"/>
        <v>0.967084954623823</v>
      </c>
      <c r="Y35" s="205">
        <f t="shared" si="10"/>
        <v>0.943400178660031</v>
      </c>
      <c r="Z35" s="223"/>
      <c r="AA35" s="223">
        <v>50</v>
      </c>
      <c r="AB35" s="223"/>
      <c r="AC35" s="107">
        <v>400</v>
      </c>
      <c r="AD35" s="224"/>
      <c r="AE35" s="221">
        <f t="shared" si="11"/>
        <v>450</v>
      </c>
      <c r="AF35" s="225"/>
    </row>
    <row r="36" customHeight="1" spans="1:32">
      <c r="A36" s="18">
        <v>33</v>
      </c>
      <c r="B36" s="18">
        <v>718</v>
      </c>
      <c r="C36" s="19" t="s">
        <v>68</v>
      </c>
      <c r="D36" s="19" t="s">
        <v>38</v>
      </c>
      <c r="E36" s="181">
        <v>3124.22314285714</v>
      </c>
      <c r="F36" s="20">
        <f t="shared" si="0"/>
        <v>9372.66942857142</v>
      </c>
      <c r="G36" s="20">
        <v>735.502937142855</v>
      </c>
      <c r="H36" s="20">
        <f t="shared" si="1"/>
        <v>2206.50881142856</v>
      </c>
      <c r="I36" s="21">
        <v>0.235419463819165</v>
      </c>
      <c r="J36" s="22">
        <v>3749.06777142857</v>
      </c>
      <c r="K36" s="22">
        <f t="shared" si="2"/>
        <v>11247.2033142857</v>
      </c>
      <c r="L36" s="22">
        <v>853.822974857141</v>
      </c>
      <c r="M36" s="22">
        <f t="shared" si="3"/>
        <v>2561.46892457142</v>
      </c>
      <c r="N36" s="32">
        <v>0.227742742172888</v>
      </c>
      <c r="O36" s="192">
        <v>10791.48</v>
      </c>
      <c r="P36" s="192">
        <v>1821.16</v>
      </c>
      <c r="Q36" s="62">
        <f t="shared" si="4"/>
        <v>1.15137742584877</v>
      </c>
      <c r="R36" s="25">
        <v>1176</v>
      </c>
      <c r="S36" s="25">
        <v>262.1499999994</v>
      </c>
      <c r="T36" s="192">
        <f t="shared" si="5"/>
        <v>9615.48</v>
      </c>
      <c r="U36" s="204">
        <f t="shared" si="6"/>
        <v>1559.0100000006</v>
      </c>
      <c r="V36" s="33">
        <f t="shared" si="7"/>
        <v>1.02590623442756</v>
      </c>
      <c r="W36" s="21">
        <f t="shared" si="8"/>
        <v>0.706550543521848</v>
      </c>
      <c r="X36" s="205">
        <f t="shared" si="9"/>
        <v>0.854921862022965</v>
      </c>
      <c r="Y36" s="205">
        <f t="shared" si="10"/>
        <v>0.608639044981367</v>
      </c>
      <c r="Z36" s="223"/>
      <c r="AA36" s="223"/>
      <c r="AB36" s="223">
        <v>50</v>
      </c>
      <c r="AC36" s="107"/>
      <c r="AD36" s="224"/>
      <c r="AE36" s="221">
        <f t="shared" si="11"/>
        <v>50</v>
      </c>
      <c r="AF36" s="225"/>
    </row>
    <row r="37" customHeight="1" spans="1:32">
      <c r="A37" s="18">
        <v>34</v>
      </c>
      <c r="B37" s="24">
        <v>571</v>
      </c>
      <c r="C37" s="19" t="s">
        <v>69</v>
      </c>
      <c r="D37" s="19" t="s">
        <v>70</v>
      </c>
      <c r="E37" s="181">
        <v>18667.7946666667</v>
      </c>
      <c r="F37" s="20">
        <f t="shared" si="0"/>
        <v>56003.3840000001</v>
      </c>
      <c r="G37" s="20">
        <v>4908.46434666667</v>
      </c>
      <c r="H37" s="20">
        <f t="shared" si="1"/>
        <v>14725.39304</v>
      </c>
      <c r="I37" s="21">
        <v>0.26293755820184</v>
      </c>
      <c r="J37" s="22">
        <v>22401.3536</v>
      </c>
      <c r="K37" s="22">
        <f t="shared" si="2"/>
        <v>67204.0608</v>
      </c>
      <c r="L37" s="22">
        <v>5698.08687199999</v>
      </c>
      <c r="M37" s="22">
        <f t="shared" si="3"/>
        <v>17094.260616</v>
      </c>
      <c r="N37" s="32">
        <v>0.25436350739091</v>
      </c>
      <c r="O37" s="192">
        <v>64431</v>
      </c>
      <c r="P37" s="192">
        <v>15321.16</v>
      </c>
      <c r="Q37" s="62">
        <f t="shared" si="4"/>
        <v>1.15048404932102</v>
      </c>
      <c r="R37" s="25"/>
      <c r="S37" s="25"/>
      <c r="T37" s="192">
        <f t="shared" si="5"/>
        <v>64431</v>
      </c>
      <c r="U37" s="204">
        <f t="shared" si="6"/>
        <v>15321.16</v>
      </c>
      <c r="V37" s="33">
        <f t="shared" si="7"/>
        <v>1.15048404932102</v>
      </c>
      <c r="W37" s="33">
        <f t="shared" si="8"/>
        <v>1.04045847593892</v>
      </c>
      <c r="X37" s="205">
        <f t="shared" si="9"/>
        <v>0.958736707767516</v>
      </c>
      <c r="Y37" s="205">
        <f t="shared" si="10"/>
        <v>0.89627509163278</v>
      </c>
      <c r="Z37" s="223"/>
      <c r="AA37" s="223"/>
      <c r="AB37" s="223"/>
      <c r="AC37" s="107">
        <v>400</v>
      </c>
      <c r="AD37" s="224"/>
      <c r="AE37" s="221">
        <f t="shared" ref="AE37:AE68" si="13">Z37+AA37+AB37+AC37+AD37</f>
        <v>400</v>
      </c>
      <c r="AF37" s="225"/>
    </row>
    <row r="38" customHeight="1" spans="1:32">
      <c r="A38" s="18">
        <v>35</v>
      </c>
      <c r="B38" s="18">
        <v>723</v>
      </c>
      <c r="C38" s="19" t="s">
        <v>71</v>
      </c>
      <c r="D38" s="19" t="s">
        <v>38</v>
      </c>
      <c r="E38" s="181">
        <v>4857.87333333333</v>
      </c>
      <c r="F38" s="20">
        <f t="shared" si="0"/>
        <v>14573.62</v>
      </c>
      <c r="G38" s="20">
        <v>1223.35037333333</v>
      </c>
      <c r="H38" s="20">
        <f t="shared" si="1"/>
        <v>3670.05111999999</v>
      </c>
      <c r="I38" s="21">
        <v>0.251828380320058</v>
      </c>
      <c r="J38" s="22">
        <v>5829.448</v>
      </c>
      <c r="K38" s="22">
        <f t="shared" si="2"/>
        <v>17488.344</v>
      </c>
      <c r="L38" s="22">
        <v>1420.150216</v>
      </c>
      <c r="M38" s="22">
        <f t="shared" si="3"/>
        <v>4260.450648</v>
      </c>
      <c r="N38" s="32">
        <v>0.243616585309621</v>
      </c>
      <c r="O38" s="192">
        <v>16748.58</v>
      </c>
      <c r="P38" s="192">
        <v>3800.7</v>
      </c>
      <c r="Q38" s="62">
        <f t="shared" si="4"/>
        <v>1.14923951633156</v>
      </c>
      <c r="R38" s="25"/>
      <c r="S38" s="25"/>
      <c r="T38" s="192">
        <f t="shared" si="5"/>
        <v>16748.58</v>
      </c>
      <c r="U38" s="204">
        <f t="shared" si="6"/>
        <v>3800.7</v>
      </c>
      <c r="V38" s="33">
        <f t="shared" si="7"/>
        <v>1.14923951633156</v>
      </c>
      <c r="W38" s="33">
        <f t="shared" si="8"/>
        <v>1.03559865400458</v>
      </c>
      <c r="X38" s="205">
        <f t="shared" si="9"/>
        <v>0.95769959694297</v>
      </c>
      <c r="Y38" s="205">
        <f t="shared" si="10"/>
        <v>0.892088728168739</v>
      </c>
      <c r="Z38" s="223">
        <v>50</v>
      </c>
      <c r="AA38" s="223">
        <v>50</v>
      </c>
      <c r="AB38" s="223"/>
      <c r="AC38" s="107">
        <v>400</v>
      </c>
      <c r="AD38" s="224"/>
      <c r="AE38" s="221">
        <f t="shared" si="13"/>
        <v>500</v>
      </c>
      <c r="AF38" s="225"/>
    </row>
    <row r="39" customHeight="1" spans="1:32">
      <c r="A39" s="18">
        <v>36</v>
      </c>
      <c r="B39" s="18">
        <v>517</v>
      </c>
      <c r="C39" s="19" t="s">
        <v>72</v>
      </c>
      <c r="D39" s="19" t="s">
        <v>38</v>
      </c>
      <c r="E39" s="181">
        <v>26056.26</v>
      </c>
      <c r="F39" s="20">
        <f t="shared" si="0"/>
        <v>78168.78</v>
      </c>
      <c r="G39" s="20">
        <v>5508.75549714285</v>
      </c>
      <c r="H39" s="20">
        <f t="shared" si="1"/>
        <v>16526.2664914285</v>
      </c>
      <c r="I39" s="21">
        <v>0.21141773597373</v>
      </c>
      <c r="J39" s="22">
        <v>31267.512</v>
      </c>
      <c r="K39" s="22">
        <f t="shared" si="2"/>
        <v>93802.536</v>
      </c>
      <c r="L39" s="22">
        <v>6394.94659885714</v>
      </c>
      <c r="M39" s="22">
        <f t="shared" si="3"/>
        <v>19184.8397965714</v>
      </c>
      <c r="N39" s="32">
        <v>0.204523679365891</v>
      </c>
      <c r="O39" s="192">
        <v>89289.19</v>
      </c>
      <c r="P39" s="192">
        <v>21374.21</v>
      </c>
      <c r="Q39" s="62">
        <f t="shared" si="4"/>
        <v>1.1422615269165</v>
      </c>
      <c r="R39" s="25"/>
      <c r="S39" s="25"/>
      <c r="T39" s="192">
        <f t="shared" si="5"/>
        <v>89289.19</v>
      </c>
      <c r="U39" s="204">
        <f t="shared" si="6"/>
        <v>21374.21</v>
      </c>
      <c r="V39" s="33">
        <f t="shared" si="7"/>
        <v>1.1422615269165</v>
      </c>
      <c r="W39" s="33">
        <f t="shared" si="8"/>
        <v>1.2933477752574</v>
      </c>
      <c r="X39" s="205">
        <f t="shared" si="9"/>
        <v>0.95188460576375</v>
      </c>
      <c r="Y39" s="205">
        <f t="shared" si="10"/>
        <v>1.1141198064015</v>
      </c>
      <c r="Z39" s="223"/>
      <c r="AA39" s="223"/>
      <c r="AB39" s="223"/>
      <c r="AC39" s="107">
        <v>400</v>
      </c>
      <c r="AD39" s="224"/>
      <c r="AE39" s="221">
        <f t="shared" si="13"/>
        <v>400</v>
      </c>
      <c r="AF39" s="225"/>
    </row>
    <row r="40" customHeight="1" spans="1:32">
      <c r="A40" s="18">
        <v>37</v>
      </c>
      <c r="B40" s="18">
        <v>337</v>
      </c>
      <c r="C40" s="19" t="s">
        <v>73</v>
      </c>
      <c r="D40" s="19" t="s">
        <v>38</v>
      </c>
      <c r="E40" s="181">
        <v>29781.3795714286</v>
      </c>
      <c r="F40" s="20">
        <f t="shared" si="0"/>
        <v>89344.1387142858</v>
      </c>
      <c r="G40" s="20">
        <v>7005.50735238095</v>
      </c>
      <c r="H40" s="20">
        <f t="shared" si="1"/>
        <v>21016.5220571429</v>
      </c>
      <c r="I40" s="21">
        <v>0.235231122708024</v>
      </c>
      <c r="J40" s="22">
        <v>35737.6554857143</v>
      </c>
      <c r="K40" s="22">
        <f t="shared" si="2"/>
        <v>107212.966457143</v>
      </c>
      <c r="L40" s="22">
        <v>8132.48027428571</v>
      </c>
      <c r="M40" s="22">
        <f t="shared" si="3"/>
        <v>24397.4408228571</v>
      </c>
      <c r="N40" s="32">
        <v>0.227560542619719</v>
      </c>
      <c r="O40" s="192">
        <v>101991.62</v>
      </c>
      <c r="P40" s="192">
        <v>21737.22</v>
      </c>
      <c r="Q40" s="62">
        <f t="shared" si="4"/>
        <v>1.14155916065361</v>
      </c>
      <c r="R40" s="25">
        <v>10416.5</v>
      </c>
      <c r="S40" s="25">
        <v>700.75</v>
      </c>
      <c r="T40" s="192">
        <f t="shared" si="5"/>
        <v>91575.12</v>
      </c>
      <c r="U40" s="204">
        <f t="shared" si="6"/>
        <v>21036.47</v>
      </c>
      <c r="V40" s="33">
        <f t="shared" si="7"/>
        <v>1.02497065076478</v>
      </c>
      <c r="W40" s="33">
        <f t="shared" si="8"/>
        <v>1.00094915527902</v>
      </c>
      <c r="X40" s="205">
        <f t="shared" si="9"/>
        <v>0.854142208970648</v>
      </c>
      <c r="Y40" s="205">
        <f t="shared" si="10"/>
        <v>0.86224084537144</v>
      </c>
      <c r="Z40" s="223"/>
      <c r="AA40" s="223"/>
      <c r="AB40" s="223">
        <v>50</v>
      </c>
      <c r="AC40" s="107">
        <v>400</v>
      </c>
      <c r="AD40" s="224"/>
      <c r="AE40" s="221">
        <f t="shared" si="13"/>
        <v>450</v>
      </c>
      <c r="AF40" s="225"/>
    </row>
    <row r="41" customHeight="1" spans="1:32">
      <c r="A41" s="18">
        <v>38</v>
      </c>
      <c r="B41" s="18">
        <v>103198</v>
      </c>
      <c r="C41" s="19" t="s">
        <v>74</v>
      </c>
      <c r="D41" s="19" t="s">
        <v>32</v>
      </c>
      <c r="E41" s="181">
        <v>7426.19866666667</v>
      </c>
      <c r="F41" s="20">
        <f t="shared" si="0"/>
        <v>22278.596</v>
      </c>
      <c r="G41" s="20">
        <v>1588.68298666667</v>
      </c>
      <c r="H41" s="20">
        <f t="shared" si="1"/>
        <v>4766.04896000001</v>
      </c>
      <c r="I41" s="21">
        <v>0.213929502559317</v>
      </c>
      <c r="J41" s="22">
        <v>8911.4384</v>
      </c>
      <c r="K41" s="22">
        <f t="shared" si="2"/>
        <v>26734.3152</v>
      </c>
      <c r="L41" s="22">
        <v>1844.253728</v>
      </c>
      <c r="M41" s="22">
        <f t="shared" si="3"/>
        <v>5532.761184</v>
      </c>
      <c r="N41" s="32">
        <v>0.20695354051934</v>
      </c>
      <c r="O41" s="192">
        <v>25311.58</v>
      </c>
      <c r="P41" s="192">
        <v>5569.65</v>
      </c>
      <c r="Q41" s="62">
        <f t="shared" si="4"/>
        <v>1.1361389200648</v>
      </c>
      <c r="R41" s="25">
        <v>337.1</v>
      </c>
      <c r="S41" s="25">
        <v>43.7</v>
      </c>
      <c r="T41" s="192">
        <f t="shared" si="5"/>
        <v>24974.48</v>
      </c>
      <c r="U41" s="204">
        <f t="shared" si="6"/>
        <v>5525.95</v>
      </c>
      <c r="V41" s="33">
        <f t="shared" si="7"/>
        <v>1.12100780498017</v>
      </c>
      <c r="W41" s="33">
        <f t="shared" si="8"/>
        <v>1.1594404603011</v>
      </c>
      <c r="X41" s="205">
        <f t="shared" si="9"/>
        <v>0.934173170816809</v>
      </c>
      <c r="Y41" s="205">
        <f t="shared" si="10"/>
        <v>0.998768935839903</v>
      </c>
      <c r="Z41" s="223"/>
      <c r="AA41" s="223"/>
      <c r="AB41" s="223">
        <v>50</v>
      </c>
      <c r="AC41" s="107">
        <v>400</v>
      </c>
      <c r="AD41" s="224"/>
      <c r="AE41" s="221">
        <f t="shared" si="13"/>
        <v>450</v>
      </c>
      <c r="AF41" s="225"/>
    </row>
    <row r="42" customHeight="1" spans="1:32">
      <c r="A42" s="18">
        <v>39</v>
      </c>
      <c r="B42" s="18">
        <v>513</v>
      </c>
      <c r="C42" s="19" t="s">
        <v>75</v>
      </c>
      <c r="D42" s="19" t="s">
        <v>32</v>
      </c>
      <c r="E42" s="181">
        <v>10187.816</v>
      </c>
      <c r="F42" s="20">
        <f t="shared" si="0"/>
        <v>30563.448</v>
      </c>
      <c r="G42" s="20">
        <v>2968.1592</v>
      </c>
      <c r="H42" s="20">
        <f t="shared" si="1"/>
        <v>8904.4776</v>
      </c>
      <c r="I42" s="21">
        <v>0.291344013280177</v>
      </c>
      <c r="J42" s="22">
        <v>12225.3792</v>
      </c>
      <c r="K42" s="22">
        <f t="shared" si="2"/>
        <v>36676.1376</v>
      </c>
      <c r="L42" s="22">
        <v>3445.64568</v>
      </c>
      <c r="M42" s="22">
        <f t="shared" si="3"/>
        <v>10336.93704</v>
      </c>
      <c r="N42" s="32">
        <v>0.281843665021041</v>
      </c>
      <c r="O42" s="192">
        <v>34721.12</v>
      </c>
      <c r="P42" s="192">
        <v>9502.78</v>
      </c>
      <c r="Q42" s="62">
        <f t="shared" si="4"/>
        <v>1.1360341280866</v>
      </c>
      <c r="R42" s="25"/>
      <c r="S42" s="25"/>
      <c r="T42" s="192">
        <f t="shared" si="5"/>
        <v>34721.12</v>
      </c>
      <c r="U42" s="204">
        <f t="shared" si="6"/>
        <v>9502.78</v>
      </c>
      <c r="V42" s="33">
        <f t="shared" si="7"/>
        <v>1.1360341280866</v>
      </c>
      <c r="W42" s="33">
        <f t="shared" si="8"/>
        <v>1.06719118480347</v>
      </c>
      <c r="X42" s="205">
        <f t="shared" si="9"/>
        <v>0.94669510673883</v>
      </c>
      <c r="Y42" s="205">
        <f t="shared" si="10"/>
        <v>0.919303267808237</v>
      </c>
      <c r="Z42" s="223"/>
      <c r="AA42" s="223">
        <v>50</v>
      </c>
      <c r="AB42" s="223">
        <v>50</v>
      </c>
      <c r="AC42" s="107">
        <v>400</v>
      </c>
      <c r="AD42" s="224"/>
      <c r="AE42" s="221">
        <f t="shared" si="13"/>
        <v>500</v>
      </c>
      <c r="AF42" s="225"/>
    </row>
    <row r="43" customHeight="1" spans="1:32">
      <c r="A43" s="18">
        <v>40</v>
      </c>
      <c r="B43" s="18">
        <v>106569</v>
      </c>
      <c r="C43" s="23" t="s">
        <v>76</v>
      </c>
      <c r="D43" s="19" t="s">
        <v>32</v>
      </c>
      <c r="E43" s="181">
        <v>4705.07580952381</v>
      </c>
      <c r="F43" s="20">
        <f t="shared" si="0"/>
        <v>14115.2274285714</v>
      </c>
      <c r="G43" s="20">
        <v>1143.95849142857</v>
      </c>
      <c r="H43" s="20">
        <f t="shared" si="1"/>
        <v>3431.87547428571</v>
      </c>
      <c r="I43" s="21">
        <v>0.243132850083525</v>
      </c>
      <c r="J43" s="22">
        <v>5646.09097142857</v>
      </c>
      <c r="K43" s="22">
        <f t="shared" si="2"/>
        <v>16938.2729142857</v>
      </c>
      <c r="L43" s="22">
        <v>1327.98659657143</v>
      </c>
      <c r="M43" s="22">
        <f t="shared" si="3"/>
        <v>3983.95978971429</v>
      </c>
      <c r="N43" s="32">
        <v>0.235204604972106</v>
      </c>
      <c r="O43" s="192">
        <v>15871.57</v>
      </c>
      <c r="P43" s="192">
        <v>4523.67</v>
      </c>
      <c r="Q43" s="62">
        <f t="shared" si="4"/>
        <v>1.12442892474219</v>
      </c>
      <c r="R43" s="25"/>
      <c r="S43" s="25"/>
      <c r="T43" s="192">
        <f t="shared" si="5"/>
        <v>15871.57</v>
      </c>
      <c r="U43" s="204">
        <f t="shared" si="6"/>
        <v>4523.67</v>
      </c>
      <c r="V43" s="33">
        <f t="shared" si="7"/>
        <v>1.12442892474219</v>
      </c>
      <c r="W43" s="33">
        <f t="shared" si="8"/>
        <v>1.31813349111728</v>
      </c>
      <c r="X43" s="205">
        <f t="shared" si="9"/>
        <v>0.937024103951823</v>
      </c>
      <c r="Y43" s="205">
        <f t="shared" si="10"/>
        <v>1.13547079759166</v>
      </c>
      <c r="Z43" s="223"/>
      <c r="AA43" s="223"/>
      <c r="AB43" s="223">
        <v>50</v>
      </c>
      <c r="AC43" s="107">
        <v>400</v>
      </c>
      <c r="AD43" s="224"/>
      <c r="AE43" s="221">
        <f t="shared" si="13"/>
        <v>450</v>
      </c>
      <c r="AF43" s="225"/>
    </row>
    <row r="44" customHeight="1" spans="1:32">
      <c r="A44" s="18">
        <v>41</v>
      </c>
      <c r="B44" s="18">
        <v>104838</v>
      </c>
      <c r="C44" s="19" t="s">
        <v>77</v>
      </c>
      <c r="D44" s="19" t="s">
        <v>36</v>
      </c>
      <c r="E44" s="181">
        <v>4772.83371428571</v>
      </c>
      <c r="F44" s="20">
        <f t="shared" si="0"/>
        <v>14318.5011428571</v>
      </c>
      <c r="G44" s="20">
        <v>1164.32965714286</v>
      </c>
      <c r="H44" s="20">
        <f t="shared" si="1"/>
        <v>3492.98897142858</v>
      </c>
      <c r="I44" s="21">
        <v>0.243949344737879</v>
      </c>
      <c r="J44" s="22">
        <v>5727.40045714286</v>
      </c>
      <c r="K44" s="22">
        <f t="shared" si="2"/>
        <v>17182.2013714286</v>
      </c>
      <c r="L44" s="22">
        <v>1351.63486285714</v>
      </c>
      <c r="M44" s="22">
        <f t="shared" si="3"/>
        <v>4054.90458857142</v>
      </c>
      <c r="N44" s="32">
        <v>0.235994474800774</v>
      </c>
      <c r="O44" s="192">
        <v>15990.52</v>
      </c>
      <c r="P44" s="192">
        <v>3884.01</v>
      </c>
      <c r="Q44" s="62">
        <f t="shared" si="4"/>
        <v>1.11677331589815</v>
      </c>
      <c r="R44" s="25"/>
      <c r="S44" s="25"/>
      <c r="T44" s="192">
        <f t="shared" si="5"/>
        <v>15990.52</v>
      </c>
      <c r="U44" s="204">
        <f t="shared" si="6"/>
        <v>3884.01</v>
      </c>
      <c r="V44" s="33">
        <f t="shared" si="7"/>
        <v>1.11677331589815</v>
      </c>
      <c r="W44" s="33">
        <f t="shared" si="8"/>
        <v>1.11194453568844</v>
      </c>
      <c r="X44" s="205">
        <f t="shared" si="9"/>
        <v>0.930644429915123</v>
      </c>
      <c r="Y44" s="205">
        <f t="shared" si="10"/>
        <v>0.957854843476939</v>
      </c>
      <c r="Z44" s="223"/>
      <c r="AA44" s="223"/>
      <c r="AB44" s="223">
        <v>50</v>
      </c>
      <c r="AC44" s="107">
        <v>400</v>
      </c>
      <c r="AD44" s="224"/>
      <c r="AE44" s="221">
        <f t="shared" si="13"/>
        <v>450</v>
      </c>
      <c r="AF44" s="225"/>
    </row>
    <row r="45" customHeight="1" spans="1:32">
      <c r="A45" s="18">
        <v>42</v>
      </c>
      <c r="B45" s="18">
        <v>546</v>
      </c>
      <c r="C45" s="19" t="s">
        <v>78</v>
      </c>
      <c r="D45" s="19" t="s">
        <v>53</v>
      </c>
      <c r="E45" s="181">
        <v>11728.4984761905</v>
      </c>
      <c r="F45" s="20">
        <f t="shared" si="0"/>
        <v>35185.4954285715</v>
      </c>
      <c r="G45" s="20">
        <v>3638.63750095239</v>
      </c>
      <c r="H45" s="20">
        <f t="shared" si="1"/>
        <v>10915.9125028572</v>
      </c>
      <c r="I45" s="21">
        <v>0.310238988250629</v>
      </c>
      <c r="J45" s="22">
        <v>14074.1981714286</v>
      </c>
      <c r="K45" s="22">
        <f t="shared" si="2"/>
        <v>42222.5945142858</v>
      </c>
      <c r="L45" s="22">
        <v>4223.98353371429</v>
      </c>
      <c r="M45" s="22">
        <f t="shared" si="3"/>
        <v>12671.9506011429</v>
      </c>
      <c r="N45" s="32">
        <v>0.300122499503326</v>
      </c>
      <c r="O45" s="192">
        <v>39115.27</v>
      </c>
      <c r="P45" s="192">
        <v>11775.93</v>
      </c>
      <c r="Q45" s="62">
        <f t="shared" si="4"/>
        <v>1.11168734512794</v>
      </c>
      <c r="R45" s="25"/>
      <c r="S45" s="25"/>
      <c r="T45" s="192">
        <f t="shared" si="5"/>
        <v>39115.27</v>
      </c>
      <c r="U45" s="204">
        <f t="shared" si="6"/>
        <v>11775.93</v>
      </c>
      <c r="V45" s="33">
        <f t="shared" si="7"/>
        <v>1.11168734512794</v>
      </c>
      <c r="W45" s="33">
        <f t="shared" si="8"/>
        <v>1.07878567155222</v>
      </c>
      <c r="X45" s="205">
        <f t="shared" si="9"/>
        <v>0.926406120939952</v>
      </c>
      <c r="Y45" s="205">
        <f t="shared" si="10"/>
        <v>0.929291027928876</v>
      </c>
      <c r="Z45" s="223"/>
      <c r="AA45" s="223">
        <v>50</v>
      </c>
      <c r="AB45" s="223"/>
      <c r="AC45" s="107">
        <v>400</v>
      </c>
      <c r="AD45" s="224"/>
      <c r="AE45" s="221">
        <f t="shared" si="13"/>
        <v>450</v>
      </c>
      <c r="AF45" s="225"/>
    </row>
    <row r="46" customHeight="1" spans="1:32">
      <c r="A46" s="18">
        <v>43</v>
      </c>
      <c r="B46" s="18">
        <v>707</v>
      </c>
      <c r="C46" s="19" t="s">
        <v>79</v>
      </c>
      <c r="D46" s="19" t="s">
        <v>53</v>
      </c>
      <c r="E46" s="181">
        <v>13533.3454285714</v>
      </c>
      <c r="F46" s="20">
        <f t="shared" si="0"/>
        <v>40600.0362857142</v>
      </c>
      <c r="G46" s="20">
        <v>4159.15378666666</v>
      </c>
      <c r="H46" s="20">
        <f t="shared" si="1"/>
        <v>12477.46136</v>
      </c>
      <c r="I46" s="21">
        <v>0.30732635981388</v>
      </c>
      <c r="J46" s="22">
        <v>16240.0145142857</v>
      </c>
      <c r="K46" s="22">
        <f t="shared" si="2"/>
        <v>48720.0435428571</v>
      </c>
      <c r="L46" s="22">
        <v>4828.23504799999</v>
      </c>
      <c r="M46" s="22">
        <f t="shared" si="3"/>
        <v>14484.705144</v>
      </c>
      <c r="N46" s="32">
        <v>0.297304848080818</v>
      </c>
      <c r="O46" s="192">
        <v>44895.16</v>
      </c>
      <c r="P46" s="192">
        <v>13344.57</v>
      </c>
      <c r="Q46" s="62">
        <f t="shared" si="4"/>
        <v>1.10579112994037</v>
      </c>
      <c r="R46" s="25"/>
      <c r="S46" s="25"/>
      <c r="T46" s="192">
        <f t="shared" si="5"/>
        <v>44895.16</v>
      </c>
      <c r="U46" s="204">
        <f t="shared" si="6"/>
        <v>13344.57</v>
      </c>
      <c r="V46" s="33">
        <f t="shared" si="7"/>
        <v>1.10579112994037</v>
      </c>
      <c r="W46" s="33">
        <f t="shared" si="8"/>
        <v>1.06949399521122</v>
      </c>
      <c r="X46" s="205">
        <f t="shared" si="9"/>
        <v>0.921492608283642</v>
      </c>
      <c r="Y46" s="205">
        <f t="shared" si="10"/>
        <v>0.921286962166969</v>
      </c>
      <c r="Z46" s="223"/>
      <c r="AA46" s="223"/>
      <c r="AB46" s="223">
        <v>50</v>
      </c>
      <c r="AC46" s="107">
        <v>400</v>
      </c>
      <c r="AD46" s="224"/>
      <c r="AE46" s="221">
        <f t="shared" si="13"/>
        <v>450</v>
      </c>
      <c r="AF46" s="225"/>
    </row>
    <row r="47" customHeight="1" spans="1:32">
      <c r="A47" s="18">
        <v>44</v>
      </c>
      <c r="B47" s="18">
        <v>104428</v>
      </c>
      <c r="C47" s="19" t="s">
        <v>80</v>
      </c>
      <c r="D47" s="19" t="s">
        <v>36</v>
      </c>
      <c r="E47" s="181">
        <v>6886.37</v>
      </c>
      <c r="F47" s="20">
        <f t="shared" si="0"/>
        <v>20659.11</v>
      </c>
      <c r="G47" s="20">
        <v>1667.53128</v>
      </c>
      <c r="H47" s="20">
        <f t="shared" si="1"/>
        <v>5002.59384</v>
      </c>
      <c r="I47" s="21">
        <v>0.242149533063138</v>
      </c>
      <c r="J47" s="22">
        <v>8263.644</v>
      </c>
      <c r="K47" s="22">
        <f t="shared" si="2"/>
        <v>24790.932</v>
      </c>
      <c r="L47" s="22">
        <v>1935.786312</v>
      </c>
      <c r="M47" s="22">
        <f t="shared" si="3"/>
        <v>5807.358936</v>
      </c>
      <c r="N47" s="32">
        <v>0.234253352637166</v>
      </c>
      <c r="O47" s="192">
        <v>22766.81</v>
      </c>
      <c r="P47" s="192">
        <v>6743.63</v>
      </c>
      <c r="Q47" s="62">
        <f t="shared" si="4"/>
        <v>1.10202278800974</v>
      </c>
      <c r="R47" s="25"/>
      <c r="S47" s="25"/>
      <c r="T47" s="192">
        <f t="shared" si="5"/>
        <v>22766.81</v>
      </c>
      <c r="U47" s="204">
        <f t="shared" si="6"/>
        <v>6743.63</v>
      </c>
      <c r="V47" s="33">
        <f t="shared" si="7"/>
        <v>1.10202278800974</v>
      </c>
      <c r="W47" s="33">
        <f t="shared" si="8"/>
        <v>1.34802668689169</v>
      </c>
      <c r="X47" s="205">
        <f t="shared" si="9"/>
        <v>0.918352323341454</v>
      </c>
      <c r="Y47" s="205">
        <f t="shared" si="10"/>
        <v>1.16122149058086</v>
      </c>
      <c r="Z47" s="223">
        <v>50</v>
      </c>
      <c r="AA47" s="223"/>
      <c r="AB47" s="223"/>
      <c r="AC47" s="107">
        <v>400</v>
      </c>
      <c r="AD47" s="224"/>
      <c r="AE47" s="221">
        <f t="shared" si="13"/>
        <v>450</v>
      </c>
      <c r="AF47" s="225"/>
    </row>
    <row r="48" customHeight="1" spans="1:32">
      <c r="A48" s="18">
        <v>45</v>
      </c>
      <c r="B48" s="18">
        <v>105751</v>
      </c>
      <c r="C48" s="19" t="s">
        <v>81</v>
      </c>
      <c r="D48" s="19" t="s">
        <v>53</v>
      </c>
      <c r="E48" s="181">
        <v>5669.88066666667</v>
      </c>
      <c r="F48" s="20">
        <f t="shared" si="0"/>
        <v>17009.642</v>
      </c>
      <c r="G48" s="20">
        <v>1588.26285333333</v>
      </c>
      <c r="H48" s="20">
        <f t="shared" si="1"/>
        <v>4764.78855999999</v>
      </c>
      <c r="I48" s="21">
        <v>0.280122800938432</v>
      </c>
      <c r="J48" s="22">
        <v>6803.8568</v>
      </c>
      <c r="K48" s="22">
        <f t="shared" si="2"/>
        <v>20411.5704</v>
      </c>
      <c r="L48" s="22">
        <v>1843.766008</v>
      </c>
      <c r="M48" s="22">
        <f t="shared" si="3"/>
        <v>5531.298024</v>
      </c>
      <c r="N48" s="32">
        <v>0.270988361777396</v>
      </c>
      <c r="O48" s="192">
        <v>18672.23</v>
      </c>
      <c r="P48" s="192">
        <v>5258.44</v>
      </c>
      <c r="Q48" s="62">
        <f t="shared" si="4"/>
        <v>1.09774385610232</v>
      </c>
      <c r="R48" s="25"/>
      <c r="S48" s="25"/>
      <c r="T48" s="192">
        <f t="shared" si="5"/>
        <v>18672.23</v>
      </c>
      <c r="U48" s="204">
        <f t="shared" si="6"/>
        <v>5258.44</v>
      </c>
      <c r="V48" s="33">
        <f t="shared" si="7"/>
        <v>1.09774385610232</v>
      </c>
      <c r="W48" s="33">
        <f t="shared" si="8"/>
        <v>1.1036040600299</v>
      </c>
      <c r="X48" s="205">
        <f t="shared" si="9"/>
        <v>0.914786546751934</v>
      </c>
      <c r="Y48" s="205">
        <f t="shared" si="10"/>
        <v>0.950670164070697</v>
      </c>
      <c r="Z48" s="223"/>
      <c r="AA48" s="223"/>
      <c r="AB48" s="223"/>
      <c r="AC48" s="107">
        <v>400</v>
      </c>
      <c r="AD48" s="224"/>
      <c r="AE48" s="221">
        <f t="shared" si="13"/>
        <v>400</v>
      </c>
      <c r="AF48" s="225"/>
    </row>
    <row r="49" customHeight="1" spans="1:32">
      <c r="A49" s="18">
        <v>46</v>
      </c>
      <c r="B49" s="18">
        <v>581</v>
      </c>
      <c r="C49" s="19" t="s">
        <v>82</v>
      </c>
      <c r="D49" s="19" t="s">
        <v>32</v>
      </c>
      <c r="E49" s="181">
        <v>12188.084</v>
      </c>
      <c r="F49" s="20">
        <f t="shared" si="0"/>
        <v>36564.252</v>
      </c>
      <c r="G49" s="20">
        <v>3561.07834666666</v>
      </c>
      <c r="H49" s="20">
        <f t="shared" si="1"/>
        <v>10683.23504</v>
      </c>
      <c r="I49" s="21">
        <v>0.292177043304482</v>
      </c>
      <c r="J49" s="22">
        <v>14625.7008</v>
      </c>
      <c r="K49" s="22">
        <f t="shared" si="2"/>
        <v>43877.1024</v>
      </c>
      <c r="L49" s="22">
        <v>4133.947472</v>
      </c>
      <c r="M49" s="22">
        <f t="shared" si="3"/>
        <v>12401.842416</v>
      </c>
      <c r="N49" s="32">
        <v>0.282649531022814</v>
      </c>
      <c r="O49" s="192">
        <v>39979.09</v>
      </c>
      <c r="P49" s="192">
        <v>11001.37</v>
      </c>
      <c r="Q49" s="62">
        <f t="shared" si="4"/>
        <v>1.09339280344091</v>
      </c>
      <c r="R49" s="25">
        <v>6445</v>
      </c>
      <c r="S49" s="25">
        <v>870.8999999982</v>
      </c>
      <c r="T49" s="192">
        <f t="shared" si="5"/>
        <v>33534.09</v>
      </c>
      <c r="U49" s="204">
        <f t="shared" si="6"/>
        <v>10130.4700000018</v>
      </c>
      <c r="V49" s="21">
        <f t="shared" si="7"/>
        <v>0.917127745427419</v>
      </c>
      <c r="W49" s="21">
        <f t="shared" si="8"/>
        <v>0.948258646568336</v>
      </c>
      <c r="X49" s="205">
        <f t="shared" si="9"/>
        <v>0.764273121189516</v>
      </c>
      <c r="Y49" s="205">
        <f t="shared" si="10"/>
        <v>0.816852017643134</v>
      </c>
      <c r="Z49" s="223">
        <v>50</v>
      </c>
      <c r="AA49" s="223"/>
      <c r="AB49" s="223"/>
      <c r="AC49" s="107"/>
      <c r="AD49" s="224"/>
      <c r="AE49" s="221">
        <f t="shared" si="13"/>
        <v>50</v>
      </c>
      <c r="AF49" s="225"/>
    </row>
    <row r="50" customHeight="1" spans="1:32">
      <c r="A50" s="18">
        <v>47</v>
      </c>
      <c r="B50" s="18">
        <v>753</v>
      </c>
      <c r="C50" s="19" t="s">
        <v>83</v>
      </c>
      <c r="D50" s="19" t="s">
        <v>53</v>
      </c>
      <c r="E50" s="181">
        <v>3752.57357142857</v>
      </c>
      <c r="F50" s="20">
        <f t="shared" si="0"/>
        <v>11257.7207142857</v>
      </c>
      <c r="G50" s="20">
        <v>958.189199999999</v>
      </c>
      <c r="H50" s="20">
        <f t="shared" si="1"/>
        <v>2874.5676</v>
      </c>
      <c r="I50" s="21">
        <v>0.255341882513772</v>
      </c>
      <c r="J50" s="22">
        <v>4503.08828571429</v>
      </c>
      <c r="K50" s="22">
        <f t="shared" si="2"/>
        <v>13509.2648571429</v>
      </c>
      <c r="L50" s="22">
        <v>1112.33268</v>
      </c>
      <c r="M50" s="22">
        <f t="shared" si="3"/>
        <v>3336.99804</v>
      </c>
      <c r="N50" s="32">
        <v>0.247015516779627</v>
      </c>
      <c r="O50" s="192">
        <v>12290.43</v>
      </c>
      <c r="P50" s="192">
        <v>2682.89</v>
      </c>
      <c r="Q50" s="62">
        <f t="shared" si="4"/>
        <v>1.09173342561286</v>
      </c>
      <c r="R50" s="25"/>
      <c r="S50" s="25"/>
      <c r="T50" s="192">
        <f t="shared" si="5"/>
        <v>12290.43</v>
      </c>
      <c r="U50" s="204">
        <f t="shared" si="6"/>
        <v>2682.89</v>
      </c>
      <c r="V50" s="33">
        <f t="shared" si="7"/>
        <v>1.09173342561286</v>
      </c>
      <c r="W50" s="21">
        <f t="shared" si="8"/>
        <v>0.933319501687837</v>
      </c>
      <c r="X50" s="205">
        <f t="shared" si="9"/>
        <v>0.909777854677383</v>
      </c>
      <c r="Y50" s="205">
        <f t="shared" si="10"/>
        <v>0.803983091341582</v>
      </c>
      <c r="Z50" s="223"/>
      <c r="AA50" s="223"/>
      <c r="AB50" s="223"/>
      <c r="AC50" s="107"/>
      <c r="AD50" s="224"/>
      <c r="AE50" s="221"/>
      <c r="AF50" s="225"/>
    </row>
    <row r="51" customHeight="1" spans="1:32">
      <c r="A51" s="18">
        <v>48</v>
      </c>
      <c r="B51" s="18">
        <v>107658</v>
      </c>
      <c r="C51" s="23" t="s">
        <v>84</v>
      </c>
      <c r="D51" s="19" t="s">
        <v>32</v>
      </c>
      <c r="E51" s="181">
        <v>2987.05371428571</v>
      </c>
      <c r="F51" s="20">
        <f t="shared" si="0"/>
        <v>8961.16114285713</v>
      </c>
      <c r="G51" s="20">
        <v>820.012559999998</v>
      </c>
      <c r="H51" s="20">
        <f t="shared" si="1"/>
        <v>2460.03767999999</v>
      </c>
      <c r="I51" s="21">
        <v>0.274522200949469</v>
      </c>
      <c r="J51" s="22">
        <v>3584.46445714286</v>
      </c>
      <c r="K51" s="22">
        <f t="shared" si="2"/>
        <v>10753.3933714286</v>
      </c>
      <c r="L51" s="22">
        <v>951.927624</v>
      </c>
      <c r="M51" s="22">
        <f t="shared" si="3"/>
        <v>2855.782872</v>
      </c>
      <c r="N51" s="32">
        <v>0.265570390048942</v>
      </c>
      <c r="O51" s="192">
        <v>9776.06</v>
      </c>
      <c r="P51" s="192">
        <v>2423.47</v>
      </c>
      <c r="Q51" s="62">
        <f t="shared" si="4"/>
        <v>1.090936748503</v>
      </c>
      <c r="R51" s="25"/>
      <c r="S51" s="25"/>
      <c r="T51" s="192">
        <f t="shared" si="5"/>
        <v>9776.06</v>
      </c>
      <c r="U51" s="204">
        <f t="shared" si="6"/>
        <v>2423.47</v>
      </c>
      <c r="V51" s="33">
        <f t="shared" si="7"/>
        <v>1.090936748503</v>
      </c>
      <c r="W51" s="21">
        <f t="shared" si="8"/>
        <v>0.985135317114332</v>
      </c>
      <c r="X51" s="205">
        <f t="shared" si="9"/>
        <v>0.909113957085833</v>
      </c>
      <c r="Y51" s="205">
        <f t="shared" si="10"/>
        <v>0.848618437963655</v>
      </c>
      <c r="Z51" s="223">
        <v>50</v>
      </c>
      <c r="AA51" s="223"/>
      <c r="AB51" s="223"/>
      <c r="AC51" s="107"/>
      <c r="AD51" s="224"/>
      <c r="AE51" s="221">
        <f t="shared" si="13"/>
        <v>50</v>
      </c>
      <c r="AF51" s="225"/>
    </row>
    <row r="52" customHeight="1" spans="1:32">
      <c r="A52" s="18">
        <v>49</v>
      </c>
      <c r="B52" s="18">
        <v>582</v>
      </c>
      <c r="C52" s="19" t="s">
        <v>85</v>
      </c>
      <c r="D52" s="19" t="s">
        <v>32</v>
      </c>
      <c r="E52" s="181">
        <v>33733.2659761905</v>
      </c>
      <c r="F52" s="20">
        <f t="shared" si="0"/>
        <v>101199.797928571</v>
      </c>
      <c r="G52" s="20">
        <v>6300.41972476192</v>
      </c>
      <c r="H52" s="20">
        <f t="shared" si="1"/>
        <v>18901.2591742858</v>
      </c>
      <c r="I52" s="21">
        <v>0.186771708651302</v>
      </c>
      <c r="J52" s="22">
        <v>40479.9191714286</v>
      </c>
      <c r="K52" s="22">
        <f t="shared" si="2"/>
        <v>121439.757514286</v>
      </c>
      <c r="L52" s="22">
        <v>7313.96550657144</v>
      </c>
      <c r="M52" s="22">
        <f t="shared" si="3"/>
        <v>21941.8965197143</v>
      </c>
      <c r="N52" s="32">
        <v>0.180681326847455</v>
      </c>
      <c r="O52" s="192">
        <v>109445.21</v>
      </c>
      <c r="P52" s="192">
        <v>20147.98</v>
      </c>
      <c r="Q52" s="62">
        <f t="shared" si="4"/>
        <v>1.08147656655647</v>
      </c>
      <c r="R52" s="25"/>
      <c r="S52" s="25"/>
      <c r="T52" s="192">
        <f t="shared" si="5"/>
        <v>109445.21</v>
      </c>
      <c r="U52" s="204">
        <f t="shared" si="6"/>
        <v>20147.98</v>
      </c>
      <c r="V52" s="33">
        <f t="shared" si="7"/>
        <v>1.08147656655647</v>
      </c>
      <c r="W52" s="33">
        <f t="shared" si="8"/>
        <v>1.06595967042293</v>
      </c>
      <c r="X52" s="205">
        <f t="shared" si="9"/>
        <v>0.901230472130391</v>
      </c>
      <c r="Y52" s="205">
        <f t="shared" si="10"/>
        <v>0.918242412723872</v>
      </c>
      <c r="Z52" s="223"/>
      <c r="AA52" s="223"/>
      <c r="AB52" s="223">
        <v>50</v>
      </c>
      <c r="AC52" s="107">
        <v>400</v>
      </c>
      <c r="AD52" s="224"/>
      <c r="AE52" s="221">
        <f t="shared" si="13"/>
        <v>450</v>
      </c>
      <c r="AF52" s="225"/>
    </row>
    <row r="53" customHeight="1" spans="1:32">
      <c r="A53" s="18">
        <v>50</v>
      </c>
      <c r="B53" s="18">
        <v>709</v>
      </c>
      <c r="C53" s="19" t="s">
        <v>86</v>
      </c>
      <c r="D53" s="19" t="s">
        <v>32</v>
      </c>
      <c r="E53" s="181">
        <v>11307.8513333333</v>
      </c>
      <c r="F53" s="20">
        <f t="shared" si="0"/>
        <v>33923.5539999999</v>
      </c>
      <c r="G53" s="20">
        <v>2989.43389333333</v>
      </c>
      <c r="H53" s="20">
        <f t="shared" si="1"/>
        <v>8968.30167999999</v>
      </c>
      <c r="I53" s="21">
        <v>0.264367986915522</v>
      </c>
      <c r="J53" s="22">
        <v>13569.4216</v>
      </c>
      <c r="K53" s="22">
        <f t="shared" si="2"/>
        <v>40708.2648</v>
      </c>
      <c r="L53" s="22">
        <v>3470.342824</v>
      </c>
      <c r="M53" s="22">
        <f t="shared" si="3"/>
        <v>10411.028472</v>
      </c>
      <c r="N53" s="32">
        <v>0.255747291690016</v>
      </c>
      <c r="O53" s="192">
        <v>36562.33</v>
      </c>
      <c r="P53" s="192">
        <v>9676.26</v>
      </c>
      <c r="Q53" s="62">
        <f t="shared" si="4"/>
        <v>1.07778595367691</v>
      </c>
      <c r="R53" s="25"/>
      <c r="S53" s="25"/>
      <c r="T53" s="192">
        <f t="shared" si="5"/>
        <v>36562.33</v>
      </c>
      <c r="U53" s="204">
        <f t="shared" si="6"/>
        <v>9676.26</v>
      </c>
      <c r="V53" s="33">
        <f t="shared" si="7"/>
        <v>1.07778595367691</v>
      </c>
      <c r="W53" s="33">
        <f t="shared" si="8"/>
        <v>1.0789400652722</v>
      </c>
      <c r="X53" s="205">
        <f t="shared" si="9"/>
        <v>0.898154961397421</v>
      </c>
      <c r="Y53" s="205">
        <f t="shared" si="10"/>
        <v>0.929424026264444</v>
      </c>
      <c r="Z53" s="223"/>
      <c r="AA53" s="223">
        <v>50</v>
      </c>
      <c r="AB53" s="223"/>
      <c r="AC53" s="107">
        <v>400</v>
      </c>
      <c r="AD53" s="224"/>
      <c r="AE53" s="221">
        <f t="shared" si="13"/>
        <v>450</v>
      </c>
      <c r="AF53" s="225"/>
    </row>
    <row r="54" customHeight="1" spans="1:32">
      <c r="A54" s="18">
        <v>51</v>
      </c>
      <c r="B54" s="18">
        <v>355</v>
      </c>
      <c r="C54" s="19" t="s">
        <v>87</v>
      </c>
      <c r="D54" s="19" t="s">
        <v>38</v>
      </c>
      <c r="E54" s="181">
        <v>9459.33357142857</v>
      </c>
      <c r="F54" s="20">
        <f t="shared" si="0"/>
        <v>28378.0007142857</v>
      </c>
      <c r="G54" s="20">
        <v>2468.11817142857</v>
      </c>
      <c r="H54" s="20">
        <f t="shared" si="1"/>
        <v>7404.35451428571</v>
      </c>
      <c r="I54" s="21">
        <v>0.260918821901301</v>
      </c>
      <c r="J54" s="22">
        <v>11351.2002857143</v>
      </c>
      <c r="K54" s="22">
        <f t="shared" si="2"/>
        <v>34053.6008571429</v>
      </c>
      <c r="L54" s="22">
        <v>2865.16326857143</v>
      </c>
      <c r="M54" s="22">
        <f t="shared" si="3"/>
        <v>8595.48980571429</v>
      </c>
      <c r="N54" s="32">
        <v>0.252410599447998</v>
      </c>
      <c r="O54" s="192">
        <v>30420.82</v>
      </c>
      <c r="P54" s="192">
        <v>7826.56</v>
      </c>
      <c r="Q54" s="62">
        <f t="shared" si="4"/>
        <v>1.07198601854591</v>
      </c>
      <c r="R54" s="25"/>
      <c r="S54" s="25"/>
      <c r="T54" s="192">
        <f t="shared" si="5"/>
        <v>30420.82</v>
      </c>
      <c r="U54" s="204">
        <f t="shared" si="6"/>
        <v>7826.56</v>
      </c>
      <c r="V54" s="33">
        <f t="shared" si="7"/>
        <v>1.07198601854591</v>
      </c>
      <c r="W54" s="33">
        <f t="shared" si="8"/>
        <v>1.05702124133842</v>
      </c>
      <c r="X54" s="205">
        <f t="shared" si="9"/>
        <v>0.893321682121587</v>
      </c>
      <c r="Y54" s="205">
        <f t="shared" si="10"/>
        <v>0.910542642351445</v>
      </c>
      <c r="Z54" s="223"/>
      <c r="AA54" s="223">
        <v>50</v>
      </c>
      <c r="AB54" s="223"/>
      <c r="AC54" s="107">
        <v>400</v>
      </c>
      <c r="AD54" s="224"/>
      <c r="AE54" s="221">
        <f t="shared" si="13"/>
        <v>450</v>
      </c>
      <c r="AF54" s="225"/>
    </row>
    <row r="55" customHeight="1" spans="1:32">
      <c r="A55" s="18">
        <v>52</v>
      </c>
      <c r="B55" s="18">
        <v>102564</v>
      </c>
      <c r="C55" s="19" t="s">
        <v>88</v>
      </c>
      <c r="D55" s="19" t="s">
        <v>34</v>
      </c>
      <c r="E55" s="181">
        <v>4545.924</v>
      </c>
      <c r="F55" s="20">
        <f t="shared" si="0"/>
        <v>13637.772</v>
      </c>
      <c r="G55" s="20">
        <v>1206.39661333333</v>
      </c>
      <c r="H55" s="20">
        <f t="shared" si="1"/>
        <v>3619.18983999999</v>
      </c>
      <c r="I55" s="21">
        <v>0.265379846502786</v>
      </c>
      <c r="J55" s="22">
        <v>5455.1088</v>
      </c>
      <c r="K55" s="22">
        <f t="shared" si="2"/>
        <v>16365.3264</v>
      </c>
      <c r="L55" s="22">
        <v>1400.469112</v>
      </c>
      <c r="M55" s="22">
        <f t="shared" si="3"/>
        <v>4201.407336</v>
      </c>
      <c r="N55" s="32">
        <v>0.256726155855956</v>
      </c>
      <c r="O55" s="192">
        <v>14585.27</v>
      </c>
      <c r="P55" s="192">
        <v>3960.11</v>
      </c>
      <c r="Q55" s="62">
        <f t="shared" si="4"/>
        <v>1.06947601118423</v>
      </c>
      <c r="R55" s="25"/>
      <c r="S55" s="25"/>
      <c r="T55" s="192">
        <f t="shared" si="5"/>
        <v>14585.27</v>
      </c>
      <c r="U55" s="204">
        <f t="shared" si="6"/>
        <v>3960.11</v>
      </c>
      <c r="V55" s="33">
        <f t="shared" si="7"/>
        <v>1.06947601118423</v>
      </c>
      <c r="W55" s="33">
        <f t="shared" si="8"/>
        <v>1.0941979213779</v>
      </c>
      <c r="X55" s="205">
        <f t="shared" si="9"/>
        <v>0.891230009320193</v>
      </c>
      <c r="Y55" s="205">
        <f t="shared" si="10"/>
        <v>0.942567497816165</v>
      </c>
      <c r="Z55" s="223"/>
      <c r="AA55" s="223"/>
      <c r="AB55" s="223"/>
      <c r="AC55" s="107">
        <v>400</v>
      </c>
      <c r="AD55" s="224"/>
      <c r="AE55" s="221">
        <f t="shared" si="13"/>
        <v>400</v>
      </c>
      <c r="AF55" s="225"/>
    </row>
    <row r="56" customHeight="1" spans="1:32">
      <c r="A56" s="18">
        <v>53</v>
      </c>
      <c r="B56" s="18">
        <v>54</v>
      </c>
      <c r="C56" s="19" t="s">
        <v>89</v>
      </c>
      <c r="D56" s="19" t="s">
        <v>36</v>
      </c>
      <c r="E56" s="181">
        <v>9330.29933333333</v>
      </c>
      <c r="F56" s="20">
        <f t="shared" si="0"/>
        <v>27990.898</v>
      </c>
      <c r="G56" s="20">
        <v>2651.20754666666</v>
      </c>
      <c r="H56" s="20">
        <f t="shared" si="1"/>
        <v>7953.62263999998</v>
      </c>
      <c r="I56" s="21">
        <v>0.284150320579211</v>
      </c>
      <c r="J56" s="22">
        <v>11196.3592</v>
      </c>
      <c r="K56" s="22">
        <f t="shared" si="2"/>
        <v>33589.0776</v>
      </c>
      <c r="L56" s="22">
        <v>3077.706152</v>
      </c>
      <c r="M56" s="22">
        <f t="shared" si="3"/>
        <v>9233.118456</v>
      </c>
      <c r="N56" s="32">
        <v>0.274884549255976</v>
      </c>
      <c r="O56" s="192">
        <v>29921.12</v>
      </c>
      <c r="P56" s="192">
        <v>7608.71</v>
      </c>
      <c r="Q56" s="62">
        <f t="shared" si="4"/>
        <v>1.06895891657352</v>
      </c>
      <c r="R56" s="25">
        <v>3463.25</v>
      </c>
      <c r="S56" s="25">
        <v>321.65</v>
      </c>
      <c r="T56" s="192">
        <f t="shared" si="5"/>
        <v>26457.87</v>
      </c>
      <c r="U56" s="204">
        <f t="shared" si="6"/>
        <v>7287.06</v>
      </c>
      <c r="V56" s="21">
        <f t="shared" si="7"/>
        <v>0.945231196226716</v>
      </c>
      <c r="W56" s="21">
        <f t="shared" si="8"/>
        <v>0.916193831393542</v>
      </c>
      <c r="X56" s="205">
        <f t="shared" si="9"/>
        <v>0.787692663522263</v>
      </c>
      <c r="Y56" s="205">
        <f t="shared" si="10"/>
        <v>0.789230641275334</v>
      </c>
      <c r="Z56" s="223"/>
      <c r="AA56" s="223"/>
      <c r="AB56" s="223"/>
      <c r="AC56" s="107"/>
      <c r="AD56" s="224"/>
      <c r="AE56" s="221"/>
      <c r="AF56" s="225"/>
    </row>
    <row r="57" customHeight="1" spans="1:32">
      <c r="A57" s="18">
        <v>54</v>
      </c>
      <c r="B57" s="18">
        <v>373</v>
      </c>
      <c r="C57" s="19" t="s">
        <v>90</v>
      </c>
      <c r="D57" s="19" t="s">
        <v>38</v>
      </c>
      <c r="E57" s="181">
        <v>10553.6735714286</v>
      </c>
      <c r="F57" s="20">
        <f t="shared" si="0"/>
        <v>31661.0207142858</v>
      </c>
      <c r="G57" s="20">
        <v>2960.9818857143</v>
      </c>
      <c r="H57" s="20">
        <f t="shared" si="1"/>
        <v>8882.9456571429</v>
      </c>
      <c r="I57" s="21">
        <v>0.280564096063233</v>
      </c>
      <c r="J57" s="22">
        <v>12664.4082857143</v>
      </c>
      <c r="K57" s="22">
        <f t="shared" si="2"/>
        <v>37993.2248571429</v>
      </c>
      <c r="L57" s="22">
        <v>3437.31375428572</v>
      </c>
      <c r="M57" s="22">
        <f t="shared" si="3"/>
        <v>10311.9412628572</v>
      </c>
      <c r="N57" s="32">
        <v>0.27141526684378</v>
      </c>
      <c r="O57" s="192">
        <v>33782.17</v>
      </c>
      <c r="P57" s="192">
        <v>8646.44</v>
      </c>
      <c r="Q57" s="62">
        <f t="shared" si="4"/>
        <v>1.06699560651742</v>
      </c>
      <c r="R57" s="25"/>
      <c r="S57" s="25"/>
      <c r="T57" s="192">
        <f t="shared" si="5"/>
        <v>33782.17</v>
      </c>
      <c r="U57" s="204">
        <f t="shared" si="6"/>
        <v>8646.44</v>
      </c>
      <c r="V57" s="33">
        <f t="shared" si="7"/>
        <v>1.06699560651742</v>
      </c>
      <c r="W57" s="21">
        <f t="shared" si="8"/>
        <v>0.973375311943654</v>
      </c>
      <c r="X57" s="205">
        <f t="shared" si="9"/>
        <v>0.889163005431185</v>
      </c>
      <c r="Y57" s="205">
        <f t="shared" si="10"/>
        <v>0.838488096430866</v>
      </c>
      <c r="Z57" s="223"/>
      <c r="AA57" s="223"/>
      <c r="AB57" s="223"/>
      <c r="AC57" s="107"/>
      <c r="AD57" s="224"/>
      <c r="AE57" s="221"/>
      <c r="AF57" s="225"/>
    </row>
    <row r="58" customHeight="1" spans="1:32">
      <c r="A58" s="18">
        <v>55</v>
      </c>
      <c r="B58" s="18">
        <v>741</v>
      </c>
      <c r="C58" s="19" t="s">
        <v>91</v>
      </c>
      <c r="D58" s="19" t="s">
        <v>32</v>
      </c>
      <c r="E58" s="181">
        <v>3453.72038095238</v>
      </c>
      <c r="F58" s="20">
        <f t="shared" si="0"/>
        <v>10361.1611428571</v>
      </c>
      <c r="G58" s="20">
        <v>767.19308190476</v>
      </c>
      <c r="H58" s="20">
        <f t="shared" si="1"/>
        <v>2301.57924571428</v>
      </c>
      <c r="I58" s="21">
        <v>0.222135262059983</v>
      </c>
      <c r="J58" s="22">
        <v>4144.46445714286</v>
      </c>
      <c r="K58" s="22">
        <f t="shared" si="2"/>
        <v>12433.3933714286</v>
      </c>
      <c r="L58" s="22">
        <v>890.61109942857</v>
      </c>
      <c r="M58" s="22">
        <f t="shared" si="3"/>
        <v>2671.83329828571</v>
      </c>
      <c r="N58" s="32">
        <v>0.214891720905853</v>
      </c>
      <c r="O58" s="192">
        <v>11013.97</v>
      </c>
      <c r="P58" s="192">
        <v>1958.2</v>
      </c>
      <c r="Q58" s="62">
        <f t="shared" si="4"/>
        <v>1.06300537634171</v>
      </c>
      <c r="R58" s="25"/>
      <c r="S58" s="25"/>
      <c r="T58" s="192">
        <f t="shared" si="5"/>
        <v>11013.97</v>
      </c>
      <c r="U58" s="204">
        <f t="shared" si="6"/>
        <v>1958.2</v>
      </c>
      <c r="V58" s="33">
        <f t="shared" si="7"/>
        <v>1.06300537634171</v>
      </c>
      <c r="W58" s="21">
        <f t="shared" si="8"/>
        <v>0.850807115873295</v>
      </c>
      <c r="X58" s="205">
        <f t="shared" si="9"/>
        <v>0.885837813618094</v>
      </c>
      <c r="Y58" s="205">
        <f t="shared" si="10"/>
        <v>0.732905006182987</v>
      </c>
      <c r="Z58" s="223"/>
      <c r="AA58" s="223"/>
      <c r="AB58" s="223"/>
      <c r="AC58" s="107"/>
      <c r="AD58" s="224"/>
      <c r="AE58" s="221"/>
      <c r="AF58" s="225"/>
    </row>
    <row r="59" customHeight="1" spans="1:32">
      <c r="A59" s="18">
        <v>56</v>
      </c>
      <c r="B59" s="18">
        <v>343</v>
      </c>
      <c r="C59" s="19" t="s">
        <v>92</v>
      </c>
      <c r="D59" s="19" t="s">
        <v>32</v>
      </c>
      <c r="E59" s="181">
        <v>20718.5303571429</v>
      </c>
      <c r="F59" s="20">
        <f t="shared" si="0"/>
        <v>62155.5910714287</v>
      </c>
      <c r="G59" s="20">
        <v>5224.11341142858</v>
      </c>
      <c r="H59" s="20">
        <f t="shared" si="1"/>
        <v>15672.3402342857</v>
      </c>
      <c r="I59" s="21">
        <v>0.25214691010299</v>
      </c>
      <c r="J59" s="22">
        <v>24862.2364285715</v>
      </c>
      <c r="K59" s="22">
        <f t="shared" si="2"/>
        <v>74586.7092857145</v>
      </c>
      <c r="L59" s="22">
        <v>6064.51426457144</v>
      </c>
      <c r="M59" s="22">
        <f t="shared" si="3"/>
        <v>18193.5427937143</v>
      </c>
      <c r="N59" s="32">
        <v>0.243924728251805</v>
      </c>
      <c r="O59" s="192">
        <v>66023.37</v>
      </c>
      <c r="P59" s="192">
        <v>15719.74</v>
      </c>
      <c r="Q59" s="62">
        <f t="shared" si="4"/>
        <v>1.06222736944335</v>
      </c>
      <c r="R59" s="25"/>
      <c r="S59" s="25"/>
      <c r="T59" s="192">
        <f t="shared" si="5"/>
        <v>66023.37</v>
      </c>
      <c r="U59" s="204">
        <f t="shared" si="6"/>
        <v>15719.74</v>
      </c>
      <c r="V59" s="33">
        <f t="shared" si="7"/>
        <v>1.06222736944335</v>
      </c>
      <c r="W59" s="33">
        <f t="shared" si="8"/>
        <v>1.00302442168851</v>
      </c>
      <c r="X59" s="205">
        <f t="shared" si="9"/>
        <v>0.88518947453612</v>
      </c>
      <c r="Y59" s="205">
        <f t="shared" si="10"/>
        <v>0.86402852804628</v>
      </c>
      <c r="Z59" s="223"/>
      <c r="AA59" s="223"/>
      <c r="AB59" s="223"/>
      <c r="AC59" s="107">
        <v>400</v>
      </c>
      <c r="AD59" s="224"/>
      <c r="AE59" s="221">
        <f t="shared" si="13"/>
        <v>400</v>
      </c>
      <c r="AF59" s="225"/>
    </row>
    <row r="60" customHeight="1" spans="1:32">
      <c r="A60" s="18">
        <v>57</v>
      </c>
      <c r="B60" s="18">
        <v>102478</v>
      </c>
      <c r="C60" s="19" t="s">
        <v>93</v>
      </c>
      <c r="D60" s="19" t="s">
        <v>38</v>
      </c>
      <c r="E60" s="181">
        <v>3246.128</v>
      </c>
      <c r="F60" s="20">
        <f t="shared" si="0"/>
        <v>9738.384</v>
      </c>
      <c r="G60" s="20">
        <v>902.048609523809</v>
      </c>
      <c r="H60" s="20">
        <f t="shared" si="1"/>
        <v>2706.14582857143</v>
      </c>
      <c r="I60" s="21">
        <v>0.277884485616035</v>
      </c>
      <c r="J60" s="22">
        <v>3895.3536</v>
      </c>
      <c r="K60" s="22">
        <f t="shared" si="2"/>
        <v>11686.0608</v>
      </c>
      <c r="L60" s="22">
        <v>1047.16077714286</v>
      </c>
      <c r="M60" s="22">
        <f t="shared" si="3"/>
        <v>3141.48233142858</v>
      </c>
      <c r="N60" s="32">
        <v>0.268823034998121</v>
      </c>
      <c r="O60" s="192">
        <v>10281.79</v>
      </c>
      <c r="P60" s="192">
        <v>2903.69</v>
      </c>
      <c r="Q60" s="62">
        <f t="shared" si="4"/>
        <v>1.05580042848998</v>
      </c>
      <c r="R60" s="25"/>
      <c r="S60" s="25"/>
      <c r="T60" s="192">
        <f t="shared" si="5"/>
        <v>10281.79</v>
      </c>
      <c r="U60" s="204">
        <f t="shared" si="6"/>
        <v>2903.69</v>
      </c>
      <c r="V60" s="33">
        <f t="shared" si="7"/>
        <v>1.05580042848998</v>
      </c>
      <c r="W60" s="33">
        <f t="shared" si="8"/>
        <v>1.07299834670508</v>
      </c>
      <c r="X60" s="205">
        <f t="shared" si="9"/>
        <v>0.87983369040832</v>
      </c>
      <c r="Y60" s="205">
        <f t="shared" si="10"/>
        <v>0.924305691918234</v>
      </c>
      <c r="Z60" s="223">
        <v>50</v>
      </c>
      <c r="AA60" s="223"/>
      <c r="AB60" s="223"/>
      <c r="AC60" s="107">
        <v>400</v>
      </c>
      <c r="AD60" s="224"/>
      <c r="AE60" s="221">
        <f t="shared" si="13"/>
        <v>450</v>
      </c>
      <c r="AF60" s="225"/>
    </row>
    <row r="61" customHeight="1" spans="1:32">
      <c r="A61" s="18">
        <v>58</v>
      </c>
      <c r="B61" s="18">
        <v>539</v>
      </c>
      <c r="C61" s="19" t="s">
        <v>94</v>
      </c>
      <c r="D61" s="19" t="s">
        <v>34</v>
      </c>
      <c r="E61" s="181">
        <v>6206.96533333333</v>
      </c>
      <c r="F61" s="20">
        <f t="shared" si="0"/>
        <v>18620.896</v>
      </c>
      <c r="G61" s="20">
        <v>1612.44211809524</v>
      </c>
      <c r="H61" s="20">
        <f t="shared" si="1"/>
        <v>4837.32635428572</v>
      </c>
      <c r="I61" s="21">
        <v>0.259779462507374</v>
      </c>
      <c r="J61" s="22">
        <v>7448.3584</v>
      </c>
      <c r="K61" s="22">
        <f t="shared" si="2"/>
        <v>22345.0752</v>
      </c>
      <c r="L61" s="22">
        <v>1871.83498057143</v>
      </c>
      <c r="M61" s="22">
        <f t="shared" si="3"/>
        <v>5615.50494171429</v>
      </c>
      <c r="N61" s="32">
        <v>0.251308393077786</v>
      </c>
      <c r="O61" s="192">
        <v>19456.57</v>
      </c>
      <c r="P61" s="192">
        <v>4202.98</v>
      </c>
      <c r="Q61" s="62">
        <f t="shared" si="4"/>
        <v>1.04487829157093</v>
      </c>
      <c r="R61" s="25"/>
      <c r="S61" s="25"/>
      <c r="T61" s="192">
        <f t="shared" si="5"/>
        <v>19456.57</v>
      </c>
      <c r="U61" s="204">
        <f t="shared" si="6"/>
        <v>4202.98</v>
      </c>
      <c r="V61" s="33">
        <f t="shared" si="7"/>
        <v>1.04487829157093</v>
      </c>
      <c r="W61" s="21">
        <f t="shared" si="8"/>
        <v>0.868864263474035</v>
      </c>
      <c r="X61" s="205">
        <f t="shared" si="9"/>
        <v>0.870731909642443</v>
      </c>
      <c r="Y61" s="205">
        <f t="shared" si="10"/>
        <v>0.748459852430817</v>
      </c>
      <c r="Z61" s="223"/>
      <c r="AA61" s="223"/>
      <c r="AB61" s="223"/>
      <c r="AC61" s="107"/>
      <c r="AD61" s="224"/>
      <c r="AE61" s="221"/>
      <c r="AF61" s="225"/>
    </row>
    <row r="62" customHeight="1" spans="1:32">
      <c r="A62" s="18">
        <v>59</v>
      </c>
      <c r="B62" s="18">
        <v>746</v>
      </c>
      <c r="C62" s="19" t="s">
        <v>95</v>
      </c>
      <c r="D62" s="19" t="s">
        <v>34</v>
      </c>
      <c r="E62" s="181">
        <v>11643.0133333333</v>
      </c>
      <c r="F62" s="20">
        <f t="shared" si="0"/>
        <v>34929.0399999999</v>
      </c>
      <c r="G62" s="20">
        <v>3289.96556190476</v>
      </c>
      <c r="H62" s="20">
        <f t="shared" si="1"/>
        <v>9869.89668571428</v>
      </c>
      <c r="I62" s="21">
        <v>0.282569938530068</v>
      </c>
      <c r="J62" s="22">
        <v>13971.616</v>
      </c>
      <c r="K62" s="22">
        <f t="shared" si="2"/>
        <v>41914.848</v>
      </c>
      <c r="L62" s="22">
        <v>3819.22089142858</v>
      </c>
      <c r="M62" s="22">
        <f t="shared" si="3"/>
        <v>11457.6626742857</v>
      </c>
      <c r="N62" s="32">
        <v>0.273355701404088</v>
      </c>
      <c r="O62" s="192">
        <v>36285.79</v>
      </c>
      <c r="P62" s="192">
        <v>8853.23</v>
      </c>
      <c r="Q62" s="62">
        <f t="shared" si="4"/>
        <v>1.0388430371977</v>
      </c>
      <c r="R62" s="25">
        <v>5075</v>
      </c>
      <c r="S62" s="25">
        <v>332.5</v>
      </c>
      <c r="T62" s="192">
        <f t="shared" si="5"/>
        <v>31210.79</v>
      </c>
      <c r="U62" s="204">
        <f t="shared" si="6"/>
        <v>8520.73</v>
      </c>
      <c r="V62" s="21">
        <f t="shared" si="7"/>
        <v>0.89354846282635</v>
      </c>
      <c r="W62" s="21">
        <f t="shared" si="8"/>
        <v>0.863304882647144</v>
      </c>
      <c r="X62" s="205">
        <f t="shared" si="9"/>
        <v>0.744623719021956</v>
      </c>
      <c r="Y62" s="205">
        <f t="shared" si="10"/>
        <v>0.743670872692294</v>
      </c>
      <c r="Z62" s="223"/>
      <c r="AA62" s="223"/>
      <c r="AB62" s="223"/>
      <c r="AC62" s="107"/>
      <c r="AD62" s="224"/>
      <c r="AE62" s="221"/>
      <c r="AF62" s="225"/>
    </row>
    <row r="63" customHeight="1" spans="1:32">
      <c r="A63" s="18">
        <v>60</v>
      </c>
      <c r="B63" s="18">
        <v>101453</v>
      </c>
      <c r="C63" s="19" t="s">
        <v>96</v>
      </c>
      <c r="D63" s="19" t="s">
        <v>36</v>
      </c>
      <c r="E63" s="181">
        <v>7619.316</v>
      </c>
      <c r="F63" s="20">
        <f t="shared" si="0"/>
        <v>22857.948</v>
      </c>
      <c r="G63" s="20">
        <v>2340.19909333333</v>
      </c>
      <c r="H63" s="20">
        <f t="shared" si="1"/>
        <v>7020.59727999999</v>
      </c>
      <c r="I63" s="21">
        <v>0.307140311982511</v>
      </c>
      <c r="J63" s="22">
        <v>9143.1792</v>
      </c>
      <c r="K63" s="22">
        <f t="shared" si="2"/>
        <v>27429.5376</v>
      </c>
      <c r="L63" s="22">
        <v>2716.665904</v>
      </c>
      <c r="M63" s="22">
        <f t="shared" si="3"/>
        <v>8149.997712</v>
      </c>
      <c r="N63" s="32">
        <v>0.297124867026559</v>
      </c>
      <c r="O63" s="192">
        <v>23510.54</v>
      </c>
      <c r="P63" s="192">
        <v>7494.88</v>
      </c>
      <c r="Q63" s="62">
        <f t="shared" si="4"/>
        <v>1.02854989432997</v>
      </c>
      <c r="R63" s="25"/>
      <c r="S63" s="25"/>
      <c r="T63" s="192">
        <f t="shared" si="5"/>
        <v>23510.54</v>
      </c>
      <c r="U63" s="204">
        <f t="shared" si="6"/>
        <v>7494.88</v>
      </c>
      <c r="V63" s="33">
        <f t="shared" si="7"/>
        <v>1.02854989432997</v>
      </c>
      <c r="W63" s="33">
        <f t="shared" si="8"/>
        <v>1.06755589319318</v>
      </c>
      <c r="X63" s="205">
        <f t="shared" si="9"/>
        <v>0.857124911941643</v>
      </c>
      <c r="Y63" s="205">
        <f t="shared" si="10"/>
        <v>0.919617436084011</v>
      </c>
      <c r="Z63" s="223"/>
      <c r="AA63" s="223">
        <v>50</v>
      </c>
      <c r="AB63" s="223"/>
      <c r="AC63" s="107">
        <v>400</v>
      </c>
      <c r="AD63" s="224"/>
      <c r="AE63" s="221">
        <f t="shared" si="13"/>
        <v>450</v>
      </c>
      <c r="AF63" s="225"/>
    </row>
    <row r="64" customHeight="1" spans="1:32">
      <c r="A64" s="18">
        <v>61</v>
      </c>
      <c r="B64" s="18">
        <v>713</v>
      </c>
      <c r="C64" s="19" t="s">
        <v>97</v>
      </c>
      <c r="D64" s="19" t="s">
        <v>36</v>
      </c>
      <c r="E64" s="181">
        <v>4001.90057142857</v>
      </c>
      <c r="F64" s="20">
        <f t="shared" si="0"/>
        <v>12005.7017142857</v>
      </c>
      <c r="G64" s="20">
        <v>1216.23579428571</v>
      </c>
      <c r="H64" s="20">
        <f t="shared" si="1"/>
        <v>3648.70738285713</v>
      </c>
      <c r="I64" s="21">
        <v>0.303914545745835</v>
      </c>
      <c r="J64" s="22">
        <v>4802.28068571429</v>
      </c>
      <c r="K64" s="22">
        <f t="shared" si="2"/>
        <v>14406.8420571429</v>
      </c>
      <c r="L64" s="22">
        <v>1411.89111771429</v>
      </c>
      <c r="M64" s="22">
        <f t="shared" si="3"/>
        <v>4235.67335314287</v>
      </c>
      <c r="N64" s="32">
        <v>0.294004288819341</v>
      </c>
      <c r="O64" s="192">
        <v>12284.23</v>
      </c>
      <c r="P64" s="192">
        <v>3446.15</v>
      </c>
      <c r="Q64" s="62">
        <f t="shared" si="4"/>
        <v>1.02319966731998</v>
      </c>
      <c r="R64" s="25"/>
      <c r="S64" s="25"/>
      <c r="T64" s="192">
        <f t="shared" si="5"/>
        <v>12284.23</v>
      </c>
      <c r="U64" s="204">
        <f t="shared" si="6"/>
        <v>3446.15</v>
      </c>
      <c r="V64" s="33">
        <f t="shared" si="7"/>
        <v>1.02319966731998</v>
      </c>
      <c r="W64" s="21">
        <f t="shared" si="8"/>
        <v>0.944485166497918</v>
      </c>
      <c r="X64" s="205">
        <f t="shared" si="9"/>
        <v>0.852666389433312</v>
      </c>
      <c r="Y64" s="205">
        <f t="shared" si="10"/>
        <v>0.813601454286591</v>
      </c>
      <c r="Z64" s="223">
        <v>50</v>
      </c>
      <c r="AA64" s="223"/>
      <c r="AB64" s="223"/>
      <c r="AC64" s="107"/>
      <c r="AD64" s="224"/>
      <c r="AE64" s="221">
        <f t="shared" si="13"/>
        <v>50</v>
      </c>
      <c r="AF64" s="225"/>
    </row>
    <row r="65" customHeight="1" spans="1:32">
      <c r="A65" s="18">
        <v>62</v>
      </c>
      <c r="B65" s="18">
        <v>738</v>
      </c>
      <c r="C65" s="19" t="s">
        <v>98</v>
      </c>
      <c r="D65" s="19" t="s">
        <v>36</v>
      </c>
      <c r="E65" s="181">
        <v>4575.44914285714</v>
      </c>
      <c r="F65" s="20">
        <f t="shared" si="0"/>
        <v>13726.3474285714</v>
      </c>
      <c r="G65" s="20">
        <v>1279.5542247619</v>
      </c>
      <c r="H65" s="20">
        <f t="shared" si="1"/>
        <v>3838.6626742857</v>
      </c>
      <c r="I65" s="21">
        <v>0.279656528749631</v>
      </c>
      <c r="J65" s="22">
        <v>5490.53897142857</v>
      </c>
      <c r="K65" s="22">
        <f t="shared" si="2"/>
        <v>16471.6169142857</v>
      </c>
      <c r="L65" s="22">
        <v>1485.39555657143</v>
      </c>
      <c r="M65" s="22">
        <f t="shared" si="3"/>
        <v>4456.18666971429</v>
      </c>
      <c r="N65" s="32">
        <v>0.270537294116491</v>
      </c>
      <c r="O65" s="192">
        <v>13993.9</v>
      </c>
      <c r="P65" s="192">
        <v>3202.5</v>
      </c>
      <c r="Q65" s="62">
        <f t="shared" si="4"/>
        <v>1.0194918985419</v>
      </c>
      <c r="R65" s="25"/>
      <c r="S65" s="25"/>
      <c r="T65" s="192">
        <f t="shared" si="5"/>
        <v>13993.9</v>
      </c>
      <c r="U65" s="204">
        <f t="shared" si="6"/>
        <v>3202.5</v>
      </c>
      <c r="V65" s="33">
        <f t="shared" si="7"/>
        <v>1.0194918985419</v>
      </c>
      <c r="W65" s="21">
        <f t="shared" si="8"/>
        <v>0.834274921173146</v>
      </c>
      <c r="X65" s="205">
        <f t="shared" si="9"/>
        <v>0.849576582118249</v>
      </c>
      <c r="Y65" s="205">
        <f t="shared" si="10"/>
        <v>0.718663789774617</v>
      </c>
      <c r="Z65" s="223"/>
      <c r="AA65" s="223"/>
      <c r="AB65" s="223"/>
      <c r="AC65" s="107"/>
      <c r="AD65" s="224"/>
      <c r="AE65" s="221"/>
      <c r="AF65" s="225"/>
    </row>
    <row r="66" customHeight="1" spans="1:32">
      <c r="A66" s="18">
        <v>63</v>
      </c>
      <c r="B66" s="18">
        <v>347</v>
      </c>
      <c r="C66" s="19" t="s">
        <v>99</v>
      </c>
      <c r="D66" s="19" t="s">
        <v>32</v>
      </c>
      <c r="E66" s="181">
        <v>6862.832</v>
      </c>
      <c r="F66" s="20">
        <f t="shared" si="0"/>
        <v>20588.496</v>
      </c>
      <c r="G66" s="20">
        <v>1788.36408</v>
      </c>
      <c r="H66" s="20">
        <f t="shared" si="1"/>
        <v>5365.09224</v>
      </c>
      <c r="I66" s="21">
        <v>0.260586894739664</v>
      </c>
      <c r="J66" s="22">
        <v>8235.3984</v>
      </c>
      <c r="K66" s="22">
        <f t="shared" si="2"/>
        <v>24706.1952</v>
      </c>
      <c r="L66" s="22">
        <v>2076.057432</v>
      </c>
      <c r="M66" s="22">
        <f t="shared" si="3"/>
        <v>6228.172296</v>
      </c>
      <c r="N66" s="32">
        <v>0.252089495998153</v>
      </c>
      <c r="O66" s="192">
        <v>20931.94</v>
      </c>
      <c r="P66" s="192">
        <v>6907.43</v>
      </c>
      <c r="Q66" s="62">
        <f t="shared" si="4"/>
        <v>1.01668135448068</v>
      </c>
      <c r="R66" s="25"/>
      <c r="S66" s="25"/>
      <c r="T66" s="192">
        <f t="shared" si="5"/>
        <v>20931.94</v>
      </c>
      <c r="U66" s="204">
        <f t="shared" si="6"/>
        <v>6907.43</v>
      </c>
      <c r="V66" s="33">
        <f t="shared" si="7"/>
        <v>1.01668135448068</v>
      </c>
      <c r="W66" s="33">
        <f t="shared" si="8"/>
        <v>1.28747646657423</v>
      </c>
      <c r="X66" s="205">
        <f t="shared" si="9"/>
        <v>0.847234462067231</v>
      </c>
      <c r="Y66" s="205">
        <f t="shared" si="10"/>
        <v>1.10906212476431</v>
      </c>
      <c r="Z66" s="223"/>
      <c r="AA66" s="223">
        <v>50</v>
      </c>
      <c r="AB66" s="223"/>
      <c r="AC66" s="107">
        <v>400</v>
      </c>
      <c r="AD66" s="224"/>
      <c r="AE66" s="221">
        <f t="shared" si="13"/>
        <v>450</v>
      </c>
      <c r="AF66" s="225"/>
    </row>
    <row r="67" customHeight="1" spans="1:32">
      <c r="A67" s="18">
        <v>64</v>
      </c>
      <c r="B67" s="18">
        <v>103199</v>
      </c>
      <c r="C67" s="19" t="s">
        <v>100</v>
      </c>
      <c r="D67" s="19" t="s">
        <v>32</v>
      </c>
      <c r="E67" s="181">
        <v>6662.76466666667</v>
      </c>
      <c r="F67" s="20">
        <f t="shared" si="0"/>
        <v>19988.294</v>
      </c>
      <c r="G67" s="20">
        <v>2054.53234666667</v>
      </c>
      <c r="H67" s="20">
        <f t="shared" si="1"/>
        <v>6163.59704000001</v>
      </c>
      <c r="I67" s="21">
        <v>0.308360335304253</v>
      </c>
      <c r="J67" s="22">
        <v>7995.3176</v>
      </c>
      <c r="K67" s="22">
        <f t="shared" si="2"/>
        <v>23985.9528</v>
      </c>
      <c r="L67" s="22">
        <v>2385.044072</v>
      </c>
      <c r="M67" s="22">
        <f t="shared" si="3"/>
        <v>7155.132216</v>
      </c>
      <c r="N67" s="32">
        <v>0.298305106979114</v>
      </c>
      <c r="O67" s="192">
        <v>20278.6</v>
      </c>
      <c r="P67" s="192">
        <v>5803.82</v>
      </c>
      <c r="Q67" s="62">
        <f t="shared" si="4"/>
        <v>1.0145238007806</v>
      </c>
      <c r="R67" s="25"/>
      <c r="S67" s="25"/>
      <c r="T67" s="192">
        <f t="shared" si="5"/>
        <v>20278.6</v>
      </c>
      <c r="U67" s="204">
        <f t="shared" si="6"/>
        <v>5803.82</v>
      </c>
      <c r="V67" s="33">
        <f t="shared" si="7"/>
        <v>1.0145238007806</v>
      </c>
      <c r="W67" s="21">
        <f t="shared" si="8"/>
        <v>0.941628721399994</v>
      </c>
      <c r="X67" s="205">
        <f t="shared" si="9"/>
        <v>0.845436500650497</v>
      </c>
      <c r="Y67" s="205">
        <f t="shared" si="10"/>
        <v>0.811140846149809</v>
      </c>
      <c r="Z67" s="223"/>
      <c r="AA67" s="223"/>
      <c r="AB67" s="223"/>
      <c r="AC67" s="107"/>
      <c r="AD67" s="224"/>
      <c r="AE67" s="221"/>
      <c r="AF67" s="225"/>
    </row>
    <row r="68" customHeight="1" spans="1:32">
      <c r="A68" s="18">
        <v>65</v>
      </c>
      <c r="B68" s="18">
        <v>102567</v>
      </c>
      <c r="C68" s="19" t="s">
        <v>101</v>
      </c>
      <c r="D68" s="19" t="s">
        <v>34</v>
      </c>
      <c r="E68" s="181">
        <v>4622.64866666667</v>
      </c>
      <c r="F68" s="20">
        <f t="shared" ref="F68:F116" si="14">E68*3</f>
        <v>13867.946</v>
      </c>
      <c r="G68" s="20">
        <v>1087.96869333333</v>
      </c>
      <c r="H68" s="20">
        <f t="shared" ref="H68:H116" si="15">G68*3</f>
        <v>3263.90607999999</v>
      </c>
      <c r="I68" s="21">
        <v>0.235356128441804</v>
      </c>
      <c r="J68" s="22">
        <v>5547.1784</v>
      </c>
      <c r="K68" s="22">
        <f t="shared" ref="K68:K116" si="16">J68*3</f>
        <v>16641.5352</v>
      </c>
      <c r="L68" s="22">
        <v>1262.989744</v>
      </c>
      <c r="M68" s="22">
        <f t="shared" ref="M68:M116" si="17">L68*3</f>
        <v>3788.969232</v>
      </c>
      <c r="N68" s="32">
        <v>0.227681472079571</v>
      </c>
      <c r="O68" s="192">
        <v>13997.17</v>
      </c>
      <c r="P68" s="192">
        <v>2607.25</v>
      </c>
      <c r="Q68" s="62">
        <f t="shared" ref="Q68:Q116" si="18">O68/F68</f>
        <v>1.00931817876995</v>
      </c>
      <c r="R68" s="25">
        <v>2030</v>
      </c>
      <c r="S68" s="25">
        <v>133</v>
      </c>
      <c r="T68" s="192">
        <f t="shared" ref="T68:T115" si="19">O68-R68</f>
        <v>11967.17</v>
      </c>
      <c r="U68" s="204">
        <f t="shared" ref="U68:U115" si="20">P68-S68</f>
        <v>2474.25</v>
      </c>
      <c r="V68" s="21">
        <f t="shared" ref="V68:V116" si="21">T68/F68</f>
        <v>0.862937453030174</v>
      </c>
      <c r="W68" s="21">
        <f t="shared" ref="W68:W116" si="22">U68/H68</f>
        <v>0.758064092334424</v>
      </c>
      <c r="X68" s="205">
        <f t="shared" ref="X68:X116" si="23">T68/K68</f>
        <v>0.719114544191812</v>
      </c>
      <c r="Y68" s="205">
        <f t="shared" ref="Y68:Y116" si="24">U68/M68</f>
        <v>0.653014012123284</v>
      </c>
      <c r="Z68" s="223"/>
      <c r="AA68" s="223"/>
      <c r="AB68" s="223"/>
      <c r="AC68" s="107"/>
      <c r="AD68" s="224"/>
      <c r="AE68" s="221"/>
      <c r="AF68" s="225"/>
    </row>
    <row r="69" customHeight="1" spans="1:32">
      <c r="A69" s="18">
        <v>66</v>
      </c>
      <c r="B69" s="18">
        <v>717</v>
      </c>
      <c r="C69" s="19" t="s">
        <v>102</v>
      </c>
      <c r="D69" s="19" t="s">
        <v>34</v>
      </c>
      <c r="E69" s="181">
        <v>7461.93295238095</v>
      </c>
      <c r="F69" s="20">
        <f t="shared" si="14"/>
        <v>22385.7988571429</v>
      </c>
      <c r="G69" s="20">
        <v>2178.54177523809</v>
      </c>
      <c r="H69" s="20">
        <f t="shared" si="15"/>
        <v>6535.62532571427</v>
      </c>
      <c r="I69" s="21">
        <v>0.291954080684009</v>
      </c>
      <c r="J69" s="22">
        <v>8954.31954285714</v>
      </c>
      <c r="K69" s="22">
        <f t="shared" si="16"/>
        <v>26862.9586285714</v>
      </c>
      <c r="L69" s="22">
        <v>2529.00284342857</v>
      </c>
      <c r="M69" s="22">
        <f t="shared" si="17"/>
        <v>7587.00853028571</v>
      </c>
      <c r="N69" s="32">
        <v>0.282433838922574</v>
      </c>
      <c r="O69" s="192">
        <v>22559.76</v>
      </c>
      <c r="P69" s="192">
        <v>5434.06</v>
      </c>
      <c r="Q69" s="62">
        <f t="shared" si="18"/>
        <v>1.00777104913554</v>
      </c>
      <c r="R69" s="25"/>
      <c r="S69" s="25"/>
      <c r="T69" s="192">
        <f t="shared" si="19"/>
        <v>22559.76</v>
      </c>
      <c r="U69" s="204">
        <f t="shared" si="20"/>
        <v>5434.06</v>
      </c>
      <c r="V69" s="33">
        <f t="shared" si="21"/>
        <v>1.00777104913554</v>
      </c>
      <c r="W69" s="21">
        <f t="shared" si="22"/>
        <v>0.831452191517132</v>
      </c>
      <c r="X69" s="205">
        <f t="shared" si="23"/>
        <v>0.839809207612949</v>
      </c>
      <c r="Y69" s="205">
        <f t="shared" si="24"/>
        <v>0.716232224902397</v>
      </c>
      <c r="Z69" s="223"/>
      <c r="AA69" s="223"/>
      <c r="AB69" s="223"/>
      <c r="AC69" s="107"/>
      <c r="AD69" s="224"/>
      <c r="AE69" s="221"/>
      <c r="AF69" s="225"/>
    </row>
    <row r="70" customHeight="1" spans="1:32">
      <c r="A70" s="18">
        <v>67</v>
      </c>
      <c r="B70" s="18">
        <v>724</v>
      </c>
      <c r="C70" s="19" t="s">
        <v>103</v>
      </c>
      <c r="D70" s="19" t="s">
        <v>53</v>
      </c>
      <c r="E70" s="181">
        <v>11377.82</v>
      </c>
      <c r="F70" s="20">
        <f t="shared" si="14"/>
        <v>34133.46</v>
      </c>
      <c r="G70" s="20">
        <v>3046.13656</v>
      </c>
      <c r="H70" s="20">
        <f t="shared" si="15"/>
        <v>9138.40968</v>
      </c>
      <c r="I70" s="21">
        <v>0.267725852579844</v>
      </c>
      <c r="J70" s="22">
        <v>13653.384</v>
      </c>
      <c r="K70" s="22">
        <f t="shared" si="16"/>
        <v>40960.152</v>
      </c>
      <c r="L70" s="22">
        <v>3536.167224</v>
      </c>
      <c r="M70" s="22">
        <f t="shared" si="17"/>
        <v>10608.501672</v>
      </c>
      <c r="N70" s="32">
        <v>0.258995661734849</v>
      </c>
      <c r="O70" s="192">
        <v>34275.28</v>
      </c>
      <c r="P70" s="192">
        <v>9332.61</v>
      </c>
      <c r="Q70" s="62">
        <f t="shared" si="18"/>
        <v>1.00415486739405</v>
      </c>
      <c r="R70" s="25"/>
      <c r="S70" s="25"/>
      <c r="T70" s="192">
        <f t="shared" si="19"/>
        <v>34275.28</v>
      </c>
      <c r="U70" s="204">
        <f t="shared" si="20"/>
        <v>9332.61</v>
      </c>
      <c r="V70" s="33">
        <f t="shared" si="21"/>
        <v>1.00415486739405</v>
      </c>
      <c r="W70" s="33">
        <f t="shared" si="22"/>
        <v>1.02125099736172</v>
      </c>
      <c r="X70" s="205">
        <f t="shared" si="23"/>
        <v>0.836795722828372</v>
      </c>
      <c r="Y70" s="205">
        <f t="shared" si="24"/>
        <v>0.879729323570021</v>
      </c>
      <c r="Z70" s="223"/>
      <c r="AA70" s="223"/>
      <c r="AB70" s="223"/>
      <c r="AC70" s="107">
        <v>400</v>
      </c>
      <c r="AD70" s="224"/>
      <c r="AE70" s="221">
        <f>Z70+AA70+AB70+AC70+AD70</f>
        <v>400</v>
      </c>
      <c r="AF70" s="225"/>
    </row>
    <row r="71" customHeight="1" spans="1:32">
      <c r="A71" s="18">
        <v>68</v>
      </c>
      <c r="B71" s="18">
        <v>591</v>
      </c>
      <c r="C71" s="19" t="s">
        <v>104</v>
      </c>
      <c r="D71" s="19" t="s">
        <v>34</v>
      </c>
      <c r="E71" s="181">
        <v>5875.83085714286</v>
      </c>
      <c r="F71" s="20">
        <f t="shared" si="14"/>
        <v>17627.4925714286</v>
      </c>
      <c r="G71" s="20">
        <v>1802.94713142857</v>
      </c>
      <c r="H71" s="20">
        <f t="shared" si="15"/>
        <v>5408.84139428571</v>
      </c>
      <c r="I71" s="21">
        <v>0.306841223864851</v>
      </c>
      <c r="J71" s="22">
        <v>7050.99702857143</v>
      </c>
      <c r="K71" s="22">
        <f t="shared" si="16"/>
        <v>21152.9910857143</v>
      </c>
      <c r="L71" s="22">
        <v>2092.98645257143</v>
      </c>
      <c r="M71" s="22">
        <f t="shared" si="17"/>
        <v>6278.95935771429</v>
      </c>
      <c r="N71" s="32">
        <v>0.296835531782301</v>
      </c>
      <c r="O71" s="192">
        <v>17670.56</v>
      </c>
      <c r="P71" s="192">
        <v>5135.52</v>
      </c>
      <c r="Q71" s="62">
        <f t="shared" si="18"/>
        <v>1.00244319652366</v>
      </c>
      <c r="R71" s="25"/>
      <c r="S71" s="25"/>
      <c r="T71" s="192">
        <f t="shared" si="19"/>
        <v>17670.56</v>
      </c>
      <c r="U71" s="204">
        <f t="shared" si="20"/>
        <v>5135.52</v>
      </c>
      <c r="V71" s="33">
        <f t="shared" si="21"/>
        <v>1.00244319652366</v>
      </c>
      <c r="W71" s="21">
        <f t="shared" si="22"/>
        <v>0.949467663338314</v>
      </c>
      <c r="X71" s="205">
        <f t="shared" si="23"/>
        <v>0.835369330436387</v>
      </c>
      <c r="Y71" s="205">
        <f t="shared" si="24"/>
        <v>0.81789349276334</v>
      </c>
      <c r="Z71" s="223"/>
      <c r="AA71" s="223"/>
      <c r="AB71" s="223">
        <v>50</v>
      </c>
      <c r="AC71" s="107"/>
      <c r="AD71" s="224"/>
      <c r="AE71" s="221">
        <f>Z71+AA71+AB71+AC71+AD71</f>
        <v>50</v>
      </c>
      <c r="AF71" s="225"/>
    </row>
    <row r="72" customHeight="1" spans="1:32">
      <c r="A72" s="18">
        <v>69</v>
      </c>
      <c r="B72" s="18">
        <v>52</v>
      </c>
      <c r="C72" s="19" t="s">
        <v>105</v>
      </c>
      <c r="D72" s="19" t="s">
        <v>36</v>
      </c>
      <c r="E72" s="181">
        <v>6462.73828571429</v>
      </c>
      <c r="F72" s="20">
        <f t="shared" si="14"/>
        <v>19388.2148571429</v>
      </c>
      <c r="G72" s="20">
        <v>1932.13107809524</v>
      </c>
      <c r="H72" s="20">
        <f t="shared" si="15"/>
        <v>5796.39323428572</v>
      </c>
      <c r="I72" s="21">
        <v>0.298964772001702</v>
      </c>
      <c r="J72" s="22">
        <v>7755.28594285715</v>
      </c>
      <c r="K72" s="22">
        <f t="shared" si="16"/>
        <v>23265.8578285715</v>
      </c>
      <c r="L72" s="22">
        <v>2242.95216457143</v>
      </c>
      <c r="M72" s="22">
        <f t="shared" si="17"/>
        <v>6728.85649371429</v>
      </c>
      <c r="N72" s="32">
        <v>0.289215920740777</v>
      </c>
      <c r="O72" s="192">
        <v>19416.07</v>
      </c>
      <c r="P72" s="192">
        <v>4991.14</v>
      </c>
      <c r="Q72" s="62">
        <f t="shared" si="18"/>
        <v>1.0014367048778</v>
      </c>
      <c r="R72" s="25">
        <v>1190</v>
      </c>
      <c r="S72" s="25">
        <v>241.5</v>
      </c>
      <c r="T72" s="192">
        <f t="shared" si="19"/>
        <v>18226.07</v>
      </c>
      <c r="U72" s="204">
        <f t="shared" si="20"/>
        <v>4749.64</v>
      </c>
      <c r="V72" s="21">
        <f t="shared" si="21"/>
        <v>0.940059212995841</v>
      </c>
      <c r="W72" s="21">
        <f t="shared" si="22"/>
        <v>0.819413005298853</v>
      </c>
      <c r="X72" s="205">
        <f t="shared" si="23"/>
        <v>0.783382677496534</v>
      </c>
      <c r="Y72" s="205">
        <f t="shared" si="24"/>
        <v>0.705861390332346</v>
      </c>
      <c r="Z72" s="223"/>
      <c r="AA72" s="223"/>
      <c r="AB72" s="223"/>
      <c r="AC72" s="107"/>
      <c r="AD72" s="224"/>
      <c r="AE72" s="221"/>
      <c r="AF72" s="225"/>
    </row>
    <row r="73" customHeight="1" spans="1:32">
      <c r="A73" s="18">
        <v>70</v>
      </c>
      <c r="B73" s="18">
        <v>105267</v>
      </c>
      <c r="C73" s="19" t="s">
        <v>106</v>
      </c>
      <c r="D73" s="19" t="s">
        <v>32</v>
      </c>
      <c r="E73" s="181">
        <v>4911.502</v>
      </c>
      <c r="F73" s="20">
        <f t="shared" si="14"/>
        <v>14734.506</v>
      </c>
      <c r="G73" s="20">
        <v>1130.22858666667</v>
      </c>
      <c r="H73" s="20">
        <f t="shared" si="15"/>
        <v>3390.68576000001</v>
      </c>
      <c r="I73" s="21">
        <v>0.230118726749305</v>
      </c>
      <c r="J73" s="22">
        <v>5893.8024</v>
      </c>
      <c r="K73" s="22">
        <f t="shared" si="16"/>
        <v>17681.4072</v>
      </c>
      <c r="L73" s="22">
        <v>1312.047968</v>
      </c>
      <c r="M73" s="22">
        <f t="shared" si="17"/>
        <v>3936.143904</v>
      </c>
      <c r="N73" s="32">
        <v>0.222614855224871</v>
      </c>
      <c r="O73" s="192">
        <v>14610.61</v>
      </c>
      <c r="P73" s="192">
        <v>4053.47</v>
      </c>
      <c r="Q73" s="59">
        <f t="shared" si="18"/>
        <v>0.991591438491389</v>
      </c>
      <c r="R73" s="25"/>
      <c r="S73" s="25"/>
      <c r="T73" s="192">
        <f t="shared" si="19"/>
        <v>14610.61</v>
      </c>
      <c r="U73" s="204">
        <f t="shared" si="20"/>
        <v>4053.47</v>
      </c>
      <c r="V73" s="21">
        <f t="shared" si="21"/>
        <v>0.991591438491389</v>
      </c>
      <c r="W73" s="21">
        <f t="shared" si="22"/>
        <v>1.19547203336236</v>
      </c>
      <c r="X73" s="205">
        <f t="shared" si="23"/>
        <v>0.826326198742824</v>
      </c>
      <c r="Y73" s="205">
        <f t="shared" si="24"/>
        <v>1.02980736956308</v>
      </c>
      <c r="Z73" s="223"/>
      <c r="AA73" s="223"/>
      <c r="AB73" s="223"/>
      <c r="AC73" s="107"/>
      <c r="AD73" s="224"/>
      <c r="AE73" s="221"/>
      <c r="AF73" s="225">
        <f>(O73-F73)*0.01</f>
        <v>-1.23896000000001</v>
      </c>
    </row>
    <row r="74" customHeight="1" spans="1:32">
      <c r="A74" s="18">
        <v>71</v>
      </c>
      <c r="B74" s="18">
        <v>726</v>
      </c>
      <c r="C74" s="19" t="s">
        <v>107</v>
      </c>
      <c r="D74" s="19" t="s">
        <v>32</v>
      </c>
      <c r="E74" s="181">
        <v>10555.3606666667</v>
      </c>
      <c r="F74" s="20">
        <f t="shared" si="14"/>
        <v>31666.0820000001</v>
      </c>
      <c r="G74" s="20">
        <v>2650.39365333334</v>
      </c>
      <c r="H74" s="20">
        <f t="shared" si="15"/>
        <v>7951.18096000002</v>
      </c>
      <c r="I74" s="21">
        <v>0.251094561051159</v>
      </c>
      <c r="J74" s="22">
        <v>12666.4328</v>
      </c>
      <c r="K74" s="22">
        <f t="shared" si="16"/>
        <v>37999.2984</v>
      </c>
      <c r="L74" s="22">
        <v>3076.761328</v>
      </c>
      <c r="M74" s="22">
        <f t="shared" si="17"/>
        <v>9230.283984</v>
      </c>
      <c r="N74" s="32">
        <v>0.242906694929925</v>
      </c>
      <c r="O74" s="192">
        <v>30732.03</v>
      </c>
      <c r="P74" s="192">
        <v>7382.11</v>
      </c>
      <c r="Q74" s="59">
        <f t="shared" si="18"/>
        <v>0.970503076446272</v>
      </c>
      <c r="R74" s="25">
        <v>3185</v>
      </c>
      <c r="S74" s="25">
        <v>339.5</v>
      </c>
      <c r="T74" s="192">
        <f t="shared" si="19"/>
        <v>27547.03</v>
      </c>
      <c r="U74" s="204">
        <f t="shared" si="20"/>
        <v>7042.61</v>
      </c>
      <c r="V74" s="21">
        <f t="shared" si="21"/>
        <v>0.869922272038578</v>
      </c>
      <c r="W74" s="21">
        <f t="shared" si="22"/>
        <v>0.885731319086968</v>
      </c>
      <c r="X74" s="205">
        <f t="shared" si="23"/>
        <v>0.724935226698817</v>
      </c>
      <c r="Y74" s="205">
        <f t="shared" si="24"/>
        <v>0.762989525805255</v>
      </c>
      <c r="Z74" s="223"/>
      <c r="AA74" s="223"/>
      <c r="AB74" s="223"/>
      <c r="AC74" s="107"/>
      <c r="AD74" s="224"/>
      <c r="AE74" s="221"/>
      <c r="AF74" s="225">
        <f t="shared" ref="AF74:AF89" si="25">(O74-F74)*0.01</f>
        <v>-9.34052000000102</v>
      </c>
    </row>
    <row r="75" customHeight="1" spans="1:32">
      <c r="A75" s="18">
        <v>72</v>
      </c>
      <c r="B75" s="18">
        <v>104429</v>
      </c>
      <c r="C75" s="19" t="s">
        <v>108</v>
      </c>
      <c r="D75" s="19" t="s">
        <v>32</v>
      </c>
      <c r="E75" s="181">
        <v>3973.41933333333</v>
      </c>
      <c r="F75" s="20">
        <f t="shared" si="14"/>
        <v>11920.258</v>
      </c>
      <c r="G75" s="20">
        <v>791.031333333332</v>
      </c>
      <c r="H75" s="20">
        <f t="shared" si="15"/>
        <v>2373.094</v>
      </c>
      <c r="I75" s="21">
        <v>0.199080758151375</v>
      </c>
      <c r="J75" s="22">
        <v>4768.1032</v>
      </c>
      <c r="K75" s="22">
        <f t="shared" si="16"/>
        <v>14304.3096</v>
      </c>
      <c r="L75" s="22">
        <v>918.284199999999</v>
      </c>
      <c r="M75" s="22">
        <f t="shared" si="17"/>
        <v>2754.8526</v>
      </c>
      <c r="N75" s="32">
        <v>0.192588994298613</v>
      </c>
      <c r="O75" s="192">
        <v>11558.95</v>
      </c>
      <c r="P75" s="192">
        <v>1889.73</v>
      </c>
      <c r="Q75" s="59">
        <f t="shared" si="18"/>
        <v>0.969689582222131</v>
      </c>
      <c r="R75" s="25"/>
      <c r="S75" s="25"/>
      <c r="T75" s="192">
        <f t="shared" si="19"/>
        <v>11558.95</v>
      </c>
      <c r="U75" s="204">
        <f t="shared" si="20"/>
        <v>1889.73</v>
      </c>
      <c r="V75" s="21">
        <f t="shared" si="21"/>
        <v>0.969689582222131</v>
      </c>
      <c r="W75" s="21">
        <f t="shared" si="22"/>
        <v>0.796314853098952</v>
      </c>
      <c r="X75" s="205">
        <f t="shared" si="23"/>
        <v>0.808074651851775</v>
      </c>
      <c r="Y75" s="205">
        <f t="shared" si="24"/>
        <v>0.685964105665763</v>
      </c>
      <c r="Z75" s="223"/>
      <c r="AA75" s="223"/>
      <c r="AB75" s="223"/>
      <c r="AC75" s="107"/>
      <c r="AD75" s="224"/>
      <c r="AE75" s="221"/>
      <c r="AF75" s="225">
        <f t="shared" si="25"/>
        <v>-3.6130799999999</v>
      </c>
    </row>
    <row r="76" customHeight="1" spans="1:32">
      <c r="A76" s="18">
        <v>73</v>
      </c>
      <c r="B76" s="18">
        <v>742</v>
      </c>
      <c r="C76" s="19" t="s">
        <v>109</v>
      </c>
      <c r="D76" s="19" t="s">
        <v>38</v>
      </c>
      <c r="E76" s="181">
        <v>11063.344</v>
      </c>
      <c r="F76" s="20">
        <f t="shared" si="14"/>
        <v>33190.032</v>
      </c>
      <c r="G76" s="20">
        <v>2581.40013714286</v>
      </c>
      <c r="H76" s="20">
        <f t="shared" si="15"/>
        <v>7744.20041142858</v>
      </c>
      <c r="I76" s="21">
        <v>0.233329103491933</v>
      </c>
      <c r="J76" s="22">
        <v>13276.0128</v>
      </c>
      <c r="K76" s="22">
        <f t="shared" si="16"/>
        <v>39828.0384</v>
      </c>
      <c r="L76" s="22">
        <v>2996.66885485714</v>
      </c>
      <c r="M76" s="22">
        <f t="shared" si="17"/>
        <v>8990.00656457142</v>
      </c>
      <c r="N76" s="32">
        <v>0.22572054576937</v>
      </c>
      <c r="O76" s="192">
        <v>32002.6</v>
      </c>
      <c r="P76" s="192">
        <v>7698.02</v>
      </c>
      <c r="Q76" s="59">
        <f t="shared" si="18"/>
        <v>0.964223234252983</v>
      </c>
      <c r="R76" s="25">
        <v>1671</v>
      </c>
      <c r="S76" s="25">
        <v>555.7</v>
      </c>
      <c r="T76" s="192">
        <f t="shared" si="19"/>
        <v>30331.6</v>
      </c>
      <c r="U76" s="204">
        <f t="shared" si="20"/>
        <v>7142.32</v>
      </c>
      <c r="V76" s="21">
        <f t="shared" si="21"/>
        <v>0.913876792887696</v>
      </c>
      <c r="W76" s="21">
        <f t="shared" si="22"/>
        <v>0.922279850797721</v>
      </c>
      <c r="X76" s="205">
        <f t="shared" si="23"/>
        <v>0.76156399407308</v>
      </c>
      <c r="Y76" s="205">
        <f t="shared" si="24"/>
        <v>0.794473279713394</v>
      </c>
      <c r="Z76" s="223"/>
      <c r="AA76" s="223"/>
      <c r="AB76" s="223"/>
      <c r="AC76" s="107"/>
      <c r="AD76" s="224"/>
      <c r="AE76" s="221"/>
      <c r="AF76" s="225">
        <f t="shared" si="25"/>
        <v>-11.87432</v>
      </c>
    </row>
    <row r="77" customHeight="1" spans="1:32">
      <c r="A77" s="18">
        <v>74</v>
      </c>
      <c r="B77" s="18">
        <v>515</v>
      </c>
      <c r="C77" s="19" t="s">
        <v>110</v>
      </c>
      <c r="D77" s="19" t="s">
        <v>38</v>
      </c>
      <c r="E77" s="181">
        <v>8022.79895238095</v>
      </c>
      <c r="F77" s="20">
        <f t="shared" si="14"/>
        <v>24068.3968571428</v>
      </c>
      <c r="G77" s="20">
        <v>2202.77628380952</v>
      </c>
      <c r="H77" s="20">
        <f t="shared" si="15"/>
        <v>6608.32885142856</v>
      </c>
      <c r="I77" s="21">
        <v>0.274564562428153</v>
      </c>
      <c r="J77" s="22">
        <v>9627.35874285714</v>
      </c>
      <c r="K77" s="22">
        <f t="shared" si="16"/>
        <v>28882.0762285714</v>
      </c>
      <c r="L77" s="22">
        <v>2557.13594685714</v>
      </c>
      <c r="M77" s="22">
        <f t="shared" si="17"/>
        <v>7671.40784057142</v>
      </c>
      <c r="N77" s="32">
        <v>0.265611370175061</v>
      </c>
      <c r="O77" s="192">
        <v>22981.03</v>
      </c>
      <c r="P77" s="192">
        <v>6348.21</v>
      </c>
      <c r="Q77" s="59">
        <f t="shared" si="18"/>
        <v>0.954821799574069</v>
      </c>
      <c r="R77" s="25"/>
      <c r="S77" s="25"/>
      <c r="T77" s="192">
        <f t="shared" si="19"/>
        <v>22981.03</v>
      </c>
      <c r="U77" s="204">
        <f t="shared" si="20"/>
        <v>6348.21</v>
      </c>
      <c r="V77" s="21">
        <f t="shared" si="21"/>
        <v>0.954821799574069</v>
      </c>
      <c r="W77" s="21">
        <f t="shared" si="22"/>
        <v>0.960637725924864</v>
      </c>
      <c r="X77" s="205">
        <f t="shared" si="23"/>
        <v>0.795684832978391</v>
      </c>
      <c r="Y77" s="205">
        <f t="shared" si="24"/>
        <v>0.827515644055126</v>
      </c>
      <c r="Z77" s="223"/>
      <c r="AA77" s="223"/>
      <c r="AB77" s="223"/>
      <c r="AC77" s="107"/>
      <c r="AD77" s="224"/>
      <c r="AE77" s="221"/>
      <c r="AF77" s="225">
        <f t="shared" si="25"/>
        <v>-10.8736685714285</v>
      </c>
    </row>
    <row r="78" customHeight="1" spans="1:32">
      <c r="A78" s="18">
        <v>75</v>
      </c>
      <c r="B78" s="18">
        <v>737</v>
      </c>
      <c r="C78" s="19" t="s">
        <v>111</v>
      </c>
      <c r="D78" s="19" t="s">
        <v>53</v>
      </c>
      <c r="E78" s="181">
        <v>7428.68495238095</v>
      </c>
      <c r="F78" s="20">
        <f t="shared" si="14"/>
        <v>22286.0548571428</v>
      </c>
      <c r="G78" s="20">
        <v>2093.34031238095</v>
      </c>
      <c r="H78" s="20">
        <f t="shared" si="15"/>
        <v>6280.02093714285</v>
      </c>
      <c r="I78" s="21">
        <v>0.281791504929822</v>
      </c>
      <c r="J78" s="22">
        <v>8914.42194285714</v>
      </c>
      <c r="K78" s="22">
        <f t="shared" si="16"/>
        <v>26743.2658285714</v>
      </c>
      <c r="L78" s="22">
        <v>2430.09505828571</v>
      </c>
      <c r="M78" s="22">
        <f t="shared" si="17"/>
        <v>7290.28517485713</v>
      </c>
      <c r="N78" s="32">
        <v>0.272602651508197</v>
      </c>
      <c r="O78" s="192">
        <v>20975.88</v>
      </c>
      <c r="P78" s="192">
        <v>5850.84</v>
      </c>
      <c r="Q78" s="59">
        <f t="shared" si="18"/>
        <v>0.941211000980601</v>
      </c>
      <c r="R78" s="25"/>
      <c r="S78" s="25"/>
      <c r="T78" s="192">
        <f t="shared" si="19"/>
        <v>20975.88</v>
      </c>
      <c r="U78" s="204">
        <f t="shared" si="20"/>
        <v>5850.84</v>
      </c>
      <c r="V78" s="21">
        <f t="shared" si="21"/>
        <v>0.941211000980601</v>
      </c>
      <c r="W78" s="21">
        <f t="shared" si="22"/>
        <v>0.931659314285963</v>
      </c>
      <c r="X78" s="205">
        <f t="shared" si="23"/>
        <v>0.784342500817167</v>
      </c>
      <c r="Y78" s="205">
        <f t="shared" si="24"/>
        <v>0.802552967362441</v>
      </c>
      <c r="Z78" s="223"/>
      <c r="AA78" s="223"/>
      <c r="AB78" s="223"/>
      <c r="AC78" s="107"/>
      <c r="AD78" s="224"/>
      <c r="AE78" s="221"/>
      <c r="AF78" s="225">
        <f t="shared" si="25"/>
        <v>-13.1017485714285</v>
      </c>
    </row>
    <row r="79" customHeight="1" spans="1:32">
      <c r="A79" s="18">
        <v>76</v>
      </c>
      <c r="B79" s="18">
        <v>341</v>
      </c>
      <c r="C79" s="19" t="s">
        <v>112</v>
      </c>
      <c r="D79" s="19" t="s">
        <v>34</v>
      </c>
      <c r="E79" s="181">
        <v>25440.7443333333</v>
      </c>
      <c r="F79" s="20">
        <f t="shared" si="14"/>
        <v>76322.2329999999</v>
      </c>
      <c r="G79" s="20">
        <v>6390.83169523808</v>
      </c>
      <c r="H79" s="20">
        <f t="shared" si="15"/>
        <v>19172.4950857142</v>
      </c>
      <c r="I79" s="21">
        <v>0.251204587865167</v>
      </c>
      <c r="J79" s="22">
        <v>30528.8932</v>
      </c>
      <c r="K79" s="22">
        <f t="shared" si="16"/>
        <v>91586.6796</v>
      </c>
      <c r="L79" s="22">
        <v>7418.92201142857</v>
      </c>
      <c r="M79" s="22">
        <f t="shared" si="17"/>
        <v>22256.7660342857</v>
      </c>
      <c r="N79" s="32">
        <v>0.243013133913042</v>
      </c>
      <c r="O79" s="192">
        <v>71417.37</v>
      </c>
      <c r="P79" s="192">
        <v>16951</v>
      </c>
      <c r="Q79" s="59">
        <f t="shared" si="18"/>
        <v>0.935734807444642</v>
      </c>
      <c r="R79" s="25">
        <v>1366.29</v>
      </c>
      <c r="S79" s="25">
        <v>284.27</v>
      </c>
      <c r="T79" s="192">
        <f t="shared" si="19"/>
        <v>70051.08</v>
      </c>
      <c r="U79" s="204">
        <f t="shared" si="20"/>
        <v>16666.73</v>
      </c>
      <c r="V79" s="21">
        <f t="shared" si="21"/>
        <v>0.917833208575018</v>
      </c>
      <c r="W79" s="21">
        <f t="shared" si="22"/>
        <v>0.869304173791061</v>
      </c>
      <c r="X79" s="205">
        <f t="shared" si="23"/>
        <v>0.764861007145847</v>
      </c>
      <c r="Y79" s="205">
        <f t="shared" si="24"/>
        <v>0.748838801393047</v>
      </c>
      <c r="Z79" s="223"/>
      <c r="AA79" s="223"/>
      <c r="AB79" s="223"/>
      <c r="AC79" s="107"/>
      <c r="AD79" s="224"/>
      <c r="AE79" s="221"/>
      <c r="AF79" s="225">
        <f t="shared" si="25"/>
        <v>-49.048629999999</v>
      </c>
    </row>
    <row r="80" customHeight="1" spans="1:32">
      <c r="A80" s="18">
        <v>77</v>
      </c>
      <c r="B80" s="18">
        <v>704</v>
      </c>
      <c r="C80" s="19" t="s">
        <v>113</v>
      </c>
      <c r="D80" s="19" t="s">
        <v>36</v>
      </c>
      <c r="E80" s="181">
        <v>6538.58361904762</v>
      </c>
      <c r="F80" s="20">
        <f t="shared" si="14"/>
        <v>19615.7508571429</v>
      </c>
      <c r="G80" s="20">
        <v>1758.83812571429</v>
      </c>
      <c r="H80" s="20">
        <f t="shared" si="15"/>
        <v>5276.51437714287</v>
      </c>
      <c r="I80" s="21">
        <v>0.268993749745831</v>
      </c>
      <c r="J80" s="22">
        <v>7846.30034285714</v>
      </c>
      <c r="K80" s="22">
        <f t="shared" si="16"/>
        <v>23538.9010285714</v>
      </c>
      <c r="L80" s="22">
        <v>2041.78165028572</v>
      </c>
      <c r="M80" s="22">
        <f t="shared" si="17"/>
        <v>6125.34495085716</v>
      </c>
      <c r="N80" s="32">
        <v>0.260222214428033</v>
      </c>
      <c r="O80" s="192">
        <v>18257.23</v>
      </c>
      <c r="P80" s="192">
        <v>4974.16</v>
      </c>
      <c r="Q80" s="59">
        <f t="shared" si="18"/>
        <v>0.930743367050455</v>
      </c>
      <c r="R80" s="25"/>
      <c r="S80" s="25"/>
      <c r="T80" s="192">
        <f t="shared" si="19"/>
        <v>18257.23</v>
      </c>
      <c r="U80" s="204">
        <f t="shared" si="20"/>
        <v>4974.16</v>
      </c>
      <c r="V80" s="21">
        <f t="shared" si="21"/>
        <v>0.930743367050455</v>
      </c>
      <c r="W80" s="21">
        <f t="shared" si="22"/>
        <v>0.942698085225992</v>
      </c>
      <c r="X80" s="205">
        <f t="shared" si="23"/>
        <v>0.775619472542046</v>
      </c>
      <c r="Y80" s="205">
        <f t="shared" si="24"/>
        <v>0.812062020981191</v>
      </c>
      <c r="Z80" s="223">
        <v>50</v>
      </c>
      <c r="AA80" s="223"/>
      <c r="AB80" s="223"/>
      <c r="AC80" s="107"/>
      <c r="AD80" s="224"/>
      <c r="AE80" s="221">
        <f>Z80+AA80+AB80+AC80+AD80</f>
        <v>50</v>
      </c>
      <c r="AF80" s="225">
        <f t="shared" si="25"/>
        <v>-13.5852085714286</v>
      </c>
    </row>
    <row r="81" customHeight="1" spans="1:32">
      <c r="A81" s="18">
        <v>78</v>
      </c>
      <c r="B81" s="18">
        <v>371</v>
      </c>
      <c r="C81" s="19" t="s">
        <v>114</v>
      </c>
      <c r="D81" s="19" t="s">
        <v>34</v>
      </c>
      <c r="E81" s="181">
        <v>4656.20647619048</v>
      </c>
      <c r="F81" s="20">
        <f t="shared" si="14"/>
        <v>13968.6194285714</v>
      </c>
      <c r="G81" s="20">
        <v>1372.35331047619</v>
      </c>
      <c r="H81" s="20">
        <f t="shared" si="15"/>
        <v>4117.05993142857</v>
      </c>
      <c r="I81" s="21">
        <v>0.294736351897993</v>
      </c>
      <c r="J81" s="22">
        <v>5587.44777142857</v>
      </c>
      <c r="K81" s="22">
        <f t="shared" si="16"/>
        <v>16762.3433142857</v>
      </c>
      <c r="L81" s="22">
        <v>1593.12319085714</v>
      </c>
      <c r="M81" s="22">
        <f t="shared" si="17"/>
        <v>4779.36957257142</v>
      </c>
      <c r="N81" s="32">
        <v>0.285125383901319</v>
      </c>
      <c r="O81" s="192">
        <v>12987.8</v>
      </c>
      <c r="P81" s="192">
        <v>3534.32</v>
      </c>
      <c r="Q81" s="59">
        <f t="shared" si="18"/>
        <v>0.929784082558275</v>
      </c>
      <c r="R81" s="25"/>
      <c r="S81" s="25"/>
      <c r="T81" s="192">
        <f t="shared" si="19"/>
        <v>12987.8</v>
      </c>
      <c r="U81" s="204">
        <f t="shared" si="20"/>
        <v>3534.32</v>
      </c>
      <c r="V81" s="21">
        <f t="shared" si="21"/>
        <v>0.929784082558275</v>
      </c>
      <c r="W81" s="21">
        <f t="shared" si="22"/>
        <v>0.85845726291714</v>
      </c>
      <c r="X81" s="205">
        <f t="shared" si="23"/>
        <v>0.774820068798564</v>
      </c>
      <c r="Y81" s="205">
        <f t="shared" si="24"/>
        <v>0.739495020490422</v>
      </c>
      <c r="Z81" s="223"/>
      <c r="AA81" s="223"/>
      <c r="AB81" s="223"/>
      <c r="AC81" s="107"/>
      <c r="AD81" s="224"/>
      <c r="AE81" s="221"/>
      <c r="AF81" s="225">
        <f t="shared" si="25"/>
        <v>-9.80819428571442</v>
      </c>
    </row>
    <row r="82" customHeight="1" spans="1:32">
      <c r="A82" s="18">
        <v>79</v>
      </c>
      <c r="B82" s="18">
        <v>721</v>
      </c>
      <c r="C82" s="19" t="s">
        <v>115</v>
      </c>
      <c r="D82" s="19" t="s">
        <v>34</v>
      </c>
      <c r="E82" s="181">
        <v>6928.51</v>
      </c>
      <c r="F82" s="20">
        <f t="shared" si="14"/>
        <v>20785.53</v>
      </c>
      <c r="G82" s="20">
        <v>2068.59485333333</v>
      </c>
      <c r="H82" s="20">
        <f t="shared" si="15"/>
        <v>6205.78455999999</v>
      </c>
      <c r="I82" s="21">
        <v>0.298562728975398</v>
      </c>
      <c r="J82" s="22">
        <v>8314.212</v>
      </c>
      <c r="K82" s="22">
        <f t="shared" si="16"/>
        <v>24942.636</v>
      </c>
      <c r="L82" s="22">
        <v>2401.368808</v>
      </c>
      <c r="M82" s="22">
        <f t="shared" si="17"/>
        <v>7204.106424</v>
      </c>
      <c r="N82" s="32">
        <v>0.288826987813157</v>
      </c>
      <c r="O82" s="192">
        <v>19278.38</v>
      </c>
      <c r="P82" s="192">
        <v>5400.22</v>
      </c>
      <c r="Q82" s="59">
        <f t="shared" si="18"/>
        <v>0.927490422423677</v>
      </c>
      <c r="R82" s="25"/>
      <c r="S82" s="25"/>
      <c r="T82" s="192">
        <f t="shared" si="19"/>
        <v>19278.38</v>
      </c>
      <c r="U82" s="204">
        <f t="shared" si="20"/>
        <v>5400.22</v>
      </c>
      <c r="V82" s="21">
        <f t="shared" si="21"/>
        <v>0.927490422423677</v>
      </c>
      <c r="W82" s="21">
        <f t="shared" si="22"/>
        <v>0.870191342897667</v>
      </c>
      <c r="X82" s="205">
        <f t="shared" si="23"/>
        <v>0.772908685353064</v>
      </c>
      <c r="Y82" s="205">
        <f t="shared" si="24"/>
        <v>0.749603029462409</v>
      </c>
      <c r="Z82" s="223"/>
      <c r="AA82" s="223"/>
      <c r="AB82" s="223"/>
      <c r="AC82" s="107"/>
      <c r="AD82" s="224"/>
      <c r="AE82" s="221"/>
      <c r="AF82" s="225">
        <f t="shared" si="25"/>
        <v>-15.0715</v>
      </c>
    </row>
    <row r="83" customHeight="1" spans="1:32">
      <c r="A83" s="18">
        <v>80</v>
      </c>
      <c r="B83" s="18">
        <v>743</v>
      </c>
      <c r="C83" s="19" t="s">
        <v>116</v>
      </c>
      <c r="D83" s="19" t="s">
        <v>53</v>
      </c>
      <c r="E83" s="181">
        <v>6653.35666666667</v>
      </c>
      <c r="F83" s="20">
        <f t="shared" si="14"/>
        <v>19960.07</v>
      </c>
      <c r="G83" s="20">
        <v>1889.18749333334</v>
      </c>
      <c r="H83" s="20">
        <f t="shared" si="15"/>
        <v>5667.56248000002</v>
      </c>
      <c r="I83" s="21">
        <v>0.283945020232895</v>
      </c>
      <c r="J83" s="22">
        <v>7984.028</v>
      </c>
      <c r="K83" s="22">
        <f t="shared" si="16"/>
        <v>23952.084</v>
      </c>
      <c r="L83" s="22">
        <v>2193.100264</v>
      </c>
      <c r="M83" s="22">
        <f t="shared" si="17"/>
        <v>6579.300792</v>
      </c>
      <c r="N83" s="32">
        <v>0.274685943486171</v>
      </c>
      <c r="O83" s="192">
        <v>18456.28</v>
      </c>
      <c r="P83" s="192">
        <v>5334.03</v>
      </c>
      <c r="Q83" s="59">
        <f t="shared" si="18"/>
        <v>0.924660083857421</v>
      </c>
      <c r="R83" s="25"/>
      <c r="S83" s="25"/>
      <c r="T83" s="192">
        <f t="shared" si="19"/>
        <v>18456.28</v>
      </c>
      <c r="U83" s="204">
        <f t="shared" si="20"/>
        <v>5334.03</v>
      </c>
      <c r="V83" s="21">
        <f t="shared" si="21"/>
        <v>0.924660083857421</v>
      </c>
      <c r="W83" s="21">
        <f t="shared" si="22"/>
        <v>0.941150630244129</v>
      </c>
      <c r="X83" s="205">
        <f t="shared" si="23"/>
        <v>0.770550069881184</v>
      </c>
      <c r="Y83" s="205">
        <f t="shared" si="24"/>
        <v>0.810729007326406</v>
      </c>
      <c r="Z83" s="223"/>
      <c r="AA83" s="223"/>
      <c r="AB83" s="223"/>
      <c r="AC83" s="107"/>
      <c r="AD83" s="224"/>
      <c r="AE83" s="221"/>
      <c r="AF83" s="225">
        <f t="shared" si="25"/>
        <v>-15.0379000000001</v>
      </c>
    </row>
    <row r="84" customHeight="1" spans="1:32">
      <c r="A84" s="18">
        <v>81</v>
      </c>
      <c r="B84" s="18">
        <v>102565</v>
      </c>
      <c r="C84" s="19" t="s">
        <v>117</v>
      </c>
      <c r="D84" s="19" t="s">
        <v>32</v>
      </c>
      <c r="E84" s="181">
        <v>8274.31119047619</v>
      </c>
      <c r="F84" s="20">
        <f t="shared" si="14"/>
        <v>24822.9335714286</v>
      </c>
      <c r="G84" s="20">
        <v>2456.17508190476</v>
      </c>
      <c r="H84" s="20">
        <f t="shared" si="15"/>
        <v>7368.52524571428</v>
      </c>
      <c r="I84" s="21">
        <v>0.296843450211522</v>
      </c>
      <c r="J84" s="22">
        <v>9929.17342857142</v>
      </c>
      <c r="K84" s="22">
        <f t="shared" si="16"/>
        <v>29787.5202857143</v>
      </c>
      <c r="L84" s="22">
        <v>2851.29889942857</v>
      </c>
      <c r="M84" s="22">
        <f t="shared" si="17"/>
        <v>8553.89669828571</v>
      </c>
      <c r="N84" s="32">
        <v>0.287163772487234</v>
      </c>
      <c r="O84" s="192">
        <v>22946.23</v>
      </c>
      <c r="P84" s="192">
        <v>6268.68</v>
      </c>
      <c r="Q84" s="59">
        <f t="shared" si="18"/>
        <v>0.924396382642353</v>
      </c>
      <c r="R84" s="25"/>
      <c r="S84" s="25"/>
      <c r="T84" s="192">
        <f t="shared" si="19"/>
        <v>22946.23</v>
      </c>
      <c r="U84" s="204">
        <f t="shared" si="20"/>
        <v>6268.68</v>
      </c>
      <c r="V84" s="21">
        <f t="shared" si="21"/>
        <v>0.924396382642353</v>
      </c>
      <c r="W84" s="21">
        <f t="shared" si="22"/>
        <v>0.850737398727924</v>
      </c>
      <c r="X84" s="205">
        <f t="shared" si="23"/>
        <v>0.770330318868628</v>
      </c>
      <c r="Y84" s="205">
        <f t="shared" si="24"/>
        <v>0.732844950215065</v>
      </c>
      <c r="Z84" s="223"/>
      <c r="AA84" s="223"/>
      <c r="AB84" s="223"/>
      <c r="AC84" s="107"/>
      <c r="AD84" s="224"/>
      <c r="AE84" s="221"/>
      <c r="AF84" s="225">
        <f t="shared" si="25"/>
        <v>-18.7670357142857</v>
      </c>
    </row>
    <row r="85" customHeight="1" spans="1:32">
      <c r="A85" s="18">
        <v>82</v>
      </c>
      <c r="B85" s="18">
        <v>106865</v>
      </c>
      <c r="C85" s="23" t="s">
        <v>118</v>
      </c>
      <c r="D85" s="19" t="s">
        <v>38</v>
      </c>
      <c r="E85" s="181">
        <v>2751.89828571429</v>
      </c>
      <c r="F85" s="20">
        <f t="shared" si="14"/>
        <v>8255.69485714287</v>
      </c>
      <c r="G85" s="20">
        <v>613.275154285716</v>
      </c>
      <c r="H85" s="20">
        <f t="shared" si="15"/>
        <v>1839.82546285715</v>
      </c>
      <c r="I85" s="21">
        <v>0.222855313173951</v>
      </c>
      <c r="J85" s="22">
        <v>3302.27794285714</v>
      </c>
      <c r="K85" s="22">
        <f t="shared" si="16"/>
        <v>9906.83382857142</v>
      </c>
      <c r="L85" s="22">
        <v>711.932461714286</v>
      </c>
      <c r="M85" s="22">
        <f t="shared" si="17"/>
        <v>2135.79738514286</v>
      </c>
      <c r="N85" s="32">
        <v>0.215588292092191</v>
      </c>
      <c r="O85" s="192">
        <v>7582.22</v>
      </c>
      <c r="P85" s="192">
        <v>1514.28</v>
      </c>
      <c r="Q85" s="59">
        <f t="shared" si="18"/>
        <v>0.918422995423556</v>
      </c>
      <c r="R85" s="25"/>
      <c r="S85" s="25"/>
      <c r="T85" s="192">
        <f t="shared" si="19"/>
        <v>7582.22</v>
      </c>
      <c r="U85" s="204">
        <f t="shared" si="20"/>
        <v>1514.28</v>
      </c>
      <c r="V85" s="21">
        <f t="shared" si="21"/>
        <v>0.918422995423556</v>
      </c>
      <c r="W85" s="21">
        <f t="shared" si="22"/>
        <v>0.823056333641783</v>
      </c>
      <c r="X85" s="205">
        <f t="shared" si="23"/>
        <v>0.765352496186298</v>
      </c>
      <c r="Y85" s="205">
        <f t="shared" si="24"/>
        <v>0.708999837968579</v>
      </c>
      <c r="Z85" s="219"/>
      <c r="AA85" s="219"/>
      <c r="AB85" s="219"/>
      <c r="AC85" s="107"/>
      <c r="AD85" s="224"/>
      <c r="AE85" s="221"/>
      <c r="AF85" s="225">
        <f t="shared" si="25"/>
        <v>-6.73474857142869</v>
      </c>
    </row>
    <row r="86" customHeight="1" spans="1:32">
      <c r="A86" s="18">
        <v>83</v>
      </c>
      <c r="B86" s="18">
        <v>102935</v>
      </c>
      <c r="C86" s="19" t="s">
        <v>119</v>
      </c>
      <c r="D86" s="19" t="s">
        <v>38</v>
      </c>
      <c r="E86" s="181">
        <v>6860.00076190476</v>
      </c>
      <c r="F86" s="20">
        <f t="shared" si="14"/>
        <v>20580.0022857143</v>
      </c>
      <c r="G86" s="20">
        <v>1948.46396952381</v>
      </c>
      <c r="H86" s="20">
        <f t="shared" si="15"/>
        <v>5845.39190857143</v>
      </c>
      <c r="I86" s="21">
        <v>0.284032617072596</v>
      </c>
      <c r="J86" s="22">
        <v>8232.00091428571</v>
      </c>
      <c r="K86" s="22">
        <f t="shared" si="16"/>
        <v>24696.0027428571</v>
      </c>
      <c r="L86" s="22">
        <v>2261.91252114286</v>
      </c>
      <c r="M86" s="22">
        <f t="shared" si="17"/>
        <v>6785.73756342858</v>
      </c>
      <c r="N86" s="32">
        <v>0.274770683907185</v>
      </c>
      <c r="O86" s="192">
        <v>18818.25</v>
      </c>
      <c r="P86" s="192">
        <v>5163.01</v>
      </c>
      <c r="Q86" s="59">
        <f t="shared" si="18"/>
        <v>0.914394942174656</v>
      </c>
      <c r="R86" s="25"/>
      <c r="S86" s="25"/>
      <c r="T86" s="192">
        <f t="shared" si="19"/>
        <v>18818.25</v>
      </c>
      <c r="U86" s="204">
        <f t="shared" si="20"/>
        <v>5163.01</v>
      </c>
      <c r="V86" s="21">
        <f t="shared" si="21"/>
        <v>0.914394942174656</v>
      </c>
      <c r="W86" s="21">
        <f t="shared" si="22"/>
        <v>0.883261564109874</v>
      </c>
      <c r="X86" s="205">
        <f t="shared" si="23"/>
        <v>0.761995785145547</v>
      </c>
      <c r="Y86" s="205">
        <f t="shared" si="24"/>
        <v>0.760862021517868</v>
      </c>
      <c r="Z86" s="219"/>
      <c r="AA86" s="219"/>
      <c r="AB86" s="219">
        <v>50</v>
      </c>
      <c r="AC86" s="107"/>
      <c r="AD86" s="224"/>
      <c r="AE86" s="221">
        <f>Z86+AA86+AB86+AC86+AD86</f>
        <v>50</v>
      </c>
      <c r="AF86" s="225">
        <f t="shared" si="25"/>
        <v>-17.6175228571428</v>
      </c>
    </row>
    <row r="87" customHeight="1" spans="1:32">
      <c r="A87" s="18">
        <v>84</v>
      </c>
      <c r="B87" s="18">
        <v>357</v>
      </c>
      <c r="C87" s="19" t="s">
        <v>120</v>
      </c>
      <c r="D87" s="19" t="s">
        <v>32</v>
      </c>
      <c r="E87" s="181">
        <v>11809.894</v>
      </c>
      <c r="F87" s="20">
        <f t="shared" si="14"/>
        <v>35429.682</v>
      </c>
      <c r="G87" s="20">
        <v>2374.61506666666</v>
      </c>
      <c r="H87" s="20">
        <f t="shared" si="15"/>
        <v>7123.84519999998</v>
      </c>
      <c r="I87" s="21">
        <v>0.201069972911413</v>
      </c>
      <c r="J87" s="22">
        <v>14171.8728</v>
      </c>
      <c r="K87" s="22">
        <f t="shared" si="16"/>
        <v>42515.6184</v>
      </c>
      <c r="L87" s="22">
        <v>2756.61836</v>
      </c>
      <c r="M87" s="22">
        <f t="shared" si="17"/>
        <v>8269.85508</v>
      </c>
      <c r="N87" s="32">
        <v>0.194513343359954</v>
      </c>
      <c r="O87" s="192">
        <v>32322.54</v>
      </c>
      <c r="P87" s="192">
        <v>7609.23</v>
      </c>
      <c r="Q87" s="59">
        <f t="shared" si="18"/>
        <v>0.912301160366046</v>
      </c>
      <c r="R87" s="25">
        <v>10172.7</v>
      </c>
      <c r="S87" s="25">
        <v>683.2349</v>
      </c>
      <c r="T87" s="192">
        <f t="shared" si="19"/>
        <v>22149.84</v>
      </c>
      <c r="U87" s="204">
        <f t="shared" si="20"/>
        <v>6925.9951</v>
      </c>
      <c r="V87" s="21">
        <f t="shared" si="21"/>
        <v>0.625177499476287</v>
      </c>
      <c r="W87" s="21">
        <f t="shared" si="22"/>
        <v>0.972227063552703</v>
      </c>
      <c r="X87" s="205">
        <f t="shared" si="23"/>
        <v>0.520981249563572</v>
      </c>
      <c r="Y87" s="205">
        <f t="shared" si="24"/>
        <v>0.83749896860345</v>
      </c>
      <c r="Z87" s="219"/>
      <c r="AA87" s="219"/>
      <c r="AB87" s="219"/>
      <c r="AC87" s="107"/>
      <c r="AD87" s="224"/>
      <c r="AE87" s="221"/>
      <c r="AF87" s="225">
        <f t="shared" si="25"/>
        <v>-31.07142</v>
      </c>
    </row>
    <row r="88" customHeight="1" spans="1:32">
      <c r="A88" s="18">
        <v>85</v>
      </c>
      <c r="B88" s="18">
        <v>598</v>
      </c>
      <c r="C88" s="19" t="s">
        <v>121</v>
      </c>
      <c r="D88" s="19" t="s">
        <v>53</v>
      </c>
      <c r="E88" s="181">
        <v>8088.61933333333</v>
      </c>
      <c r="F88" s="20">
        <f t="shared" si="14"/>
        <v>24265.858</v>
      </c>
      <c r="G88" s="20">
        <v>2406.78010666667</v>
      </c>
      <c r="H88" s="20">
        <f t="shared" si="15"/>
        <v>7220.34032000001</v>
      </c>
      <c r="I88" s="21">
        <v>0.297551412358879</v>
      </c>
      <c r="J88" s="22">
        <v>9706.3432</v>
      </c>
      <c r="K88" s="22">
        <f t="shared" si="16"/>
        <v>29119.0296</v>
      </c>
      <c r="L88" s="22">
        <v>2793.957776</v>
      </c>
      <c r="M88" s="22">
        <f t="shared" si="17"/>
        <v>8381.873328</v>
      </c>
      <c r="N88" s="32">
        <v>0.287848648912394</v>
      </c>
      <c r="O88" s="192">
        <v>21861.72</v>
      </c>
      <c r="P88" s="192">
        <v>6014.04</v>
      </c>
      <c r="Q88" s="59">
        <f t="shared" si="18"/>
        <v>0.900925077530743</v>
      </c>
      <c r="R88" s="25"/>
      <c r="S88" s="25"/>
      <c r="T88" s="192">
        <f t="shared" si="19"/>
        <v>21861.72</v>
      </c>
      <c r="U88" s="204">
        <f t="shared" si="20"/>
        <v>6014.04</v>
      </c>
      <c r="V88" s="21">
        <f t="shared" si="21"/>
        <v>0.900925077530743</v>
      </c>
      <c r="W88" s="21">
        <f t="shared" si="22"/>
        <v>0.832930268306244</v>
      </c>
      <c r="X88" s="205">
        <f t="shared" si="23"/>
        <v>0.750770897942286</v>
      </c>
      <c r="Y88" s="205">
        <f t="shared" si="24"/>
        <v>0.717505474570923</v>
      </c>
      <c r="Z88" s="219"/>
      <c r="AA88" s="219"/>
      <c r="AB88" s="219"/>
      <c r="AC88" s="107"/>
      <c r="AD88" s="224"/>
      <c r="AE88" s="221"/>
      <c r="AF88" s="225">
        <f t="shared" si="25"/>
        <v>-24.0413799999999</v>
      </c>
    </row>
    <row r="89" customHeight="1" spans="1:32">
      <c r="A89" s="18">
        <v>86</v>
      </c>
      <c r="B89" s="18">
        <v>377</v>
      </c>
      <c r="C89" s="19" t="s">
        <v>122</v>
      </c>
      <c r="D89" s="19" t="s">
        <v>53</v>
      </c>
      <c r="E89" s="181">
        <v>9404.62357142857</v>
      </c>
      <c r="F89" s="20">
        <f t="shared" si="14"/>
        <v>28213.8707142857</v>
      </c>
      <c r="G89" s="20">
        <v>2786.50257142858</v>
      </c>
      <c r="H89" s="20">
        <f t="shared" si="15"/>
        <v>8359.50771428574</v>
      </c>
      <c r="I89" s="21">
        <v>0.29629070746585</v>
      </c>
      <c r="J89" s="22">
        <v>11285.5482857143</v>
      </c>
      <c r="K89" s="22">
        <f t="shared" si="16"/>
        <v>33856.6448571429</v>
      </c>
      <c r="L89" s="22">
        <v>3234.76602857144</v>
      </c>
      <c r="M89" s="22">
        <f t="shared" si="17"/>
        <v>9704.29808571432</v>
      </c>
      <c r="N89" s="32">
        <v>0.286629053961528</v>
      </c>
      <c r="O89" s="192">
        <v>25418.31</v>
      </c>
      <c r="P89" s="192">
        <v>6697.79</v>
      </c>
      <c r="Q89" s="59">
        <f t="shared" si="18"/>
        <v>0.90091537802113</v>
      </c>
      <c r="R89" s="25">
        <v>3626</v>
      </c>
      <c r="S89" s="25">
        <v>737.1</v>
      </c>
      <c r="T89" s="192">
        <f t="shared" si="19"/>
        <v>21792.31</v>
      </c>
      <c r="U89" s="204">
        <f t="shared" si="20"/>
        <v>5960.69</v>
      </c>
      <c r="V89" s="21">
        <f t="shared" si="21"/>
        <v>0.77239703196647</v>
      </c>
      <c r="W89" s="21">
        <f t="shared" si="22"/>
        <v>0.713043184326949</v>
      </c>
      <c r="X89" s="205">
        <f t="shared" si="23"/>
        <v>0.643664193305391</v>
      </c>
      <c r="Y89" s="205">
        <f t="shared" si="24"/>
        <v>0.614231956536323</v>
      </c>
      <c r="Z89" s="219"/>
      <c r="AA89" s="219"/>
      <c r="AB89" s="219"/>
      <c r="AC89" s="107"/>
      <c r="AD89" s="224"/>
      <c r="AE89" s="221"/>
      <c r="AF89" s="225">
        <f t="shared" si="25"/>
        <v>-27.9556071428571</v>
      </c>
    </row>
    <row r="90" customHeight="1" spans="1:32">
      <c r="A90" s="18">
        <v>87</v>
      </c>
      <c r="B90" s="18">
        <v>545</v>
      </c>
      <c r="C90" s="19" t="s">
        <v>123</v>
      </c>
      <c r="D90" s="19" t="s">
        <v>53</v>
      </c>
      <c r="E90" s="181">
        <v>3714.00457142857</v>
      </c>
      <c r="F90" s="20">
        <f t="shared" si="14"/>
        <v>11142.0137142857</v>
      </c>
      <c r="G90" s="20">
        <v>958.634392380951</v>
      </c>
      <c r="H90" s="20">
        <f t="shared" si="15"/>
        <v>2875.90317714285</v>
      </c>
      <c r="I90" s="21">
        <v>0.258113412071601</v>
      </c>
      <c r="J90" s="22">
        <v>4456.80548571429</v>
      </c>
      <c r="K90" s="22">
        <f t="shared" si="16"/>
        <v>13370.4164571429</v>
      </c>
      <c r="L90" s="22">
        <v>1112.84949028571</v>
      </c>
      <c r="M90" s="22">
        <f t="shared" si="17"/>
        <v>3338.54847085713</v>
      </c>
      <c r="N90" s="32">
        <v>0.249696670373614</v>
      </c>
      <c r="O90" s="192">
        <v>10019.45</v>
      </c>
      <c r="P90" s="192">
        <v>2182.28</v>
      </c>
      <c r="Q90" s="59">
        <f t="shared" si="18"/>
        <v>0.89924947652448</v>
      </c>
      <c r="R90" s="25"/>
      <c r="S90" s="25"/>
      <c r="T90" s="192">
        <f t="shared" si="19"/>
        <v>10019.45</v>
      </c>
      <c r="U90" s="204">
        <f t="shared" si="20"/>
        <v>2182.28</v>
      </c>
      <c r="V90" s="21">
        <f t="shared" si="21"/>
        <v>0.89924947652448</v>
      </c>
      <c r="W90" s="21">
        <f t="shared" si="22"/>
        <v>0.758815532228052</v>
      </c>
      <c r="X90" s="205">
        <f t="shared" si="23"/>
        <v>0.749374563770399</v>
      </c>
      <c r="Y90" s="205">
        <f t="shared" si="24"/>
        <v>0.653661319896826</v>
      </c>
      <c r="Z90" s="219"/>
      <c r="AA90" s="219"/>
      <c r="AB90" s="219"/>
      <c r="AC90" s="107"/>
      <c r="AD90" s="224"/>
      <c r="AE90" s="221"/>
      <c r="AF90" s="225">
        <f>(O90-F90)*0.03</f>
        <v>-33.6769114285713</v>
      </c>
    </row>
    <row r="91" customHeight="1" spans="1:32">
      <c r="A91" s="18">
        <v>88</v>
      </c>
      <c r="B91" s="18">
        <v>744</v>
      </c>
      <c r="C91" s="19" t="s">
        <v>124</v>
      </c>
      <c r="D91" s="19" t="s">
        <v>38</v>
      </c>
      <c r="E91" s="181">
        <v>11997.132</v>
      </c>
      <c r="F91" s="20">
        <f t="shared" si="14"/>
        <v>35991.396</v>
      </c>
      <c r="G91" s="20">
        <v>2559.14498666666</v>
      </c>
      <c r="H91" s="20">
        <f t="shared" si="15"/>
        <v>7677.43495999998</v>
      </c>
      <c r="I91" s="21">
        <v>0.213313064044528</v>
      </c>
      <c r="J91" s="22">
        <v>14396.5584</v>
      </c>
      <c r="K91" s="22">
        <f t="shared" si="16"/>
        <v>43189.6752</v>
      </c>
      <c r="L91" s="22">
        <v>2970.83352799999</v>
      </c>
      <c r="M91" s="22">
        <f t="shared" si="17"/>
        <v>8912.50058399997</v>
      </c>
      <c r="N91" s="32">
        <v>0.206357203260468</v>
      </c>
      <c r="O91" s="192">
        <v>32189.12</v>
      </c>
      <c r="P91" s="192">
        <v>7573.65</v>
      </c>
      <c r="Q91" s="59">
        <f t="shared" si="18"/>
        <v>0.894355973299841</v>
      </c>
      <c r="R91" s="25">
        <v>1605</v>
      </c>
      <c r="S91" s="25">
        <v>121.98</v>
      </c>
      <c r="T91" s="192">
        <f t="shared" si="19"/>
        <v>30584.12</v>
      </c>
      <c r="U91" s="204">
        <f t="shared" si="20"/>
        <v>7451.67</v>
      </c>
      <c r="V91" s="21">
        <f t="shared" si="21"/>
        <v>0.849761982002587</v>
      </c>
      <c r="W91" s="21">
        <f t="shared" si="22"/>
        <v>0.970593699435263</v>
      </c>
      <c r="X91" s="205">
        <f t="shared" si="23"/>
        <v>0.708134985002156</v>
      </c>
      <c r="Y91" s="205">
        <f t="shared" si="24"/>
        <v>0.836091950824384</v>
      </c>
      <c r="Z91" s="219"/>
      <c r="AA91" s="219"/>
      <c r="AB91" s="219"/>
      <c r="AC91" s="107"/>
      <c r="AD91" s="224"/>
      <c r="AE91" s="221"/>
      <c r="AF91" s="225">
        <f t="shared" ref="AF91:AF115" si="26">(O91-F91)*0.03</f>
        <v>-114.06828</v>
      </c>
    </row>
    <row r="92" customHeight="1" spans="1:32">
      <c r="A92" s="18">
        <v>89</v>
      </c>
      <c r="B92" s="18">
        <v>387</v>
      </c>
      <c r="C92" s="19" t="s">
        <v>125</v>
      </c>
      <c r="D92" s="19" t="s">
        <v>53</v>
      </c>
      <c r="E92" s="181">
        <v>12337.3621428571</v>
      </c>
      <c r="F92" s="20">
        <f t="shared" si="14"/>
        <v>37012.0864285713</v>
      </c>
      <c r="G92" s="20">
        <v>2795.18754666666</v>
      </c>
      <c r="H92" s="20">
        <f t="shared" si="15"/>
        <v>8385.56263999998</v>
      </c>
      <c r="I92" s="21">
        <v>0.226562819045153</v>
      </c>
      <c r="J92" s="22">
        <v>14804.8345714285</v>
      </c>
      <c r="K92" s="22">
        <f t="shared" si="16"/>
        <v>44414.5037142855</v>
      </c>
      <c r="L92" s="22">
        <v>3244.84815199999</v>
      </c>
      <c r="M92" s="22">
        <f t="shared" si="17"/>
        <v>9734.54445599997</v>
      </c>
      <c r="N92" s="32">
        <v>0.219174901032811</v>
      </c>
      <c r="O92" s="192">
        <v>32667.17</v>
      </c>
      <c r="P92" s="192">
        <v>8243.41</v>
      </c>
      <c r="Q92" s="59">
        <f t="shared" si="18"/>
        <v>0.88260817349607</v>
      </c>
      <c r="R92" s="25"/>
      <c r="S92" s="25"/>
      <c r="T92" s="192">
        <f t="shared" si="19"/>
        <v>32667.17</v>
      </c>
      <c r="U92" s="204">
        <f t="shared" si="20"/>
        <v>8243.41</v>
      </c>
      <c r="V92" s="21">
        <f t="shared" si="21"/>
        <v>0.88260817349607</v>
      </c>
      <c r="W92" s="21">
        <f t="shared" si="22"/>
        <v>0.983047930579888</v>
      </c>
      <c r="X92" s="205">
        <f t="shared" si="23"/>
        <v>0.735506811246726</v>
      </c>
      <c r="Y92" s="205">
        <f t="shared" si="24"/>
        <v>0.846820314731739</v>
      </c>
      <c r="Z92" s="219"/>
      <c r="AA92" s="219"/>
      <c r="AB92" s="219"/>
      <c r="AC92" s="107"/>
      <c r="AD92" s="224"/>
      <c r="AE92" s="221"/>
      <c r="AF92" s="225">
        <f t="shared" si="26"/>
        <v>-130.347492857139</v>
      </c>
    </row>
    <row r="93" customHeight="1" spans="1:32">
      <c r="A93" s="18">
        <v>90</v>
      </c>
      <c r="B93" s="18">
        <v>752</v>
      </c>
      <c r="C93" s="19" t="s">
        <v>126</v>
      </c>
      <c r="D93" s="19" t="s">
        <v>32</v>
      </c>
      <c r="E93" s="181">
        <v>5150.60371428571</v>
      </c>
      <c r="F93" s="20">
        <f t="shared" si="14"/>
        <v>15451.8111428571</v>
      </c>
      <c r="G93" s="20">
        <v>1221.65476952381</v>
      </c>
      <c r="H93" s="20">
        <f t="shared" si="15"/>
        <v>3664.96430857143</v>
      </c>
      <c r="I93" s="21">
        <v>0.237186713886651</v>
      </c>
      <c r="J93" s="22">
        <v>6180.72445714286</v>
      </c>
      <c r="K93" s="22">
        <f t="shared" si="16"/>
        <v>18542.1733714286</v>
      </c>
      <c r="L93" s="22">
        <v>1418.18184114286</v>
      </c>
      <c r="M93" s="22">
        <f t="shared" si="17"/>
        <v>4254.54552342858</v>
      </c>
      <c r="N93" s="32">
        <v>0.229452364520782</v>
      </c>
      <c r="O93" s="192">
        <v>13523.58</v>
      </c>
      <c r="P93" s="192">
        <v>3320</v>
      </c>
      <c r="Q93" s="59">
        <f t="shared" si="18"/>
        <v>0.87521002392341</v>
      </c>
      <c r="R93" s="25"/>
      <c r="S93" s="25"/>
      <c r="T93" s="192">
        <f t="shared" si="19"/>
        <v>13523.58</v>
      </c>
      <c r="U93" s="204">
        <f t="shared" si="20"/>
        <v>3320</v>
      </c>
      <c r="V93" s="21">
        <f t="shared" si="21"/>
        <v>0.87521002392341</v>
      </c>
      <c r="W93" s="21">
        <f t="shared" si="22"/>
        <v>0.90587512468685</v>
      </c>
      <c r="X93" s="205">
        <f t="shared" si="23"/>
        <v>0.729341686602841</v>
      </c>
      <c r="Y93" s="205">
        <f t="shared" si="24"/>
        <v>0.780341867707772</v>
      </c>
      <c r="Z93" s="219"/>
      <c r="AA93" s="219"/>
      <c r="AB93" s="219"/>
      <c r="AC93" s="107"/>
      <c r="AD93" s="224"/>
      <c r="AE93" s="221"/>
      <c r="AF93" s="225">
        <f t="shared" si="26"/>
        <v>-57.846934285714</v>
      </c>
    </row>
    <row r="94" customHeight="1" spans="1:32">
      <c r="A94" s="18">
        <v>91</v>
      </c>
      <c r="B94" s="167">
        <v>105396</v>
      </c>
      <c r="C94" s="180" t="s">
        <v>127</v>
      </c>
      <c r="D94" s="19" t="s">
        <v>53</v>
      </c>
      <c r="E94" s="181">
        <v>3928.55161904762</v>
      </c>
      <c r="F94" s="20">
        <f t="shared" si="14"/>
        <v>11785.6548571429</v>
      </c>
      <c r="G94" s="20">
        <v>1171.68045714286</v>
      </c>
      <c r="H94" s="20">
        <f t="shared" si="15"/>
        <v>3515.04137142858</v>
      </c>
      <c r="I94" s="21">
        <v>0.298247438435569</v>
      </c>
      <c r="J94" s="22">
        <v>4714.26194285714</v>
      </c>
      <c r="K94" s="22">
        <f t="shared" si="16"/>
        <v>14142.7858285714</v>
      </c>
      <c r="L94" s="22">
        <v>1360.16818285714</v>
      </c>
      <c r="M94" s="22">
        <f t="shared" si="17"/>
        <v>4080.50454857142</v>
      </c>
      <c r="N94" s="32">
        <v>0.288521978486583</v>
      </c>
      <c r="O94" s="191">
        <v>11382.5</v>
      </c>
      <c r="P94" s="191">
        <v>2759.3</v>
      </c>
      <c r="Q94" s="59">
        <f t="shared" si="18"/>
        <v>0.965792748724648</v>
      </c>
      <c r="R94" s="25"/>
      <c r="S94" s="25"/>
      <c r="T94" s="192">
        <f t="shared" si="19"/>
        <v>11382.5</v>
      </c>
      <c r="U94" s="204">
        <f t="shared" si="20"/>
        <v>2759.3</v>
      </c>
      <c r="V94" s="21">
        <f t="shared" si="21"/>
        <v>0.965792748724648</v>
      </c>
      <c r="W94" s="21">
        <f t="shared" si="22"/>
        <v>0.784997872977685</v>
      </c>
      <c r="X94" s="205">
        <f t="shared" si="23"/>
        <v>0.804827290603874</v>
      </c>
      <c r="Y94" s="205">
        <f t="shared" si="24"/>
        <v>0.676215396198009</v>
      </c>
      <c r="Z94" s="219"/>
      <c r="AA94" s="219"/>
      <c r="AB94" s="219"/>
      <c r="AC94" s="107"/>
      <c r="AD94" s="224"/>
      <c r="AE94" s="221"/>
      <c r="AF94" s="225">
        <f t="shared" si="26"/>
        <v>-12.0946457142858</v>
      </c>
    </row>
    <row r="95" customHeight="1" spans="1:32">
      <c r="A95" s="18">
        <v>92</v>
      </c>
      <c r="B95" s="18">
        <v>745</v>
      </c>
      <c r="C95" s="19" t="s">
        <v>128</v>
      </c>
      <c r="D95" s="19" t="s">
        <v>32</v>
      </c>
      <c r="E95" s="181">
        <v>5385.25180952381</v>
      </c>
      <c r="F95" s="20">
        <f t="shared" si="14"/>
        <v>16155.7554285714</v>
      </c>
      <c r="G95" s="20">
        <v>1446.84352</v>
      </c>
      <c r="H95" s="20">
        <f t="shared" si="15"/>
        <v>4340.53056</v>
      </c>
      <c r="I95" s="21">
        <v>0.268667756156037</v>
      </c>
      <c r="J95" s="22">
        <v>6462.30217142857</v>
      </c>
      <c r="K95" s="22">
        <f t="shared" si="16"/>
        <v>19386.9065142857</v>
      </c>
      <c r="L95" s="22">
        <v>1679.596608</v>
      </c>
      <c r="M95" s="22">
        <f t="shared" si="17"/>
        <v>5038.789824</v>
      </c>
      <c r="N95" s="32">
        <v>0.259906851063992</v>
      </c>
      <c r="O95" s="192">
        <v>13955.26</v>
      </c>
      <c r="P95" s="192">
        <v>3869.56</v>
      </c>
      <c r="Q95" s="59">
        <f t="shared" si="18"/>
        <v>0.863794952931767</v>
      </c>
      <c r="R95" s="25"/>
      <c r="S95" s="25"/>
      <c r="T95" s="192">
        <f t="shared" si="19"/>
        <v>13955.26</v>
      </c>
      <c r="U95" s="204">
        <f t="shared" si="20"/>
        <v>3869.56</v>
      </c>
      <c r="V95" s="21">
        <f t="shared" si="21"/>
        <v>0.863794952931767</v>
      </c>
      <c r="W95" s="21">
        <f t="shared" si="22"/>
        <v>0.89149470243564</v>
      </c>
      <c r="X95" s="205">
        <f t="shared" si="23"/>
        <v>0.71982912744314</v>
      </c>
      <c r="Y95" s="205">
        <f t="shared" si="24"/>
        <v>0.767954238053173</v>
      </c>
      <c r="Z95" s="219"/>
      <c r="AA95" s="219"/>
      <c r="AB95" s="219"/>
      <c r="AC95" s="107"/>
      <c r="AD95" s="224"/>
      <c r="AE95" s="221"/>
      <c r="AF95" s="225">
        <f t="shared" si="26"/>
        <v>-66.0148628571429</v>
      </c>
    </row>
    <row r="96" customHeight="1" spans="1:32">
      <c r="A96" s="18">
        <v>93</v>
      </c>
      <c r="B96" s="18">
        <v>399</v>
      </c>
      <c r="C96" s="19" t="s">
        <v>129</v>
      </c>
      <c r="D96" s="19" t="s">
        <v>53</v>
      </c>
      <c r="E96" s="181">
        <v>9279.15714285714</v>
      </c>
      <c r="F96" s="20">
        <f t="shared" si="14"/>
        <v>27837.4714285714</v>
      </c>
      <c r="G96" s="20">
        <v>2769.23154285714</v>
      </c>
      <c r="H96" s="20">
        <f t="shared" si="15"/>
        <v>8307.69462857142</v>
      </c>
      <c r="I96" s="21">
        <v>0.298435676885678</v>
      </c>
      <c r="J96" s="22">
        <v>11134.9885714286</v>
      </c>
      <c r="K96" s="22">
        <f t="shared" si="16"/>
        <v>33404.9657142858</v>
      </c>
      <c r="L96" s="22">
        <v>3214.71661714286</v>
      </c>
      <c r="M96" s="22">
        <f t="shared" si="17"/>
        <v>9644.14985142858</v>
      </c>
      <c r="N96" s="32">
        <v>0.288704078726362</v>
      </c>
      <c r="O96" s="192">
        <v>24018.56</v>
      </c>
      <c r="P96" s="192">
        <v>7215.26</v>
      </c>
      <c r="Q96" s="59">
        <f t="shared" si="18"/>
        <v>0.862813997371477</v>
      </c>
      <c r="R96" s="25"/>
      <c r="S96" s="25"/>
      <c r="T96" s="192">
        <f t="shared" si="19"/>
        <v>24018.56</v>
      </c>
      <c r="U96" s="204">
        <f t="shared" si="20"/>
        <v>7215.26</v>
      </c>
      <c r="V96" s="21">
        <f t="shared" si="21"/>
        <v>0.862813997371477</v>
      </c>
      <c r="W96" s="21">
        <f t="shared" si="22"/>
        <v>0.868503275889033</v>
      </c>
      <c r="X96" s="205">
        <f t="shared" si="23"/>
        <v>0.719011664476229</v>
      </c>
      <c r="Y96" s="205">
        <f t="shared" si="24"/>
        <v>0.748148889342611</v>
      </c>
      <c r="Z96" s="219"/>
      <c r="AA96" s="219"/>
      <c r="AB96" s="219"/>
      <c r="AC96" s="107"/>
      <c r="AD96" s="224"/>
      <c r="AE96" s="221"/>
      <c r="AF96" s="225">
        <f t="shared" si="26"/>
        <v>-114.567342857143</v>
      </c>
    </row>
    <row r="97" customHeight="1" spans="1:32">
      <c r="A97" s="18">
        <v>94</v>
      </c>
      <c r="B97" s="18">
        <v>733</v>
      </c>
      <c r="C97" s="19" t="s">
        <v>130</v>
      </c>
      <c r="D97" s="19" t="s">
        <v>53</v>
      </c>
      <c r="E97" s="181">
        <v>4685.53666666667</v>
      </c>
      <c r="F97" s="20">
        <f t="shared" si="14"/>
        <v>14056.61</v>
      </c>
      <c r="G97" s="20">
        <v>1297.10309333334</v>
      </c>
      <c r="H97" s="20">
        <f t="shared" si="15"/>
        <v>3891.30928000002</v>
      </c>
      <c r="I97" s="21">
        <v>0.276831275819704</v>
      </c>
      <c r="J97" s="22">
        <v>5622.644</v>
      </c>
      <c r="K97" s="22">
        <f t="shared" si="16"/>
        <v>16867.932</v>
      </c>
      <c r="L97" s="22">
        <v>1505.767504</v>
      </c>
      <c r="M97" s="22">
        <f t="shared" si="17"/>
        <v>4517.302512</v>
      </c>
      <c r="N97" s="32">
        <v>0.267804168999496</v>
      </c>
      <c r="O97" s="192">
        <v>12107.85</v>
      </c>
      <c r="P97" s="192">
        <v>2908.23</v>
      </c>
      <c r="Q97" s="59">
        <f t="shared" si="18"/>
        <v>0.861363443959816</v>
      </c>
      <c r="R97" s="25"/>
      <c r="S97" s="25"/>
      <c r="T97" s="192">
        <f t="shared" si="19"/>
        <v>12107.85</v>
      </c>
      <c r="U97" s="204">
        <f t="shared" si="20"/>
        <v>2908.23</v>
      </c>
      <c r="V97" s="21">
        <f t="shared" si="21"/>
        <v>0.861363443959816</v>
      </c>
      <c r="W97" s="21">
        <f t="shared" si="22"/>
        <v>0.747365421439846</v>
      </c>
      <c r="X97" s="205">
        <f t="shared" si="23"/>
        <v>0.717802869966514</v>
      </c>
      <c r="Y97" s="205">
        <f t="shared" si="24"/>
        <v>0.643797928581144</v>
      </c>
      <c r="Z97" s="219"/>
      <c r="AA97" s="219"/>
      <c r="AB97" s="219"/>
      <c r="AC97" s="107"/>
      <c r="AD97" s="224"/>
      <c r="AE97" s="221"/>
      <c r="AF97" s="225">
        <f t="shared" si="26"/>
        <v>-58.4628000000002</v>
      </c>
    </row>
    <row r="98" customHeight="1" spans="1:32">
      <c r="A98" s="18">
        <v>95</v>
      </c>
      <c r="B98" s="167">
        <v>349</v>
      </c>
      <c r="C98" s="180" t="s">
        <v>131</v>
      </c>
      <c r="D98" s="19" t="s">
        <v>38</v>
      </c>
      <c r="E98" s="181">
        <v>7355.96466666667</v>
      </c>
      <c r="F98" s="20">
        <f t="shared" si="14"/>
        <v>22067.894</v>
      </c>
      <c r="G98" s="20">
        <v>2413.22746666667</v>
      </c>
      <c r="H98" s="20">
        <f t="shared" si="15"/>
        <v>7239.68240000001</v>
      </c>
      <c r="I98" s="21">
        <v>0.328064037284211</v>
      </c>
      <c r="J98" s="22">
        <v>8827.1576</v>
      </c>
      <c r="K98" s="22">
        <f t="shared" si="16"/>
        <v>26481.4728</v>
      </c>
      <c r="L98" s="22">
        <v>2801.44232</v>
      </c>
      <c r="M98" s="22">
        <f t="shared" si="17"/>
        <v>8404.32696</v>
      </c>
      <c r="N98" s="32">
        <v>0.317366296937986</v>
      </c>
      <c r="O98" s="191">
        <v>19377.04</v>
      </c>
      <c r="P98" s="191">
        <v>5476.01</v>
      </c>
      <c r="Q98" s="59">
        <f t="shared" si="18"/>
        <v>0.878064757787943</v>
      </c>
      <c r="R98" s="25">
        <v>2772.02</v>
      </c>
      <c r="S98" s="25">
        <v>777.02</v>
      </c>
      <c r="T98" s="192">
        <f t="shared" si="19"/>
        <v>16605.02</v>
      </c>
      <c r="U98" s="204">
        <f t="shared" si="20"/>
        <v>4698.99</v>
      </c>
      <c r="V98" s="21">
        <f t="shared" si="21"/>
        <v>0.752451502621863</v>
      </c>
      <c r="W98" s="21">
        <f t="shared" si="22"/>
        <v>0.649060240543148</v>
      </c>
      <c r="X98" s="205">
        <f t="shared" si="23"/>
        <v>0.627042918851553</v>
      </c>
      <c r="Y98" s="205">
        <f t="shared" si="24"/>
        <v>0.559115563014697</v>
      </c>
      <c r="Z98" s="219"/>
      <c r="AA98" s="219"/>
      <c r="AB98" s="219"/>
      <c r="AC98" s="107"/>
      <c r="AD98" s="224"/>
      <c r="AE98" s="221"/>
      <c r="AF98" s="225">
        <f t="shared" si="26"/>
        <v>-80.7256200000003</v>
      </c>
    </row>
    <row r="99" customHeight="1" spans="1:32">
      <c r="A99" s="18">
        <v>96</v>
      </c>
      <c r="B99" s="18">
        <v>104430</v>
      </c>
      <c r="C99" s="19" t="s">
        <v>132</v>
      </c>
      <c r="D99" s="19" t="s">
        <v>53</v>
      </c>
      <c r="E99" s="181">
        <v>3824.144</v>
      </c>
      <c r="F99" s="20">
        <f t="shared" si="14"/>
        <v>11472.432</v>
      </c>
      <c r="G99" s="20">
        <v>905.222521904762</v>
      </c>
      <c r="H99" s="20">
        <f t="shared" si="15"/>
        <v>2715.66756571429</v>
      </c>
      <c r="I99" s="21">
        <v>0.236712456932783</v>
      </c>
      <c r="J99" s="22">
        <v>4588.9728</v>
      </c>
      <c r="K99" s="22">
        <f t="shared" si="16"/>
        <v>13766.9184</v>
      </c>
      <c r="L99" s="22">
        <v>1050.84527542857</v>
      </c>
      <c r="M99" s="22">
        <f t="shared" si="17"/>
        <v>3152.53582628571</v>
      </c>
      <c r="N99" s="32">
        <v>0.228993572467584</v>
      </c>
      <c r="O99" s="192">
        <v>9864.94</v>
      </c>
      <c r="P99" s="192">
        <v>2299.86</v>
      </c>
      <c r="Q99" s="59">
        <f t="shared" si="18"/>
        <v>0.859882194115424</v>
      </c>
      <c r="R99" s="25"/>
      <c r="S99" s="25"/>
      <c r="T99" s="192">
        <f t="shared" si="19"/>
        <v>9864.94</v>
      </c>
      <c r="U99" s="204">
        <f t="shared" si="20"/>
        <v>2299.86</v>
      </c>
      <c r="V99" s="21">
        <f t="shared" si="21"/>
        <v>0.859882194115424</v>
      </c>
      <c r="W99" s="21">
        <f t="shared" si="22"/>
        <v>0.846885689926146</v>
      </c>
      <c r="X99" s="205">
        <f t="shared" si="23"/>
        <v>0.716568495096187</v>
      </c>
      <c r="Y99" s="205">
        <f t="shared" si="24"/>
        <v>0.729526998812786</v>
      </c>
      <c r="Z99" s="219"/>
      <c r="AA99" s="219"/>
      <c r="AB99" s="219"/>
      <c r="AC99" s="107"/>
      <c r="AD99" s="224"/>
      <c r="AE99" s="221"/>
      <c r="AF99" s="225">
        <f t="shared" si="26"/>
        <v>-48.2247599999999</v>
      </c>
    </row>
    <row r="100" customHeight="1" spans="1:32">
      <c r="A100" s="18">
        <v>97</v>
      </c>
      <c r="B100" s="18">
        <v>104533</v>
      </c>
      <c r="C100" s="19" t="s">
        <v>133</v>
      </c>
      <c r="D100" s="19" t="s">
        <v>34</v>
      </c>
      <c r="E100" s="181">
        <v>4536.96380952381</v>
      </c>
      <c r="F100" s="20">
        <f t="shared" si="14"/>
        <v>13610.8914285714</v>
      </c>
      <c r="G100" s="20">
        <v>1085.4710247619</v>
      </c>
      <c r="H100" s="20">
        <f t="shared" si="15"/>
        <v>3256.4130742857</v>
      </c>
      <c r="I100" s="21">
        <v>0.239250536335187</v>
      </c>
      <c r="J100" s="22">
        <v>5444.35657142857</v>
      </c>
      <c r="K100" s="22">
        <f t="shared" si="16"/>
        <v>16333.0697142857</v>
      </c>
      <c r="L100" s="22">
        <v>1260.09027657143</v>
      </c>
      <c r="M100" s="22">
        <f t="shared" si="17"/>
        <v>3780.27082971429</v>
      </c>
      <c r="N100" s="32">
        <v>0.231448888411213</v>
      </c>
      <c r="O100" s="192">
        <v>11695.51</v>
      </c>
      <c r="P100" s="192">
        <v>2981.29</v>
      </c>
      <c r="Q100" s="59">
        <f t="shared" si="18"/>
        <v>0.859275827845431</v>
      </c>
      <c r="R100" s="25"/>
      <c r="S100" s="25"/>
      <c r="T100" s="192">
        <f t="shared" si="19"/>
        <v>11695.51</v>
      </c>
      <c r="U100" s="204">
        <f t="shared" si="20"/>
        <v>2981.29</v>
      </c>
      <c r="V100" s="21">
        <f t="shared" si="21"/>
        <v>0.859275827845431</v>
      </c>
      <c r="W100" s="21">
        <f t="shared" si="22"/>
        <v>0.915513459745567</v>
      </c>
      <c r="X100" s="205">
        <f t="shared" si="23"/>
        <v>0.716063189871193</v>
      </c>
      <c r="Y100" s="205">
        <f t="shared" si="24"/>
        <v>0.788644553338874</v>
      </c>
      <c r="Z100" s="219"/>
      <c r="AA100" s="219"/>
      <c r="AB100" s="219"/>
      <c r="AC100" s="107"/>
      <c r="AD100" s="224"/>
      <c r="AE100" s="221"/>
      <c r="AF100" s="225">
        <f t="shared" si="26"/>
        <v>-57.4614428571429</v>
      </c>
    </row>
    <row r="101" customHeight="1" spans="1:32">
      <c r="A101" s="18">
        <v>98</v>
      </c>
      <c r="B101" s="18">
        <v>573</v>
      </c>
      <c r="C101" s="19" t="s">
        <v>134</v>
      </c>
      <c r="D101" s="19" t="s">
        <v>53</v>
      </c>
      <c r="E101" s="181">
        <v>5170.29638095238</v>
      </c>
      <c r="F101" s="20">
        <f t="shared" si="14"/>
        <v>15510.8891428571</v>
      </c>
      <c r="G101" s="20">
        <v>1313.3590552381</v>
      </c>
      <c r="H101" s="20">
        <f t="shared" si="15"/>
        <v>3940.0771657143</v>
      </c>
      <c r="I101" s="21">
        <v>0.254020071281905</v>
      </c>
      <c r="J101" s="22">
        <v>6204.35565714286</v>
      </c>
      <c r="K101" s="22">
        <f t="shared" si="16"/>
        <v>18613.0669714286</v>
      </c>
      <c r="L101" s="22">
        <v>1524.63855542857</v>
      </c>
      <c r="M101" s="22">
        <f t="shared" si="17"/>
        <v>4573.91566628571</v>
      </c>
      <c r="N101" s="32">
        <v>0.245736808087929</v>
      </c>
      <c r="O101" s="192">
        <v>13252.27</v>
      </c>
      <c r="P101" s="192">
        <v>3622.16</v>
      </c>
      <c r="Q101" s="59">
        <f t="shared" si="18"/>
        <v>0.854384934219116</v>
      </c>
      <c r="R101" s="25"/>
      <c r="S101" s="25"/>
      <c r="T101" s="192">
        <f t="shared" si="19"/>
        <v>13252.27</v>
      </c>
      <c r="U101" s="204">
        <f t="shared" si="20"/>
        <v>3622.16</v>
      </c>
      <c r="V101" s="21">
        <f t="shared" si="21"/>
        <v>0.854384934219116</v>
      </c>
      <c r="W101" s="21">
        <f t="shared" si="22"/>
        <v>0.91931194432415</v>
      </c>
      <c r="X101" s="205">
        <f t="shared" si="23"/>
        <v>0.711987445182596</v>
      </c>
      <c r="Y101" s="205">
        <f t="shared" si="24"/>
        <v>0.791916656159384</v>
      </c>
      <c r="Z101" s="219"/>
      <c r="AA101" s="219"/>
      <c r="AB101" s="219"/>
      <c r="AC101" s="107"/>
      <c r="AD101" s="224"/>
      <c r="AE101" s="221"/>
      <c r="AF101" s="225">
        <f t="shared" si="26"/>
        <v>-67.7585742857142</v>
      </c>
    </row>
    <row r="102" customHeight="1" spans="1:32">
      <c r="A102" s="18">
        <v>99</v>
      </c>
      <c r="B102" s="18">
        <v>730</v>
      </c>
      <c r="C102" s="19" t="s">
        <v>135</v>
      </c>
      <c r="D102" s="19" t="s">
        <v>32</v>
      </c>
      <c r="E102" s="181">
        <v>13593.424</v>
      </c>
      <c r="F102" s="20">
        <f t="shared" si="14"/>
        <v>40780.272</v>
      </c>
      <c r="G102" s="20">
        <v>3363.60420190476</v>
      </c>
      <c r="H102" s="20">
        <f t="shared" si="15"/>
        <v>10090.8126057143</v>
      </c>
      <c r="I102" s="21">
        <v>0.247443484577893</v>
      </c>
      <c r="J102" s="22">
        <v>16312.1088</v>
      </c>
      <c r="K102" s="22">
        <f t="shared" si="16"/>
        <v>48936.3264</v>
      </c>
      <c r="L102" s="22">
        <v>3904.70574742857</v>
      </c>
      <c r="M102" s="22">
        <f t="shared" si="17"/>
        <v>11714.1172422857</v>
      </c>
      <c r="N102" s="32">
        <v>0.239374675298179</v>
      </c>
      <c r="O102" s="192">
        <v>34294.86</v>
      </c>
      <c r="P102" s="192">
        <v>8915.21</v>
      </c>
      <c r="Q102" s="59">
        <f t="shared" si="18"/>
        <v>0.840966926360864</v>
      </c>
      <c r="R102" s="25"/>
      <c r="S102" s="25"/>
      <c r="T102" s="192">
        <f t="shared" si="19"/>
        <v>34294.86</v>
      </c>
      <c r="U102" s="204">
        <f t="shared" si="20"/>
        <v>8915.21</v>
      </c>
      <c r="V102" s="21">
        <f t="shared" si="21"/>
        <v>0.840966926360864</v>
      </c>
      <c r="W102" s="21">
        <f t="shared" si="22"/>
        <v>0.883497726927507</v>
      </c>
      <c r="X102" s="205">
        <f t="shared" si="23"/>
        <v>0.700805771967387</v>
      </c>
      <c r="Y102" s="205">
        <f t="shared" si="24"/>
        <v>0.761065457652908</v>
      </c>
      <c r="Z102" s="219"/>
      <c r="AA102" s="219"/>
      <c r="AB102" s="219"/>
      <c r="AC102" s="107"/>
      <c r="AD102" s="224"/>
      <c r="AE102" s="221"/>
      <c r="AF102" s="225">
        <f t="shared" si="26"/>
        <v>-194.56236</v>
      </c>
    </row>
    <row r="103" customHeight="1" spans="1:32">
      <c r="A103" s="18">
        <v>100</v>
      </c>
      <c r="B103" s="18">
        <v>594</v>
      </c>
      <c r="C103" s="19" t="s">
        <v>136</v>
      </c>
      <c r="D103" s="19" t="s">
        <v>34</v>
      </c>
      <c r="E103" s="181">
        <v>5334.36038095238</v>
      </c>
      <c r="F103" s="20">
        <f t="shared" si="14"/>
        <v>16003.0811428571</v>
      </c>
      <c r="G103" s="20">
        <v>1355.83396571429</v>
      </c>
      <c r="H103" s="20">
        <f t="shared" si="15"/>
        <v>4067.50189714287</v>
      </c>
      <c r="I103" s="21">
        <v>0.254169922706313</v>
      </c>
      <c r="J103" s="22">
        <v>6401.23245714286</v>
      </c>
      <c r="K103" s="22">
        <f t="shared" si="16"/>
        <v>19203.6973714286</v>
      </c>
      <c r="L103" s="22">
        <v>1573.94638628572</v>
      </c>
      <c r="M103" s="22">
        <f t="shared" si="17"/>
        <v>4721.83915885716</v>
      </c>
      <c r="N103" s="32">
        <v>0.245881773052847</v>
      </c>
      <c r="O103" s="192">
        <v>13237.77</v>
      </c>
      <c r="P103" s="192">
        <v>3412.8</v>
      </c>
      <c r="Q103" s="59">
        <f t="shared" si="18"/>
        <v>0.827201329658232</v>
      </c>
      <c r="R103" s="25"/>
      <c r="S103" s="25"/>
      <c r="T103" s="192">
        <f t="shared" si="19"/>
        <v>13237.77</v>
      </c>
      <c r="U103" s="204">
        <f t="shared" si="20"/>
        <v>3412.8</v>
      </c>
      <c r="V103" s="21">
        <f t="shared" si="21"/>
        <v>0.827201329658232</v>
      </c>
      <c r="W103" s="21">
        <f t="shared" si="22"/>
        <v>0.839040788744868</v>
      </c>
      <c r="X103" s="205">
        <f t="shared" si="23"/>
        <v>0.689334441381859</v>
      </c>
      <c r="Y103" s="205">
        <f t="shared" si="24"/>
        <v>0.722769218768987</v>
      </c>
      <c r="Z103" s="219"/>
      <c r="AA103" s="219"/>
      <c r="AB103" s="219"/>
      <c r="AC103" s="107"/>
      <c r="AD103" s="224"/>
      <c r="AE103" s="221"/>
      <c r="AF103" s="225">
        <f t="shared" si="26"/>
        <v>-82.9593342857142</v>
      </c>
    </row>
    <row r="104" customHeight="1" spans="1:32">
      <c r="A104" s="18">
        <v>101</v>
      </c>
      <c r="B104" s="18">
        <v>106568</v>
      </c>
      <c r="C104" s="23" t="s">
        <v>137</v>
      </c>
      <c r="D104" s="19" t="s">
        <v>53</v>
      </c>
      <c r="E104" s="181">
        <v>3089.475</v>
      </c>
      <c r="F104" s="20">
        <f t="shared" si="14"/>
        <v>9268.425</v>
      </c>
      <c r="G104" s="20">
        <v>848.606904761906</v>
      </c>
      <c r="H104" s="20">
        <f t="shared" si="15"/>
        <v>2545.82071428572</v>
      </c>
      <c r="I104" s="21">
        <v>0.274676734643234</v>
      </c>
      <c r="J104" s="22">
        <v>3707.37</v>
      </c>
      <c r="K104" s="22">
        <f t="shared" si="16"/>
        <v>11122.11</v>
      </c>
      <c r="L104" s="22">
        <v>985.12192857143</v>
      </c>
      <c r="M104" s="22">
        <f t="shared" si="17"/>
        <v>2955.36578571429</v>
      </c>
      <c r="N104" s="32">
        <v>0.26571988460052</v>
      </c>
      <c r="O104" s="192">
        <v>7578.93</v>
      </c>
      <c r="P104" s="192">
        <v>2132.01</v>
      </c>
      <c r="Q104" s="59">
        <f t="shared" si="18"/>
        <v>0.8177149839374</v>
      </c>
      <c r="R104" s="25"/>
      <c r="S104" s="25"/>
      <c r="T104" s="192">
        <f t="shared" si="19"/>
        <v>7578.93</v>
      </c>
      <c r="U104" s="204">
        <f t="shared" si="20"/>
        <v>2132.01</v>
      </c>
      <c r="V104" s="21">
        <f t="shared" si="21"/>
        <v>0.8177149839374</v>
      </c>
      <c r="W104" s="21">
        <f t="shared" si="22"/>
        <v>0.837454887548191</v>
      </c>
      <c r="X104" s="205">
        <f t="shared" si="23"/>
        <v>0.681429153281167</v>
      </c>
      <c r="Y104" s="205">
        <f t="shared" si="24"/>
        <v>0.721403086651999</v>
      </c>
      <c r="Z104" s="219"/>
      <c r="AA104" s="219"/>
      <c r="AB104" s="219"/>
      <c r="AC104" s="107"/>
      <c r="AD104" s="224"/>
      <c r="AE104" s="221"/>
      <c r="AF104" s="225">
        <f t="shared" si="26"/>
        <v>-50.68485</v>
      </c>
    </row>
    <row r="105" customHeight="1" spans="1:32">
      <c r="A105" s="18">
        <v>102</v>
      </c>
      <c r="B105" s="18">
        <v>367</v>
      </c>
      <c r="C105" s="19" t="s">
        <v>138</v>
      </c>
      <c r="D105" s="19" t="s">
        <v>36</v>
      </c>
      <c r="E105" s="181">
        <v>7090.56466666667</v>
      </c>
      <c r="F105" s="20">
        <f t="shared" si="14"/>
        <v>21271.694</v>
      </c>
      <c r="G105" s="20">
        <v>1651.13565333334</v>
      </c>
      <c r="H105" s="20">
        <f t="shared" si="15"/>
        <v>4953.40696000002</v>
      </c>
      <c r="I105" s="21">
        <v>0.232863774742153</v>
      </c>
      <c r="J105" s="22">
        <v>8508.6776</v>
      </c>
      <c r="K105" s="22">
        <f t="shared" si="16"/>
        <v>25526.0328</v>
      </c>
      <c r="L105" s="22">
        <v>1916.753128</v>
      </c>
      <c r="M105" s="22">
        <f t="shared" si="17"/>
        <v>5750.259384</v>
      </c>
      <c r="N105" s="32">
        <v>0.22527039078317</v>
      </c>
      <c r="O105" s="192">
        <v>17144.77</v>
      </c>
      <c r="P105" s="192">
        <v>3797.74</v>
      </c>
      <c r="Q105" s="59">
        <f t="shared" si="18"/>
        <v>0.805989875559511</v>
      </c>
      <c r="R105" s="25"/>
      <c r="S105" s="25"/>
      <c r="T105" s="192">
        <f t="shared" si="19"/>
        <v>17144.77</v>
      </c>
      <c r="U105" s="204">
        <f t="shared" si="20"/>
        <v>3797.74</v>
      </c>
      <c r="V105" s="21">
        <f t="shared" si="21"/>
        <v>0.805989875559511</v>
      </c>
      <c r="W105" s="21">
        <f t="shared" si="22"/>
        <v>0.766692506928602</v>
      </c>
      <c r="X105" s="205">
        <f t="shared" si="23"/>
        <v>0.671658229632926</v>
      </c>
      <c r="Y105" s="205">
        <f t="shared" si="24"/>
        <v>0.660446728814903</v>
      </c>
      <c r="Z105" s="219"/>
      <c r="AA105" s="219"/>
      <c r="AB105" s="219"/>
      <c r="AC105" s="107"/>
      <c r="AD105" s="224"/>
      <c r="AE105" s="221"/>
      <c r="AF105" s="225">
        <f t="shared" si="26"/>
        <v>-123.80772</v>
      </c>
    </row>
    <row r="106" customHeight="1" spans="1:32">
      <c r="A106" s="18">
        <v>103</v>
      </c>
      <c r="B106" s="18">
        <v>108277</v>
      </c>
      <c r="C106" s="23" t="s">
        <v>139</v>
      </c>
      <c r="D106" s="19" t="s">
        <v>32</v>
      </c>
      <c r="E106" s="181">
        <v>2672.47714285714</v>
      </c>
      <c r="F106" s="20">
        <f t="shared" si="14"/>
        <v>8017.43142857142</v>
      </c>
      <c r="G106" s="20">
        <v>725.61539047619</v>
      </c>
      <c r="H106" s="20">
        <f t="shared" si="15"/>
        <v>2176.84617142857</v>
      </c>
      <c r="I106" s="21">
        <v>0.271514161464609</v>
      </c>
      <c r="J106" s="22">
        <v>3206.97257142857</v>
      </c>
      <c r="K106" s="22">
        <f t="shared" si="16"/>
        <v>9620.91771428571</v>
      </c>
      <c r="L106" s="22">
        <v>842.344822857143</v>
      </c>
      <c r="M106" s="22">
        <f t="shared" si="17"/>
        <v>2527.03446857143</v>
      </c>
      <c r="N106" s="32">
        <v>0.262660438808154</v>
      </c>
      <c r="O106" s="192">
        <v>6442.17</v>
      </c>
      <c r="P106" s="192">
        <v>1891.77</v>
      </c>
      <c r="Q106" s="59">
        <f t="shared" si="18"/>
        <v>0.803520436363482</v>
      </c>
      <c r="R106" s="25"/>
      <c r="S106" s="25"/>
      <c r="T106" s="192">
        <f t="shared" si="19"/>
        <v>6442.17</v>
      </c>
      <c r="U106" s="204">
        <f t="shared" si="20"/>
        <v>1891.77</v>
      </c>
      <c r="V106" s="21">
        <f t="shared" si="21"/>
        <v>0.803520436363482</v>
      </c>
      <c r="W106" s="21">
        <f t="shared" si="22"/>
        <v>0.869041655230288</v>
      </c>
      <c r="X106" s="205">
        <f t="shared" si="23"/>
        <v>0.669600363636234</v>
      </c>
      <c r="Y106" s="205">
        <f t="shared" si="24"/>
        <v>0.748612661808862</v>
      </c>
      <c r="Z106" s="219"/>
      <c r="AA106" s="219"/>
      <c r="AB106" s="219"/>
      <c r="AC106" s="107"/>
      <c r="AD106" s="224"/>
      <c r="AE106" s="221"/>
      <c r="AF106" s="225">
        <f t="shared" si="26"/>
        <v>-47.2578428571426</v>
      </c>
    </row>
    <row r="107" customHeight="1" spans="1:32">
      <c r="A107" s="18">
        <v>104</v>
      </c>
      <c r="B107" s="18">
        <v>106066</v>
      </c>
      <c r="C107" s="19" t="s">
        <v>140</v>
      </c>
      <c r="D107" s="19" t="s">
        <v>141</v>
      </c>
      <c r="E107" s="181">
        <v>7432.74819047619</v>
      </c>
      <c r="F107" s="20">
        <f t="shared" si="14"/>
        <v>22298.2445714286</v>
      </c>
      <c r="G107" s="20">
        <v>2401.32901904762</v>
      </c>
      <c r="H107" s="20">
        <f t="shared" si="15"/>
        <v>7203.98705714286</v>
      </c>
      <c r="I107" s="21">
        <v>0.323074178959072</v>
      </c>
      <c r="J107" s="22">
        <v>8919.29782857143</v>
      </c>
      <c r="K107" s="22">
        <f t="shared" si="16"/>
        <v>26757.8934857143</v>
      </c>
      <c r="L107" s="22">
        <v>2787.62977428572</v>
      </c>
      <c r="M107" s="22">
        <f t="shared" si="17"/>
        <v>8362.88932285716</v>
      </c>
      <c r="N107" s="32">
        <v>0.312539151384319</v>
      </c>
      <c r="O107" s="192">
        <v>17075.15</v>
      </c>
      <c r="P107" s="192">
        <v>5654</v>
      </c>
      <c r="Q107" s="59">
        <f t="shared" si="18"/>
        <v>0.765762073570532</v>
      </c>
      <c r="R107" s="25"/>
      <c r="S107" s="25"/>
      <c r="T107" s="192">
        <f t="shared" si="19"/>
        <v>17075.15</v>
      </c>
      <c r="U107" s="204">
        <f t="shared" si="20"/>
        <v>5654</v>
      </c>
      <c r="V107" s="21">
        <f t="shared" si="21"/>
        <v>0.765762073570532</v>
      </c>
      <c r="W107" s="21">
        <f t="shared" si="22"/>
        <v>0.78484316464644</v>
      </c>
      <c r="X107" s="205">
        <f t="shared" si="23"/>
        <v>0.638135061308777</v>
      </c>
      <c r="Y107" s="205">
        <f t="shared" si="24"/>
        <v>0.676082126848993</v>
      </c>
      <c r="Z107" s="219"/>
      <c r="AA107" s="219"/>
      <c r="AB107" s="219"/>
      <c r="AC107" s="107"/>
      <c r="AD107" s="224"/>
      <c r="AE107" s="221"/>
      <c r="AF107" s="225">
        <f t="shared" si="26"/>
        <v>-156.692837142857</v>
      </c>
    </row>
    <row r="108" customHeight="1" spans="1:32">
      <c r="A108" s="18">
        <v>105</v>
      </c>
      <c r="B108" s="18">
        <v>107829</v>
      </c>
      <c r="C108" s="23" t="s">
        <v>142</v>
      </c>
      <c r="D108" s="19" t="s">
        <v>38</v>
      </c>
      <c r="E108" s="181">
        <v>2657.9619047619</v>
      </c>
      <c r="F108" s="20">
        <f t="shared" si="14"/>
        <v>7973.8857142857</v>
      </c>
      <c r="G108" s="20">
        <v>677.140152380952</v>
      </c>
      <c r="H108" s="20">
        <f t="shared" si="15"/>
        <v>2031.42045714286</v>
      </c>
      <c r="I108" s="21">
        <v>0.25475916384197</v>
      </c>
      <c r="J108" s="22">
        <v>3189.55428571429</v>
      </c>
      <c r="K108" s="22">
        <f t="shared" si="16"/>
        <v>9568.66285714287</v>
      </c>
      <c r="L108" s="22">
        <v>786.071394285716</v>
      </c>
      <c r="M108" s="22">
        <f t="shared" si="17"/>
        <v>2358.21418285715</v>
      </c>
      <c r="N108" s="32">
        <v>0.246451799803645</v>
      </c>
      <c r="O108" s="192">
        <v>5869.83</v>
      </c>
      <c r="P108" s="192">
        <v>2102.62</v>
      </c>
      <c r="Q108" s="59">
        <f t="shared" si="18"/>
        <v>0.736131694173124</v>
      </c>
      <c r="R108" s="25"/>
      <c r="S108" s="25"/>
      <c r="T108" s="192">
        <f t="shared" si="19"/>
        <v>5869.83</v>
      </c>
      <c r="U108" s="204">
        <f t="shared" si="20"/>
        <v>2102.62</v>
      </c>
      <c r="V108" s="21">
        <f t="shared" si="21"/>
        <v>0.736131694173124</v>
      </c>
      <c r="W108" s="21">
        <f t="shared" si="22"/>
        <v>1.03504914140585</v>
      </c>
      <c r="X108" s="205">
        <f t="shared" si="23"/>
        <v>0.613443078477601</v>
      </c>
      <c r="Y108" s="205">
        <f t="shared" si="24"/>
        <v>0.891615365255976</v>
      </c>
      <c r="Z108" s="219"/>
      <c r="AA108" s="219"/>
      <c r="AB108" s="219"/>
      <c r="AC108" s="107"/>
      <c r="AD108" s="220"/>
      <c r="AE108" s="221"/>
      <c r="AF108" s="225">
        <f t="shared" si="26"/>
        <v>-63.121671428571</v>
      </c>
    </row>
    <row r="109" customHeight="1" spans="1:33">
      <c r="A109" s="18">
        <v>106</v>
      </c>
      <c r="B109" s="167">
        <v>750</v>
      </c>
      <c r="C109" s="180" t="s">
        <v>143</v>
      </c>
      <c r="D109" s="19" t="s">
        <v>53</v>
      </c>
      <c r="E109" s="181">
        <v>26541.6617142857</v>
      </c>
      <c r="F109" s="20">
        <f t="shared" si="14"/>
        <v>79624.9851428571</v>
      </c>
      <c r="G109" s="20">
        <v>7530.50176000001</v>
      </c>
      <c r="H109" s="20">
        <f t="shared" si="15"/>
        <v>22591.50528</v>
      </c>
      <c r="I109" s="21">
        <v>0.283723824117117</v>
      </c>
      <c r="J109" s="22">
        <v>31849.9940571428</v>
      </c>
      <c r="K109" s="22">
        <f t="shared" si="16"/>
        <v>95549.9821714284</v>
      </c>
      <c r="L109" s="22">
        <v>8741.930304</v>
      </c>
      <c r="M109" s="22">
        <f t="shared" si="17"/>
        <v>26225.790912</v>
      </c>
      <c r="N109" s="32">
        <v>0.274471960287211</v>
      </c>
      <c r="O109" s="191">
        <v>86522.9</v>
      </c>
      <c r="P109" s="191">
        <v>24187.32</v>
      </c>
      <c r="Q109" s="62">
        <f t="shared" si="18"/>
        <v>1.08663003006867</v>
      </c>
      <c r="R109" s="25"/>
      <c r="S109" s="25"/>
      <c r="T109" s="192">
        <f t="shared" si="19"/>
        <v>86522.9</v>
      </c>
      <c r="U109" s="204">
        <f t="shared" si="20"/>
        <v>24187.32</v>
      </c>
      <c r="V109" s="33">
        <f t="shared" si="21"/>
        <v>1.08663003006867</v>
      </c>
      <c r="W109" s="33">
        <f t="shared" si="22"/>
        <v>1.07063782161575</v>
      </c>
      <c r="X109" s="205">
        <f t="shared" si="23"/>
        <v>0.905525025057224</v>
      </c>
      <c r="Y109" s="205">
        <f t="shared" si="24"/>
        <v>0.922272280792597</v>
      </c>
      <c r="Z109" s="219"/>
      <c r="AA109" s="219"/>
      <c r="AB109" s="219"/>
      <c r="AC109" s="107" t="s">
        <v>5</v>
      </c>
      <c r="AD109" s="224"/>
      <c r="AE109" s="221"/>
      <c r="AF109" s="225" t="s">
        <v>5</v>
      </c>
      <c r="AG109" s="240" t="s">
        <v>144</v>
      </c>
    </row>
    <row r="110" s="2" customFormat="1" ht="18" customHeight="1" spans="1:32">
      <c r="A110" s="18">
        <v>107</v>
      </c>
      <c r="B110" s="18">
        <v>307</v>
      </c>
      <c r="C110" s="19" t="s">
        <v>145</v>
      </c>
      <c r="D110" s="19" t="s">
        <v>141</v>
      </c>
      <c r="E110" s="181">
        <v>75568.3687619048</v>
      </c>
      <c r="F110" s="20">
        <f t="shared" si="14"/>
        <v>226705.106285714</v>
      </c>
      <c r="G110" s="20">
        <v>18177.1784533334</v>
      </c>
      <c r="H110" s="20">
        <f t="shared" si="15"/>
        <v>54531.5353600002</v>
      </c>
      <c r="I110" s="21">
        <v>0.240539510791938</v>
      </c>
      <c r="J110" s="22">
        <v>90682.0425142858</v>
      </c>
      <c r="K110" s="22">
        <f t="shared" si="16"/>
        <v>272046.127542857</v>
      </c>
      <c r="L110" s="22">
        <v>21101.333248</v>
      </c>
      <c r="M110" s="22">
        <f t="shared" si="17"/>
        <v>63303.999744</v>
      </c>
      <c r="N110" s="32">
        <v>0.232695831092201</v>
      </c>
      <c r="O110" s="192">
        <v>163675.15</v>
      </c>
      <c r="P110" s="192">
        <v>36268.81</v>
      </c>
      <c r="Q110" s="59">
        <f t="shared" si="18"/>
        <v>0.721973812948534</v>
      </c>
      <c r="R110" s="25"/>
      <c r="S110" s="25"/>
      <c r="T110" s="192">
        <f t="shared" si="19"/>
        <v>163675.15</v>
      </c>
      <c r="U110" s="204">
        <f t="shared" si="20"/>
        <v>36268.81</v>
      </c>
      <c r="V110" s="21">
        <f t="shared" si="21"/>
        <v>0.721973812948534</v>
      </c>
      <c r="W110" s="21">
        <f t="shared" si="22"/>
        <v>0.665097906386912</v>
      </c>
      <c r="X110" s="205">
        <f t="shared" si="23"/>
        <v>0.601644844123778</v>
      </c>
      <c r="Y110" s="205">
        <f t="shared" si="24"/>
        <v>0.572930780782735</v>
      </c>
      <c r="Z110" s="219"/>
      <c r="AA110" s="219"/>
      <c r="AB110" s="219"/>
      <c r="AC110" s="107"/>
      <c r="AD110" s="18"/>
      <c r="AE110" s="221"/>
      <c r="AF110" s="225">
        <v>-650</v>
      </c>
    </row>
    <row r="111" customHeight="1" spans="1:32">
      <c r="A111" s="18">
        <v>108</v>
      </c>
      <c r="B111" s="18">
        <v>105910</v>
      </c>
      <c r="C111" s="19" t="s">
        <v>146</v>
      </c>
      <c r="D111" s="19" t="s">
        <v>53</v>
      </c>
      <c r="E111" s="181">
        <v>3199.67466666667</v>
      </c>
      <c r="F111" s="20">
        <f t="shared" si="14"/>
        <v>9599.02400000001</v>
      </c>
      <c r="G111" s="20">
        <v>847.847466666668</v>
      </c>
      <c r="H111" s="20">
        <f t="shared" si="15"/>
        <v>2543.5424</v>
      </c>
      <c r="I111" s="21">
        <v>0.264979272892744</v>
      </c>
      <c r="J111" s="22">
        <v>3839.6096</v>
      </c>
      <c r="K111" s="22">
        <f t="shared" si="16"/>
        <v>11518.8288</v>
      </c>
      <c r="L111" s="22">
        <v>984.24032</v>
      </c>
      <c r="M111" s="22">
        <f t="shared" si="17"/>
        <v>2952.72096</v>
      </c>
      <c r="N111" s="32">
        <v>0.25633864442885</v>
      </c>
      <c r="O111" s="192">
        <v>6898.08</v>
      </c>
      <c r="P111" s="192">
        <v>1836.6</v>
      </c>
      <c r="Q111" s="59">
        <f t="shared" si="18"/>
        <v>0.7186230600111</v>
      </c>
      <c r="R111" s="25"/>
      <c r="S111" s="25"/>
      <c r="T111" s="192">
        <f t="shared" si="19"/>
        <v>6898.08</v>
      </c>
      <c r="U111" s="204">
        <f t="shared" si="20"/>
        <v>1836.6</v>
      </c>
      <c r="V111" s="21">
        <f t="shared" si="21"/>
        <v>0.7186230600111</v>
      </c>
      <c r="W111" s="21">
        <f t="shared" si="22"/>
        <v>0.722063842930237</v>
      </c>
      <c r="X111" s="205">
        <f t="shared" si="23"/>
        <v>0.598852550009251</v>
      </c>
      <c r="Y111" s="205">
        <f t="shared" si="24"/>
        <v>0.622002561325673</v>
      </c>
      <c r="Z111" s="219"/>
      <c r="AA111" s="219"/>
      <c r="AB111" s="219"/>
      <c r="AC111" s="107"/>
      <c r="AD111" s="224"/>
      <c r="AE111" s="221"/>
      <c r="AF111" s="225">
        <f t="shared" si="26"/>
        <v>-81.0283200000003</v>
      </c>
    </row>
    <row r="112" customHeight="1" spans="1:32">
      <c r="A112" s="18">
        <v>109</v>
      </c>
      <c r="B112" s="18">
        <v>365</v>
      </c>
      <c r="C112" s="19" t="s">
        <v>147</v>
      </c>
      <c r="D112" s="19" t="s">
        <v>32</v>
      </c>
      <c r="E112" s="181">
        <v>12359.3686666667</v>
      </c>
      <c r="F112" s="20">
        <f t="shared" si="14"/>
        <v>37078.1060000001</v>
      </c>
      <c r="G112" s="20">
        <v>3398.02368000002</v>
      </c>
      <c r="H112" s="20">
        <f t="shared" si="15"/>
        <v>10194.0710400001</v>
      </c>
      <c r="I112" s="21">
        <v>0.274935053047208</v>
      </c>
      <c r="J112" s="22">
        <v>14831.2424</v>
      </c>
      <c r="K112" s="22">
        <f t="shared" si="16"/>
        <v>44493.7272</v>
      </c>
      <c r="L112" s="22">
        <v>3944.66227200001</v>
      </c>
      <c r="M112" s="22">
        <f t="shared" si="17"/>
        <v>11833.986816</v>
      </c>
      <c r="N112" s="32">
        <v>0.265969779578278</v>
      </c>
      <c r="O112" s="192">
        <v>26298.81</v>
      </c>
      <c r="P112" s="192">
        <v>7684.33</v>
      </c>
      <c r="Q112" s="59">
        <f t="shared" si="18"/>
        <v>0.709281374836135</v>
      </c>
      <c r="R112" s="25"/>
      <c r="S112" s="25"/>
      <c r="T112" s="192">
        <f t="shared" si="19"/>
        <v>26298.81</v>
      </c>
      <c r="U112" s="204">
        <f t="shared" si="20"/>
        <v>7684.33</v>
      </c>
      <c r="V112" s="21">
        <f t="shared" si="21"/>
        <v>0.709281374836135</v>
      </c>
      <c r="W112" s="21">
        <f t="shared" si="22"/>
        <v>0.753803850281973</v>
      </c>
      <c r="X112" s="205">
        <f t="shared" si="23"/>
        <v>0.591067812363447</v>
      </c>
      <c r="Y112" s="205">
        <f t="shared" si="24"/>
        <v>0.649344140692338</v>
      </c>
      <c r="Z112" s="219"/>
      <c r="AA112" s="219"/>
      <c r="AB112" s="219"/>
      <c r="AC112" s="107"/>
      <c r="AD112" s="224"/>
      <c r="AE112" s="221"/>
      <c r="AF112" s="225">
        <f t="shared" si="26"/>
        <v>-323.378880000003</v>
      </c>
    </row>
    <row r="113" ht="21" customHeight="1" spans="1:32">
      <c r="A113" s="18">
        <v>110</v>
      </c>
      <c r="B113" s="18">
        <v>106485</v>
      </c>
      <c r="C113" s="23" t="s">
        <v>148</v>
      </c>
      <c r="D113" s="19" t="s">
        <v>53</v>
      </c>
      <c r="E113" s="181">
        <v>2825.28452380952</v>
      </c>
      <c r="F113" s="20">
        <f t="shared" si="14"/>
        <v>8475.85357142856</v>
      </c>
      <c r="G113" s="20">
        <v>510.223238095239</v>
      </c>
      <c r="H113" s="20">
        <f t="shared" si="15"/>
        <v>1530.66971428572</v>
      </c>
      <c r="I113" s="21">
        <v>0.180591807230541</v>
      </c>
      <c r="J113" s="22">
        <v>3390.34142857143</v>
      </c>
      <c r="K113" s="22">
        <f t="shared" si="16"/>
        <v>10171.0242857143</v>
      </c>
      <c r="L113" s="22">
        <v>592.30262857143</v>
      </c>
      <c r="M113" s="22">
        <f t="shared" si="17"/>
        <v>1776.90788571429</v>
      </c>
      <c r="N113" s="32">
        <v>0.174702943951284</v>
      </c>
      <c r="O113" s="192">
        <v>5996.16</v>
      </c>
      <c r="P113" s="192">
        <v>816.29</v>
      </c>
      <c r="Q113" s="59">
        <f t="shared" si="18"/>
        <v>0.70744025359435</v>
      </c>
      <c r="R113" s="25"/>
      <c r="S113" s="25"/>
      <c r="T113" s="192">
        <f t="shared" si="19"/>
        <v>5996.16</v>
      </c>
      <c r="U113" s="204">
        <f t="shared" si="20"/>
        <v>816.29</v>
      </c>
      <c r="V113" s="21">
        <f t="shared" si="21"/>
        <v>0.70744025359435</v>
      </c>
      <c r="W113" s="21">
        <f t="shared" si="22"/>
        <v>0.533289443425697</v>
      </c>
      <c r="X113" s="205">
        <f t="shared" si="23"/>
        <v>0.589533544661958</v>
      </c>
      <c r="Y113" s="205">
        <f t="shared" si="24"/>
        <v>0.459387910067079</v>
      </c>
      <c r="Z113" s="219"/>
      <c r="AA113" s="219"/>
      <c r="AB113" s="219"/>
      <c r="AC113" s="107"/>
      <c r="AD113" s="224"/>
      <c r="AE113" s="221"/>
      <c r="AF113" s="225">
        <f t="shared" si="26"/>
        <v>-74.3908071428568</v>
      </c>
    </row>
    <row r="114" s="169" customFormat="1" customHeight="1" spans="1:33">
      <c r="A114" s="167">
        <v>111</v>
      </c>
      <c r="B114" s="167">
        <v>359</v>
      </c>
      <c r="C114" s="180" t="s">
        <v>149</v>
      </c>
      <c r="D114" s="180" t="s">
        <v>32</v>
      </c>
      <c r="E114" s="181">
        <v>7725.42247619048</v>
      </c>
      <c r="F114" s="227">
        <f t="shared" si="14"/>
        <v>23176.2674285714</v>
      </c>
      <c r="G114" s="20">
        <v>1899.97278476191</v>
      </c>
      <c r="H114" s="227">
        <f t="shared" si="15"/>
        <v>5699.91835428573</v>
      </c>
      <c r="I114" s="21">
        <v>0.245937719343837</v>
      </c>
      <c r="J114" s="22">
        <v>9270.50697142857</v>
      </c>
      <c r="K114" s="229">
        <f t="shared" si="16"/>
        <v>27811.5209142857</v>
      </c>
      <c r="L114" s="22">
        <v>2205.62058057143</v>
      </c>
      <c r="M114" s="229">
        <f t="shared" si="17"/>
        <v>6616.86174171429</v>
      </c>
      <c r="N114" s="32">
        <v>0.237918011104364</v>
      </c>
      <c r="O114" s="191">
        <v>15927.4</v>
      </c>
      <c r="P114" s="191">
        <v>4591.78</v>
      </c>
      <c r="Q114" s="62">
        <f t="shared" si="18"/>
        <v>0.687228866731357</v>
      </c>
      <c r="R114" s="40"/>
      <c r="S114" s="40"/>
      <c r="T114" s="191">
        <f t="shared" si="19"/>
        <v>15927.4</v>
      </c>
      <c r="U114" s="231">
        <f t="shared" si="20"/>
        <v>4591.78</v>
      </c>
      <c r="V114" s="33">
        <f t="shared" si="21"/>
        <v>0.687228866731357</v>
      </c>
      <c r="W114" s="33">
        <f t="shared" si="22"/>
        <v>0.805586977670912</v>
      </c>
      <c r="X114" s="34">
        <f t="shared" si="23"/>
        <v>0.572690722276131</v>
      </c>
      <c r="Y114" s="34">
        <f t="shared" si="24"/>
        <v>0.693951329079813</v>
      </c>
      <c r="Z114" s="40"/>
      <c r="AA114" s="40"/>
      <c r="AB114" s="40"/>
      <c r="AC114" s="40"/>
      <c r="AD114" s="225"/>
      <c r="AE114" s="225"/>
      <c r="AF114" s="225">
        <v>0</v>
      </c>
      <c r="AG114" s="241" t="s">
        <v>150</v>
      </c>
    </row>
    <row r="115" ht="18" customHeight="1" spans="1:32">
      <c r="A115" s="18">
        <v>112</v>
      </c>
      <c r="B115" s="167">
        <v>391</v>
      </c>
      <c r="C115" s="180" t="s">
        <v>151</v>
      </c>
      <c r="D115" s="19" t="s">
        <v>38</v>
      </c>
      <c r="E115" s="181">
        <v>10691.7766666667</v>
      </c>
      <c r="F115" s="20">
        <f t="shared" si="14"/>
        <v>32075.3300000001</v>
      </c>
      <c r="G115" s="20">
        <v>3259.11533333334</v>
      </c>
      <c r="H115" s="20">
        <f t="shared" si="15"/>
        <v>9777.34600000002</v>
      </c>
      <c r="I115" s="21">
        <v>0.304824486606996</v>
      </c>
      <c r="J115" s="22">
        <v>12830.132</v>
      </c>
      <c r="K115" s="22">
        <f t="shared" si="16"/>
        <v>38490.396</v>
      </c>
      <c r="L115" s="22">
        <v>3783.4078</v>
      </c>
      <c r="M115" s="22">
        <f t="shared" si="17"/>
        <v>11350.2234</v>
      </c>
      <c r="N115" s="32">
        <v>0.294884557695899</v>
      </c>
      <c r="O115" s="191">
        <v>21774.11</v>
      </c>
      <c r="P115" s="191">
        <v>6971.38</v>
      </c>
      <c r="Q115" s="59">
        <f t="shared" si="18"/>
        <v>0.678842898888334</v>
      </c>
      <c r="R115" s="25"/>
      <c r="S115" s="25"/>
      <c r="T115" s="192">
        <f t="shared" si="19"/>
        <v>21774.11</v>
      </c>
      <c r="U115" s="204">
        <f t="shared" si="20"/>
        <v>6971.38</v>
      </c>
      <c r="V115" s="21">
        <f t="shared" si="21"/>
        <v>0.678842898888334</v>
      </c>
      <c r="W115" s="21">
        <f t="shared" si="22"/>
        <v>0.7130135314839</v>
      </c>
      <c r="X115" s="205">
        <f t="shared" si="23"/>
        <v>0.56570241574028</v>
      </c>
      <c r="Y115" s="205">
        <f t="shared" si="24"/>
        <v>0.614206412888754</v>
      </c>
      <c r="Z115" s="219"/>
      <c r="AA115" s="219"/>
      <c r="AB115" s="219"/>
      <c r="AC115" s="107"/>
      <c r="AD115" s="224"/>
      <c r="AE115" s="221"/>
      <c r="AF115" s="225">
        <f>(O115-F115)*0.05</f>
        <v>-515.061000000005</v>
      </c>
    </row>
    <row r="116" s="2" customFormat="1" customHeight="1" spans="1:32">
      <c r="A116" s="42"/>
      <c r="B116" s="42"/>
      <c r="C116" s="43" t="s">
        <v>152</v>
      </c>
      <c r="D116" s="44"/>
      <c r="E116" s="228">
        <v>1007216.32938095</v>
      </c>
      <c r="F116" s="45">
        <f t="shared" si="14"/>
        <v>3021648.98814285</v>
      </c>
      <c r="G116" s="45">
        <v>262812.392195238</v>
      </c>
      <c r="H116" s="45">
        <f t="shared" si="15"/>
        <v>788437.176585714</v>
      </c>
      <c r="I116" s="46">
        <v>0.260216894394934</v>
      </c>
      <c r="J116" s="47">
        <v>1208659.59525714</v>
      </c>
      <c r="K116" s="47">
        <f t="shared" si="16"/>
        <v>3625978.78577142</v>
      </c>
      <c r="L116" s="47">
        <v>305090.907461429</v>
      </c>
      <c r="M116" s="47">
        <f t="shared" si="17"/>
        <v>915272.722384287</v>
      </c>
      <c r="N116" s="48">
        <v>0.252420870738647</v>
      </c>
      <c r="O116" s="230">
        <f>SUM(O4:O115)</f>
        <v>3264380.71</v>
      </c>
      <c r="P116" s="230">
        <f>SUM(P4:P115)</f>
        <v>802888.9</v>
      </c>
      <c r="Q116" s="232">
        <f t="shared" si="18"/>
        <v>1.08033087986382</v>
      </c>
      <c r="R116" s="233"/>
      <c r="S116" s="233"/>
      <c r="T116" s="230">
        <f>SUM(T4:T115)</f>
        <v>3022571.15</v>
      </c>
      <c r="U116" s="234">
        <f>SUM(U4:U115)</f>
        <v>768834.049900021</v>
      </c>
      <c r="V116" s="46">
        <f t="shared" si="21"/>
        <v>1.00030518497045</v>
      </c>
      <c r="W116" s="46">
        <f t="shared" si="22"/>
        <v>0.975136729636998</v>
      </c>
      <c r="X116" s="235">
        <f t="shared" si="23"/>
        <v>0.83358765414204</v>
      </c>
      <c r="Y116" s="235">
        <f t="shared" si="24"/>
        <v>0.840005422533742</v>
      </c>
      <c r="Z116" s="236"/>
      <c r="AA116" s="236"/>
      <c r="AB116" s="236"/>
      <c r="AC116" s="237"/>
      <c r="AD116" s="238"/>
      <c r="AE116" s="221"/>
      <c r="AF116" s="239"/>
    </row>
  </sheetData>
  <sortState ref="A3:AF116">
    <sortCondition ref="Q3" descending="1"/>
  </sortState>
  <mergeCells count="15">
    <mergeCell ref="A1:AF1"/>
    <mergeCell ref="F2:H2"/>
    <mergeCell ref="K2:M2"/>
    <mergeCell ref="O2:P2"/>
    <mergeCell ref="R2:S2"/>
    <mergeCell ref="T2:U2"/>
    <mergeCell ref="V2:W2"/>
    <mergeCell ref="X2:Y2"/>
    <mergeCell ref="Z2:AB2"/>
    <mergeCell ref="AC2:AF2"/>
    <mergeCell ref="A2:A3"/>
    <mergeCell ref="B2:B3"/>
    <mergeCell ref="C2:C3"/>
    <mergeCell ref="D2:D3"/>
    <mergeCell ref="Q2:Q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5"/>
  <sheetViews>
    <sheetView topLeftCell="A15" workbookViewId="0">
      <selection activeCell="F47" sqref="F47"/>
    </sheetView>
  </sheetViews>
  <sheetFormatPr defaultColWidth="8" defaultRowHeight="12.75"/>
  <cols>
    <col min="1" max="1" width="12.5" style="4" customWidth="1"/>
    <col min="2" max="2" width="12.625" style="4" customWidth="1"/>
    <col min="3" max="3" width="8.75" style="4" customWidth="1"/>
    <col min="4" max="4" width="9.5" style="4" customWidth="1"/>
    <col min="5" max="5" width="10.375" style="4" customWidth="1"/>
    <col min="6" max="6" width="20.25" style="4" customWidth="1"/>
    <col min="7" max="7" width="33.875" style="4" customWidth="1"/>
    <col min="8" max="8" width="13.875" style="4" customWidth="1"/>
    <col min="9" max="10" width="8" style="4"/>
    <col min="11" max="11" width="9.125" style="4" customWidth="1"/>
    <col min="12" max="12" width="9.5" style="160" customWidth="1"/>
    <col min="13" max="16384" width="8" style="67"/>
  </cols>
  <sheetData>
    <row r="1" s="67" customFormat="1" ht="14.25" spans="1:12">
      <c r="A1" s="161" t="s">
        <v>153</v>
      </c>
      <c r="B1" s="161" t="s">
        <v>154</v>
      </c>
      <c r="C1" s="161" t="s">
        <v>155</v>
      </c>
      <c r="D1" s="161" t="s">
        <v>156</v>
      </c>
      <c r="E1" s="161" t="s">
        <v>157</v>
      </c>
      <c r="F1" s="161" t="s">
        <v>158</v>
      </c>
      <c r="G1" s="161" t="s">
        <v>159</v>
      </c>
      <c r="H1" s="161" t="s">
        <v>160</v>
      </c>
      <c r="I1" s="161" t="s">
        <v>161</v>
      </c>
      <c r="J1" s="161" t="s">
        <v>162</v>
      </c>
      <c r="K1" s="164" t="s">
        <v>163</v>
      </c>
      <c r="L1" s="165" t="s">
        <v>164</v>
      </c>
    </row>
    <row r="2" s="67" customFormat="1" spans="1:12">
      <c r="A2" s="162" t="s">
        <v>165</v>
      </c>
      <c r="B2" s="163" t="s">
        <v>166</v>
      </c>
      <c r="C2" s="163">
        <v>12200</v>
      </c>
      <c r="D2" s="163" t="s">
        <v>167</v>
      </c>
      <c r="E2" s="163" t="s">
        <v>168</v>
      </c>
      <c r="F2" s="162" t="s">
        <v>169</v>
      </c>
      <c r="G2" s="163" t="s">
        <v>170</v>
      </c>
      <c r="H2" s="162" t="s">
        <v>171</v>
      </c>
      <c r="I2" s="163" t="s">
        <v>172</v>
      </c>
      <c r="J2" s="162" t="s">
        <v>173</v>
      </c>
      <c r="K2" s="166" t="s">
        <v>174</v>
      </c>
      <c r="L2" s="167">
        <v>-15</v>
      </c>
    </row>
    <row r="3" s="67" customFormat="1" spans="1:12">
      <c r="A3" s="162" t="s">
        <v>175</v>
      </c>
      <c r="B3" s="163" t="s">
        <v>176</v>
      </c>
      <c r="C3" s="163">
        <v>4190</v>
      </c>
      <c r="D3" s="163" t="s">
        <v>167</v>
      </c>
      <c r="E3" s="163" t="s">
        <v>168</v>
      </c>
      <c r="F3" s="162" t="s">
        <v>177</v>
      </c>
      <c r="G3" s="163" t="s">
        <v>178</v>
      </c>
      <c r="H3" s="162" t="s">
        <v>179</v>
      </c>
      <c r="I3" s="163" t="s">
        <v>172</v>
      </c>
      <c r="J3" s="162" t="s">
        <v>173</v>
      </c>
      <c r="K3" s="166" t="s">
        <v>174</v>
      </c>
      <c r="L3" s="167">
        <v>-15</v>
      </c>
    </row>
    <row r="4" s="67" customFormat="1" spans="1:12">
      <c r="A4" s="162" t="s">
        <v>180</v>
      </c>
      <c r="B4" s="163" t="s">
        <v>181</v>
      </c>
      <c r="C4" s="163">
        <v>12507</v>
      </c>
      <c r="D4" s="163" t="s">
        <v>167</v>
      </c>
      <c r="E4" s="163" t="s">
        <v>168</v>
      </c>
      <c r="F4" s="163" t="s">
        <v>90</v>
      </c>
      <c r="G4" s="163" t="s">
        <v>182</v>
      </c>
      <c r="H4" s="162" t="s">
        <v>183</v>
      </c>
      <c r="I4" s="163" t="s">
        <v>172</v>
      </c>
      <c r="J4" s="162" t="s">
        <v>173</v>
      </c>
      <c r="K4" s="166" t="s">
        <v>174</v>
      </c>
      <c r="L4" s="167">
        <v>-15</v>
      </c>
    </row>
    <row r="5" s="67" customFormat="1" spans="1:12">
      <c r="A5" s="162" t="s">
        <v>175</v>
      </c>
      <c r="B5" s="163" t="s">
        <v>184</v>
      </c>
      <c r="C5" s="163">
        <v>10930</v>
      </c>
      <c r="D5" s="163" t="s">
        <v>167</v>
      </c>
      <c r="E5" s="163" t="s">
        <v>168</v>
      </c>
      <c r="F5" s="162" t="s">
        <v>177</v>
      </c>
      <c r="G5" s="163" t="s">
        <v>178</v>
      </c>
      <c r="H5" s="162" t="s">
        <v>185</v>
      </c>
      <c r="I5" s="163" t="s">
        <v>172</v>
      </c>
      <c r="J5" s="162" t="s">
        <v>173</v>
      </c>
      <c r="K5" s="166" t="s">
        <v>174</v>
      </c>
      <c r="L5" s="167">
        <v>-15</v>
      </c>
    </row>
    <row r="6" s="67" customFormat="1" spans="1:12">
      <c r="A6" s="162" t="s">
        <v>186</v>
      </c>
      <c r="B6" s="163" t="s">
        <v>187</v>
      </c>
      <c r="C6" s="163">
        <v>12480</v>
      </c>
      <c r="D6" s="163" t="s">
        <v>167</v>
      </c>
      <c r="E6" s="163" t="s">
        <v>168</v>
      </c>
      <c r="F6" s="163" t="s">
        <v>188</v>
      </c>
      <c r="G6" s="163" t="s">
        <v>189</v>
      </c>
      <c r="H6" s="162" t="s">
        <v>190</v>
      </c>
      <c r="I6" s="163" t="s">
        <v>172</v>
      </c>
      <c r="J6" s="162" t="s">
        <v>173</v>
      </c>
      <c r="K6" s="166" t="s">
        <v>174</v>
      </c>
      <c r="L6" s="167">
        <v>-15</v>
      </c>
    </row>
    <row r="7" s="67" customFormat="1" spans="1:12">
      <c r="A7" s="162" t="s">
        <v>191</v>
      </c>
      <c r="B7" s="163" t="s">
        <v>192</v>
      </c>
      <c r="C7" s="163">
        <v>12136</v>
      </c>
      <c r="D7" s="163" t="s">
        <v>167</v>
      </c>
      <c r="E7" s="163" t="s">
        <v>168</v>
      </c>
      <c r="F7" s="163" t="s">
        <v>193</v>
      </c>
      <c r="G7" s="163" t="s">
        <v>194</v>
      </c>
      <c r="H7" s="162" t="s">
        <v>195</v>
      </c>
      <c r="I7" s="163" t="s">
        <v>172</v>
      </c>
      <c r="J7" s="162" t="s">
        <v>173</v>
      </c>
      <c r="K7" s="166" t="s">
        <v>174</v>
      </c>
      <c r="L7" s="167">
        <v>-15</v>
      </c>
    </row>
    <row r="8" s="67" customFormat="1" spans="1:12">
      <c r="A8" s="162" t="s">
        <v>196</v>
      </c>
      <c r="B8" s="163" t="s">
        <v>197</v>
      </c>
      <c r="C8" s="163">
        <v>11504</v>
      </c>
      <c r="D8" s="163" t="s">
        <v>167</v>
      </c>
      <c r="E8" s="163" t="s">
        <v>198</v>
      </c>
      <c r="F8" s="163" t="s">
        <v>199</v>
      </c>
      <c r="G8" s="163" t="s">
        <v>189</v>
      </c>
      <c r="H8" s="162" t="s">
        <v>200</v>
      </c>
      <c r="I8" s="163" t="s">
        <v>172</v>
      </c>
      <c r="J8" s="162" t="s">
        <v>173</v>
      </c>
      <c r="K8" s="166" t="s">
        <v>174</v>
      </c>
      <c r="L8" s="167">
        <v>-15</v>
      </c>
    </row>
    <row r="9" s="67" customFormat="1" spans="1:12">
      <c r="A9" s="162" t="s">
        <v>201</v>
      </c>
      <c r="B9" s="163" t="s">
        <v>202</v>
      </c>
      <c r="C9" s="163">
        <v>11251</v>
      </c>
      <c r="D9" s="163" t="s">
        <v>167</v>
      </c>
      <c r="E9" s="163" t="s">
        <v>168</v>
      </c>
      <c r="F9" s="162" t="s">
        <v>203</v>
      </c>
      <c r="G9" s="163" t="s">
        <v>170</v>
      </c>
      <c r="H9" s="162" t="s">
        <v>204</v>
      </c>
      <c r="I9" s="163" t="s">
        <v>172</v>
      </c>
      <c r="J9" s="162" t="s">
        <v>173</v>
      </c>
      <c r="K9" s="166" t="s">
        <v>174</v>
      </c>
      <c r="L9" s="167">
        <v>-15</v>
      </c>
    </row>
    <row r="10" s="67" customFormat="1" spans="1:12">
      <c r="A10" s="162" t="s">
        <v>205</v>
      </c>
      <c r="B10" s="163" t="s">
        <v>206</v>
      </c>
      <c r="C10" s="163">
        <v>7369</v>
      </c>
      <c r="D10" s="163" t="s">
        <v>167</v>
      </c>
      <c r="E10" s="163" t="s">
        <v>168</v>
      </c>
      <c r="F10" s="163" t="s">
        <v>207</v>
      </c>
      <c r="G10" s="163" t="s">
        <v>208</v>
      </c>
      <c r="H10" s="162" t="s">
        <v>209</v>
      </c>
      <c r="I10" s="163" t="s">
        <v>172</v>
      </c>
      <c r="J10" s="162" t="s">
        <v>173</v>
      </c>
      <c r="K10" s="166" t="s">
        <v>174</v>
      </c>
      <c r="L10" s="167">
        <v>-15</v>
      </c>
    </row>
    <row r="11" s="67" customFormat="1" spans="1:12">
      <c r="A11" s="162" t="s">
        <v>201</v>
      </c>
      <c r="B11" s="163" t="s">
        <v>210</v>
      </c>
      <c r="C11" s="163">
        <v>12515</v>
      </c>
      <c r="D11" s="163" t="s">
        <v>167</v>
      </c>
      <c r="E11" s="163" t="s">
        <v>168</v>
      </c>
      <c r="F11" s="162" t="s">
        <v>203</v>
      </c>
      <c r="G11" s="163" t="s">
        <v>170</v>
      </c>
      <c r="H11" s="162" t="s">
        <v>211</v>
      </c>
      <c r="I11" s="163" t="s">
        <v>172</v>
      </c>
      <c r="J11" s="162" t="s">
        <v>173</v>
      </c>
      <c r="K11" s="166" t="s">
        <v>174</v>
      </c>
      <c r="L11" s="167">
        <v>-15</v>
      </c>
    </row>
    <row r="12" s="67" customFormat="1" spans="1:12">
      <c r="A12" s="162" t="s">
        <v>212</v>
      </c>
      <c r="B12" s="163" t="s">
        <v>213</v>
      </c>
      <c r="C12" s="163">
        <v>12441</v>
      </c>
      <c r="D12" s="163" t="s">
        <v>167</v>
      </c>
      <c r="E12" s="163" t="s">
        <v>168</v>
      </c>
      <c r="F12" s="163" t="s">
        <v>214</v>
      </c>
      <c r="G12" s="163" t="s">
        <v>215</v>
      </c>
      <c r="H12" s="162" t="s">
        <v>216</v>
      </c>
      <c r="I12" s="163" t="s">
        <v>172</v>
      </c>
      <c r="J12" s="162" t="s">
        <v>173</v>
      </c>
      <c r="K12" s="166" t="s">
        <v>174</v>
      </c>
      <c r="L12" s="167">
        <v>-15</v>
      </c>
    </row>
    <row r="13" s="67" customFormat="1" spans="1:12">
      <c r="A13" s="162" t="s">
        <v>217</v>
      </c>
      <c r="B13" s="163" t="s">
        <v>218</v>
      </c>
      <c r="C13" s="163">
        <v>12277</v>
      </c>
      <c r="D13" s="163" t="s">
        <v>167</v>
      </c>
      <c r="E13" s="163" t="s">
        <v>168</v>
      </c>
      <c r="F13" s="162" t="s">
        <v>219</v>
      </c>
      <c r="G13" s="163" t="s">
        <v>220</v>
      </c>
      <c r="H13" s="162" t="s">
        <v>221</v>
      </c>
      <c r="I13" s="163" t="s">
        <v>172</v>
      </c>
      <c r="J13" s="162" t="s">
        <v>173</v>
      </c>
      <c r="K13" s="166" t="s">
        <v>174</v>
      </c>
      <c r="L13" s="167">
        <v>-15</v>
      </c>
    </row>
    <row r="14" s="67" customFormat="1" spans="1:12">
      <c r="A14" s="162" t="s">
        <v>222</v>
      </c>
      <c r="B14" s="163" t="s">
        <v>223</v>
      </c>
      <c r="C14" s="163">
        <v>12397</v>
      </c>
      <c r="D14" s="163" t="s">
        <v>167</v>
      </c>
      <c r="E14" s="163" t="s">
        <v>168</v>
      </c>
      <c r="F14" s="163" t="s">
        <v>224</v>
      </c>
      <c r="G14" s="163" t="s">
        <v>178</v>
      </c>
      <c r="H14" s="162" t="s">
        <v>225</v>
      </c>
      <c r="I14" s="163" t="s">
        <v>172</v>
      </c>
      <c r="J14" s="162" t="s">
        <v>173</v>
      </c>
      <c r="K14" s="166" t="s">
        <v>174</v>
      </c>
      <c r="L14" s="167">
        <v>-15</v>
      </c>
    </row>
    <row r="15" s="67" customFormat="1" spans="1:12">
      <c r="A15" s="162" t="s">
        <v>226</v>
      </c>
      <c r="B15" s="163" t="s">
        <v>227</v>
      </c>
      <c r="C15" s="163">
        <v>6497</v>
      </c>
      <c r="D15" s="163" t="s">
        <v>167</v>
      </c>
      <c r="E15" s="163" t="s">
        <v>168</v>
      </c>
      <c r="F15" s="162" t="s">
        <v>228</v>
      </c>
      <c r="G15" s="163" t="s">
        <v>220</v>
      </c>
      <c r="H15" s="162" t="s">
        <v>229</v>
      </c>
      <c r="I15" s="163" t="s">
        <v>172</v>
      </c>
      <c r="J15" s="162" t="s">
        <v>173</v>
      </c>
      <c r="K15" s="166" t="s">
        <v>174</v>
      </c>
      <c r="L15" s="167">
        <v>-15</v>
      </c>
    </row>
    <row r="16" s="67" customFormat="1" spans="1:12">
      <c r="A16" s="162" t="s">
        <v>230</v>
      </c>
      <c r="B16" s="163" t="s">
        <v>231</v>
      </c>
      <c r="C16" s="163">
        <v>4187</v>
      </c>
      <c r="D16" s="163" t="s">
        <v>167</v>
      </c>
      <c r="E16" s="163" t="s">
        <v>232</v>
      </c>
      <c r="F16" s="163" t="s">
        <v>112</v>
      </c>
      <c r="G16" s="163" t="s">
        <v>194</v>
      </c>
      <c r="H16" s="162" t="s">
        <v>233</v>
      </c>
      <c r="I16" s="163" t="s">
        <v>172</v>
      </c>
      <c r="J16" s="162" t="s">
        <v>173</v>
      </c>
      <c r="K16" s="166" t="s">
        <v>174</v>
      </c>
      <c r="L16" s="167">
        <v>-15</v>
      </c>
    </row>
    <row r="17" s="67" customFormat="1" spans="1:12">
      <c r="A17" s="162" t="s">
        <v>226</v>
      </c>
      <c r="B17" s="163" t="s">
        <v>234</v>
      </c>
      <c r="C17" s="163">
        <v>8073</v>
      </c>
      <c r="D17" s="163" t="s">
        <v>167</v>
      </c>
      <c r="E17" s="163" t="s">
        <v>235</v>
      </c>
      <c r="F17" s="162" t="s">
        <v>228</v>
      </c>
      <c r="G17" s="163" t="s">
        <v>220</v>
      </c>
      <c r="H17" s="162" t="s">
        <v>236</v>
      </c>
      <c r="I17" s="163" t="s">
        <v>172</v>
      </c>
      <c r="J17" s="162" t="s">
        <v>173</v>
      </c>
      <c r="K17" s="166" t="s">
        <v>174</v>
      </c>
      <c r="L17" s="167">
        <v>-15</v>
      </c>
    </row>
    <row r="18" s="67" customFormat="1" spans="1:12">
      <c r="A18" s="162" t="s">
        <v>237</v>
      </c>
      <c r="B18" s="163" t="s">
        <v>238</v>
      </c>
      <c r="C18" s="163">
        <v>12201</v>
      </c>
      <c r="D18" s="163" t="s">
        <v>167</v>
      </c>
      <c r="E18" s="163" t="s">
        <v>239</v>
      </c>
      <c r="F18" s="163" t="s">
        <v>72</v>
      </c>
      <c r="G18" s="163" t="s">
        <v>170</v>
      </c>
      <c r="H18" s="162" t="s">
        <v>240</v>
      </c>
      <c r="I18" s="163" t="s">
        <v>172</v>
      </c>
      <c r="J18" s="162" t="s">
        <v>173</v>
      </c>
      <c r="K18" s="166" t="s">
        <v>174</v>
      </c>
      <c r="L18" s="167">
        <v>-15</v>
      </c>
    </row>
    <row r="19" s="67" customFormat="1" spans="1:12">
      <c r="A19" s="162" t="s">
        <v>241</v>
      </c>
      <c r="B19" s="163" t="s">
        <v>242</v>
      </c>
      <c r="C19" s="163">
        <v>12092</v>
      </c>
      <c r="D19" s="163" t="s">
        <v>167</v>
      </c>
      <c r="E19" s="163" t="s">
        <v>198</v>
      </c>
      <c r="F19" s="162" t="s">
        <v>243</v>
      </c>
      <c r="G19" s="163" t="s">
        <v>220</v>
      </c>
      <c r="H19" s="162" t="s">
        <v>244</v>
      </c>
      <c r="I19" s="163" t="s">
        <v>172</v>
      </c>
      <c r="J19" s="162" t="s">
        <v>173</v>
      </c>
      <c r="K19" s="166" t="s">
        <v>174</v>
      </c>
      <c r="L19" s="167">
        <v>-15</v>
      </c>
    </row>
    <row r="20" s="67" customFormat="1" spans="1:12">
      <c r="A20" s="162" t="s">
        <v>245</v>
      </c>
      <c r="B20" s="163" t="s">
        <v>246</v>
      </c>
      <c r="C20" s="163">
        <v>6814</v>
      </c>
      <c r="D20" s="163" t="s">
        <v>167</v>
      </c>
      <c r="E20" s="163" t="s">
        <v>168</v>
      </c>
      <c r="F20" s="163" t="s">
        <v>120</v>
      </c>
      <c r="G20" s="163" t="s">
        <v>215</v>
      </c>
      <c r="H20" s="162" t="s">
        <v>247</v>
      </c>
      <c r="I20" s="163" t="s">
        <v>172</v>
      </c>
      <c r="J20" s="162" t="s">
        <v>173</v>
      </c>
      <c r="K20" s="166" t="s">
        <v>174</v>
      </c>
      <c r="L20" s="167">
        <v>-15</v>
      </c>
    </row>
    <row r="21" s="67" customFormat="1" spans="1:12">
      <c r="A21" s="162" t="s">
        <v>248</v>
      </c>
      <c r="B21" s="163" t="s">
        <v>249</v>
      </c>
      <c r="C21" s="163">
        <v>6456</v>
      </c>
      <c r="D21" s="163" t="s">
        <v>167</v>
      </c>
      <c r="E21" s="163" t="s">
        <v>235</v>
      </c>
      <c r="F21" s="163" t="s">
        <v>250</v>
      </c>
      <c r="G21" s="163" t="s">
        <v>189</v>
      </c>
      <c r="H21" s="162" t="s">
        <v>251</v>
      </c>
      <c r="I21" s="163" t="s">
        <v>172</v>
      </c>
      <c r="J21" s="162" t="s">
        <v>173</v>
      </c>
      <c r="K21" s="166" t="s">
        <v>174</v>
      </c>
      <c r="L21" s="167">
        <v>-15</v>
      </c>
    </row>
    <row r="22" s="67" customFormat="1" spans="1:12">
      <c r="A22" s="162" t="s">
        <v>252</v>
      </c>
      <c r="B22" s="163" t="s">
        <v>253</v>
      </c>
      <c r="C22" s="163">
        <v>12450</v>
      </c>
      <c r="D22" s="163" t="s">
        <v>167</v>
      </c>
      <c r="E22" s="163" t="s">
        <v>168</v>
      </c>
      <c r="F22" s="163" t="s">
        <v>254</v>
      </c>
      <c r="G22" s="163" t="s">
        <v>178</v>
      </c>
      <c r="H22" s="162" t="s">
        <v>255</v>
      </c>
      <c r="I22" s="163" t="s">
        <v>172</v>
      </c>
      <c r="J22" s="162" t="s">
        <v>173</v>
      </c>
      <c r="K22" s="166" t="s">
        <v>174</v>
      </c>
      <c r="L22" s="167">
        <v>-15</v>
      </c>
    </row>
    <row r="23" s="67" customFormat="1" spans="1:12">
      <c r="A23" s="162" t="s">
        <v>256</v>
      </c>
      <c r="B23" s="163" t="s">
        <v>257</v>
      </c>
      <c r="C23" s="163" t="e">
        <v>#N/A</v>
      </c>
      <c r="D23" s="163" t="s">
        <v>167</v>
      </c>
      <c r="E23" s="163" t="s">
        <v>239</v>
      </c>
      <c r="F23" s="163" t="s">
        <v>258</v>
      </c>
      <c r="G23" s="163" t="s">
        <v>208</v>
      </c>
      <c r="H23" s="162" t="s">
        <v>259</v>
      </c>
      <c r="I23" s="163" t="s">
        <v>172</v>
      </c>
      <c r="J23" s="162" t="s">
        <v>173</v>
      </c>
      <c r="K23" s="166" t="s">
        <v>174</v>
      </c>
      <c r="L23" s="167">
        <v>-15</v>
      </c>
    </row>
    <row r="24" s="67" customFormat="1" spans="1:12">
      <c r="A24" s="162" t="s">
        <v>252</v>
      </c>
      <c r="B24" s="163" t="s">
        <v>260</v>
      </c>
      <c r="C24" s="163">
        <v>11145</v>
      </c>
      <c r="D24" s="163" t="s">
        <v>167</v>
      </c>
      <c r="E24" s="163" t="s">
        <v>168</v>
      </c>
      <c r="F24" s="163" t="s">
        <v>254</v>
      </c>
      <c r="G24" s="163" t="s">
        <v>178</v>
      </c>
      <c r="H24" s="162" t="s">
        <v>261</v>
      </c>
      <c r="I24" s="163" t="s">
        <v>172</v>
      </c>
      <c r="J24" s="162" t="s">
        <v>173</v>
      </c>
      <c r="K24" s="166" t="s">
        <v>174</v>
      </c>
      <c r="L24" s="167">
        <v>-15</v>
      </c>
    </row>
    <row r="25" s="67" customFormat="1" spans="1:12">
      <c r="A25" s="162" t="s">
        <v>196</v>
      </c>
      <c r="B25" s="163" t="s">
        <v>262</v>
      </c>
      <c r="C25" s="163">
        <v>12158</v>
      </c>
      <c r="D25" s="163" t="s">
        <v>167</v>
      </c>
      <c r="E25" s="163" t="s">
        <v>168</v>
      </c>
      <c r="F25" s="163" t="s">
        <v>199</v>
      </c>
      <c r="G25" s="163" t="s">
        <v>189</v>
      </c>
      <c r="H25" s="162" t="s">
        <v>263</v>
      </c>
      <c r="I25" s="163" t="s">
        <v>172</v>
      </c>
      <c r="J25" s="162" t="s">
        <v>173</v>
      </c>
      <c r="K25" s="166" t="s">
        <v>174</v>
      </c>
      <c r="L25" s="167">
        <v>-15</v>
      </c>
    </row>
    <row r="26" s="67" customFormat="1" spans="1:12">
      <c r="A26" s="162" t="s">
        <v>175</v>
      </c>
      <c r="B26" s="163" t="s">
        <v>264</v>
      </c>
      <c r="C26" s="163">
        <v>12489</v>
      </c>
      <c r="D26" s="163" t="s">
        <v>167</v>
      </c>
      <c r="E26" s="163" t="s">
        <v>168</v>
      </c>
      <c r="F26" s="162" t="s">
        <v>177</v>
      </c>
      <c r="G26" s="163" t="s">
        <v>178</v>
      </c>
      <c r="H26" s="162" t="s">
        <v>265</v>
      </c>
      <c r="I26" s="163" t="s">
        <v>172</v>
      </c>
      <c r="J26" s="162" t="s">
        <v>173</v>
      </c>
      <c r="K26" s="166" t="s">
        <v>174</v>
      </c>
      <c r="L26" s="167">
        <v>-15</v>
      </c>
    </row>
    <row r="27" s="67" customFormat="1" spans="1:12">
      <c r="A27" s="162" t="s">
        <v>266</v>
      </c>
      <c r="B27" s="163" t="s">
        <v>267</v>
      </c>
      <c r="C27" s="163">
        <v>12506</v>
      </c>
      <c r="D27" s="163" t="s">
        <v>167</v>
      </c>
      <c r="E27" s="163" t="s">
        <v>168</v>
      </c>
      <c r="F27" s="162" t="s">
        <v>268</v>
      </c>
      <c r="G27" s="163" t="s">
        <v>189</v>
      </c>
      <c r="H27" s="162" t="s">
        <v>269</v>
      </c>
      <c r="I27" s="163" t="s">
        <v>172</v>
      </c>
      <c r="J27" s="162" t="s">
        <v>173</v>
      </c>
      <c r="K27" s="166" t="s">
        <v>174</v>
      </c>
      <c r="L27" s="167">
        <v>-15</v>
      </c>
    </row>
    <row r="28" s="67" customFormat="1" spans="1:12">
      <c r="A28" s="162" t="s">
        <v>270</v>
      </c>
      <c r="B28" s="163" t="s">
        <v>271</v>
      </c>
      <c r="C28" s="163">
        <v>12227</v>
      </c>
      <c r="D28" s="163" t="s">
        <v>167</v>
      </c>
      <c r="E28" s="163" t="s">
        <v>239</v>
      </c>
      <c r="F28" s="163" t="s">
        <v>272</v>
      </c>
      <c r="G28" s="163" t="s">
        <v>178</v>
      </c>
      <c r="H28" s="162" t="s">
        <v>273</v>
      </c>
      <c r="I28" s="163" t="s">
        <v>172</v>
      </c>
      <c r="J28" s="162" t="s">
        <v>173</v>
      </c>
      <c r="K28" s="166" t="s">
        <v>174</v>
      </c>
      <c r="L28" s="167">
        <v>-15</v>
      </c>
    </row>
    <row r="29" s="67" customFormat="1" spans="1:12">
      <c r="A29" s="162" t="s">
        <v>252</v>
      </c>
      <c r="B29" s="163" t="s">
        <v>274</v>
      </c>
      <c r="C29" s="163">
        <v>6662</v>
      </c>
      <c r="D29" s="163" t="s">
        <v>167</v>
      </c>
      <c r="E29" s="163" t="s">
        <v>235</v>
      </c>
      <c r="F29" s="163" t="s">
        <v>254</v>
      </c>
      <c r="G29" s="163" t="s">
        <v>178</v>
      </c>
      <c r="H29" s="162" t="s">
        <v>275</v>
      </c>
      <c r="I29" s="163" t="s">
        <v>172</v>
      </c>
      <c r="J29" s="162" t="s">
        <v>173</v>
      </c>
      <c r="K29" s="166" t="s">
        <v>174</v>
      </c>
      <c r="L29" s="167">
        <v>-15</v>
      </c>
    </row>
    <row r="30" s="67" customFormat="1" spans="1:12">
      <c r="A30" s="162" t="s">
        <v>276</v>
      </c>
      <c r="B30" s="163" t="s">
        <v>277</v>
      </c>
      <c r="C30" s="163">
        <v>12347</v>
      </c>
      <c r="D30" s="163" t="s">
        <v>167</v>
      </c>
      <c r="E30" s="163" t="s">
        <v>168</v>
      </c>
      <c r="F30" s="163" t="s">
        <v>278</v>
      </c>
      <c r="G30" s="163" t="s">
        <v>170</v>
      </c>
      <c r="H30" s="162" t="s">
        <v>279</v>
      </c>
      <c r="I30" s="163" t="s">
        <v>172</v>
      </c>
      <c r="J30" s="162" t="s">
        <v>173</v>
      </c>
      <c r="K30" s="166" t="s">
        <v>174</v>
      </c>
      <c r="L30" s="167">
        <v>-15</v>
      </c>
    </row>
    <row r="31" s="67" customFormat="1" spans="1:12">
      <c r="A31" s="162" t="s">
        <v>217</v>
      </c>
      <c r="B31" s="163" t="s">
        <v>280</v>
      </c>
      <c r="C31" s="163">
        <v>11799</v>
      </c>
      <c r="D31" s="163" t="s">
        <v>167</v>
      </c>
      <c r="E31" s="163" t="s">
        <v>168</v>
      </c>
      <c r="F31" s="162" t="s">
        <v>219</v>
      </c>
      <c r="G31" s="163" t="s">
        <v>220</v>
      </c>
      <c r="H31" s="162" t="s">
        <v>281</v>
      </c>
      <c r="I31" s="163" t="s">
        <v>172</v>
      </c>
      <c r="J31" s="162" t="s">
        <v>173</v>
      </c>
      <c r="K31" s="166" t="s">
        <v>174</v>
      </c>
      <c r="L31" s="167">
        <v>-15</v>
      </c>
    </row>
    <row r="32" s="67" customFormat="1" spans="1:12">
      <c r="A32" s="162" t="s">
        <v>282</v>
      </c>
      <c r="B32" s="163" t="s">
        <v>283</v>
      </c>
      <c r="C32" s="163">
        <v>10927</v>
      </c>
      <c r="D32" s="163" t="s">
        <v>167</v>
      </c>
      <c r="E32" s="163" t="s">
        <v>232</v>
      </c>
      <c r="F32" s="163" t="s">
        <v>284</v>
      </c>
      <c r="G32" s="163" t="s">
        <v>220</v>
      </c>
      <c r="H32" s="162" t="s">
        <v>285</v>
      </c>
      <c r="I32" s="163" t="s">
        <v>172</v>
      </c>
      <c r="J32" s="162" t="s">
        <v>173</v>
      </c>
      <c r="K32" s="166" t="s">
        <v>174</v>
      </c>
      <c r="L32" s="167">
        <v>-15</v>
      </c>
    </row>
    <row r="33" s="67" customFormat="1" spans="1:12">
      <c r="A33" s="162" t="s">
        <v>286</v>
      </c>
      <c r="B33" s="163" t="s">
        <v>287</v>
      </c>
      <c r="C33" s="163">
        <v>11142</v>
      </c>
      <c r="D33" s="163" t="s">
        <v>167</v>
      </c>
      <c r="E33" s="163" t="s">
        <v>168</v>
      </c>
      <c r="F33" s="163" t="s">
        <v>288</v>
      </c>
      <c r="G33" s="163" t="s">
        <v>289</v>
      </c>
      <c r="H33" s="162" t="s">
        <v>290</v>
      </c>
      <c r="I33" s="163" t="s">
        <v>172</v>
      </c>
      <c r="J33" s="162" t="s">
        <v>173</v>
      </c>
      <c r="K33" s="166" t="s">
        <v>174</v>
      </c>
      <c r="L33" s="167">
        <v>-15</v>
      </c>
    </row>
    <row r="34" s="67" customFormat="1" spans="1:12">
      <c r="A34" s="162" t="s">
        <v>196</v>
      </c>
      <c r="B34" s="163" t="s">
        <v>291</v>
      </c>
      <c r="C34" s="163">
        <v>12185</v>
      </c>
      <c r="D34" s="163" t="s">
        <v>167</v>
      </c>
      <c r="E34" s="163" t="s">
        <v>198</v>
      </c>
      <c r="F34" s="163" t="s">
        <v>199</v>
      </c>
      <c r="G34" s="163" t="s">
        <v>189</v>
      </c>
      <c r="H34" s="162" t="s">
        <v>292</v>
      </c>
      <c r="I34" s="163" t="s">
        <v>172</v>
      </c>
      <c r="J34" s="162" t="s">
        <v>173</v>
      </c>
      <c r="K34" s="166" t="s">
        <v>174</v>
      </c>
      <c r="L34" s="167">
        <v>-15</v>
      </c>
    </row>
    <row r="35" s="67" customFormat="1" spans="1:12">
      <c r="A35" s="162" t="s">
        <v>248</v>
      </c>
      <c r="B35" s="163" t="s">
        <v>293</v>
      </c>
      <c r="C35" s="163" t="e">
        <v>#N/A</v>
      </c>
      <c r="D35" s="163" t="s">
        <v>167</v>
      </c>
      <c r="E35" s="163" t="s">
        <v>239</v>
      </c>
      <c r="F35" s="163" t="s">
        <v>250</v>
      </c>
      <c r="G35" s="163" t="s">
        <v>189</v>
      </c>
      <c r="H35" s="162" t="s">
        <v>294</v>
      </c>
      <c r="I35" s="163" t="s">
        <v>172</v>
      </c>
      <c r="J35" s="162" t="s">
        <v>173</v>
      </c>
      <c r="K35" s="166" t="s">
        <v>174</v>
      </c>
      <c r="L35" s="167">
        <v>-15</v>
      </c>
    </row>
    <row r="36" s="67" customFormat="1" spans="1:12">
      <c r="A36" s="162" t="s">
        <v>237</v>
      </c>
      <c r="B36" s="163" t="s">
        <v>295</v>
      </c>
      <c r="C36" s="163">
        <v>11760</v>
      </c>
      <c r="D36" s="163" t="s">
        <v>167</v>
      </c>
      <c r="E36" s="163" t="s">
        <v>239</v>
      </c>
      <c r="F36" s="163" t="s">
        <v>72</v>
      </c>
      <c r="G36" s="163" t="s">
        <v>170</v>
      </c>
      <c r="H36" s="162" t="s">
        <v>296</v>
      </c>
      <c r="I36" s="163" t="s">
        <v>172</v>
      </c>
      <c r="J36" s="162" t="s">
        <v>173</v>
      </c>
      <c r="K36" s="166" t="s">
        <v>174</v>
      </c>
      <c r="L36" s="167">
        <v>-15</v>
      </c>
    </row>
    <row r="37" s="67" customFormat="1" spans="1:12">
      <c r="A37" s="162" t="s">
        <v>196</v>
      </c>
      <c r="B37" s="163" t="s">
        <v>297</v>
      </c>
      <c r="C37" s="163">
        <v>12477</v>
      </c>
      <c r="D37" s="163" t="s">
        <v>167</v>
      </c>
      <c r="E37" s="163" t="s">
        <v>168</v>
      </c>
      <c r="F37" s="163" t="s">
        <v>199</v>
      </c>
      <c r="G37" s="163" t="s">
        <v>189</v>
      </c>
      <c r="H37" s="162" t="s">
        <v>298</v>
      </c>
      <c r="I37" s="163" t="s">
        <v>172</v>
      </c>
      <c r="J37" s="162" t="s">
        <v>173</v>
      </c>
      <c r="K37" s="166" t="s">
        <v>174</v>
      </c>
      <c r="L37" s="167">
        <v>-15</v>
      </c>
    </row>
    <row r="38" s="67" customFormat="1" spans="1:12">
      <c r="A38" s="162" t="s">
        <v>299</v>
      </c>
      <c r="B38" s="163" t="s">
        <v>300</v>
      </c>
      <c r="C38" s="163">
        <v>12222</v>
      </c>
      <c r="D38" s="163" t="s">
        <v>167</v>
      </c>
      <c r="E38" s="163" t="s">
        <v>239</v>
      </c>
      <c r="F38" s="163" t="s">
        <v>301</v>
      </c>
      <c r="G38" s="163" t="s">
        <v>178</v>
      </c>
      <c r="H38" s="162" t="s">
        <v>302</v>
      </c>
      <c r="I38" s="163" t="s">
        <v>172</v>
      </c>
      <c r="J38" s="162" t="s">
        <v>173</v>
      </c>
      <c r="K38" s="166" t="s">
        <v>174</v>
      </c>
      <c r="L38" s="167">
        <v>-15</v>
      </c>
    </row>
    <row r="39" s="67" customFormat="1" spans="1:12">
      <c r="A39" s="162" t="s">
        <v>303</v>
      </c>
      <c r="B39" s="163" t="s">
        <v>304</v>
      </c>
      <c r="C39" s="163">
        <v>6251</v>
      </c>
      <c r="D39" s="163" t="s">
        <v>167</v>
      </c>
      <c r="E39" s="163" t="s">
        <v>168</v>
      </c>
      <c r="F39" s="163" t="s">
        <v>305</v>
      </c>
      <c r="G39" s="163" t="s">
        <v>306</v>
      </c>
      <c r="H39" s="162" t="s">
        <v>307</v>
      </c>
      <c r="I39" s="163" t="s">
        <v>172</v>
      </c>
      <c r="J39" s="162" t="s">
        <v>173</v>
      </c>
      <c r="K39" s="166" t="s">
        <v>174</v>
      </c>
      <c r="L39" s="167">
        <v>-15</v>
      </c>
    </row>
    <row r="40" s="67" customFormat="1" spans="1:12">
      <c r="A40" s="162" t="s">
        <v>308</v>
      </c>
      <c r="B40" s="163" t="s">
        <v>309</v>
      </c>
      <c r="C40" s="163">
        <v>11761</v>
      </c>
      <c r="D40" s="163" t="s">
        <v>167</v>
      </c>
      <c r="E40" s="163" t="s">
        <v>239</v>
      </c>
      <c r="F40" s="163" t="s">
        <v>79</v>
      </c>
      <c r="G40" s="163" t="s">
        <v>178</v>
      </c>
      <c r="H40" s="162" t="s">
        <v>310</v>
      </c>
      <c r="I40" s="163" t="s">
        <v>172</v>
      </c>
      <c r="J40" s="162" t="s">
        <v>173</v>
      </c>
      <c r="K40" s="166" t="s">
        <v>174</v>
      </c>
      <c r="L40" s="167">
        <v>-15</v>
      </c>
    </row>
    <row r="41" s="67" customFormat="1" spans="1:12">
      <c r="A41" s="162" t="s">
        <v>196</v>
      </c>
      <c r="B41" s="163" t="s">
        <v>311</v>
      </c>
      <c r="C41" s="163">
        <v>12332</v>
      </c>
      <c r="D41" s="163" t="s">
        <v>167</v>
      </c>
      <c r="E41" s="163" t="s">
        <v>168</v>
      </c>
      <c r="F41" s="163" t="s">
        <v>199</v>
      </c>
      <c r="G41" s="163" t="s">
        <v>189</v>
      </c>
      <c r="H41" s="162" t="s">
        <v>312</v>
      </c>
      <c r="I41" s="163" t="s">
        <v>172</v>
      </c>
      <c r="J41" s="162" t="s">
        <v>173</v>
      </c>
      <c r="K41" s="166" t="s">
        <v>174</v>
      </c>
      <c r="L41" s="167">
        <v>-15</v>
      </c>
    </row>
    <row r="42" s="67" customFormat="1" spans="1:12">
      <c r="A42" s="162" t="s">
        <v>313</v>
      </c>
      <c r="B42" s="163" t="s">
        <v>314</v>
      </c>
      <c r="C42" s="163">
        <v>11394</v>
      </c>
      <c r="D42" s="163" t="s">
        <v>167</v>
      </c>
      <c r="E42" s="163" t="s">
        <v>198</v>
      </c>
      <c r="F42" s="162" t="s">
        <v>315</v>
      </c>
      <c r="G42" s="163" t="s">
        <v>189</v>
      </c>
      <c r="H42" s="162" t="s">
        <v>316</v>
      </c>
      <c r="I42" s="163" t="s">
        <v>172</v>
      </c>
      <c r="J42" s="162" t="s">
        <v>173</v>
      </c>
      <c r="K42" s="166" t="s">
        <v>317</v>
      </c>
      <c r="L42" s="167">
        <v>-20</v>
      </c>
    </row>
    <row r="43" s="67" customFormat="1" spans="1:12">
      <c r="A43" s="162" t="s">
        <v>318</v>
      </c>
      <c r="B43" s="163" t="s">
        <v>319</v>
      </c>
      <c r="C43" s="163">
        <v>10860</v>
      </c>
      <c r="D43" s="163" t="s">
        <v>167</v>
      </c>
      <c r="E43" s="163" t="s">
        <v>168</v>
      </c>
      <c r="F43" s="163" t="s">
        <v>149</v>
      </c>
      <c r="G43" s="163" t="s">
        <v>189</v>
      </c>
      <c r="H43" s="162" t="s">
        <v>320</v>
      </c>
      <c r="I43" s="163" t="s">
        <v>172</v>
      </c>
      <c r="J43" s="162" t="s">
        <v>173</v>
      </c>
      <c r="K43" s="166" t="s">
        <v>317</v>
      </c>
      <c r="L43" s="167">
        <v>-20</v>
      </c>
    </row>
    <row r="44" s="67" customFormat="1" spans="1:12">
      <c r="A44" s="162" t="s">
        <v>321</v>
      </c>
      <c r="B44" s="163" t="s">
        <v>322</v>
      </c>
      <c r="C44" s="163">
        <v>12487</v>
      </c>
      <c r="D44" s="163" t="s">
        <v>167</v>
      </c>
      <c r="E44" s="163" t="s">
        <v>168</v>
      </c>
      <c r="F44" s="163" t="s">
        <v>323</v>
      </c>
      <c r="G44" s="163" t="s">
        <v>189</v>
      </c>
      <c r="H44" s="162" t="s">
        <v>324</v>
      </c>
      <c r="I44" s="163" t="s">
        <v>172</v>
      </c>
      <c r="J44" s="162" t="s">
        <v>173</v>
      </c>
      <c r="K44" s="166" t="s">
        <v>317</v>
      </c>
      <c r="L44" s="167">
        <v>-20</v>
      </c>
    </row>
    <row r="45" s="67" customFormat="1" spans="1:12">
      <c r="A45" s="162" t="s">
        <v>325</v>
      </c>
      <c r="B45" s="163" t="s">
        <v>326</v>
      </c>
      <c r="C45" s="163">
        <v>11768</v>
      </c>
      <c r="D45" s="163" t="s">
        <v>167</v>
      </c>
      <c r="E45" s="163" t="s">
        <v>168</v>
      </c>
      <c r="F45" s="163" t="s">
        <v>327</v>
      </c>
      <c r="G45" s="163" t="s">
        <v>194</v>
      </c>
      <c r="H45" s="162" t="s">
        <v>328</v>
      </c>
      <c r="I45" s="163" t="s">
        <v>172</v>
      </c>
      <c r="J45" s="162" t="s">
        <v>173</v>
      </c>
      <c r="K45" s="166" t="s">
        <v>317</v>
      </c>
      <c r="L45" s="167">
        <v>-20</v>
      </c>
    </row>
    <row r="46" s="67" customFormat="1" spans="1:12">
      <c r="A46" s="162" t="s">
        <v>226</v>
      </c>
      <c r="B46" s="163" t="s">
        <v>329</v>
      </c>
      <c r="C46" s="163">
        <v>12109</v>
      </c>
      <c r="D46" s="163" t="s">
        <v>167</v>
      </c>
      <c r="E46" s="163" t="s">
        <v>198</v>
      </c>
      <c r="F46" s="162" t="s">
        <v>228</v>
      </c>
      <c r="G46" s="163" t="s">
        <v>220</v>
      </c>
      <c r="H46" s="162" t="s">
        <v>330</v>
      </c>
      <c r="I46" s="163" t="s">
        <v>172</v>
      </c>
      <c r="J46" s="162" t="s">
        <v>173</v>
      </c>
      <c r="K46" s="166" t="s">
        <v>317</v>
      </c>
      <c r="L46" s="167">
        <v>-20</v>
      </c>
    </row>
    <row r="47" s="67" customFormat="1" spans="1:12">
      <c r="A47" s="162" t="s">
        <v>331</v>
      </c>
      <c r="B47" s="163" t="s">
        <v>332</v>
      </c>
      <c r="C47" s="163">
        <v>11986</v>
      </c>
      <c r="D47" s="163" t="s">
        <v>167</v>
      </c>
      <c r="E47" s="163" t="s">
        <v>198</v>
      </c>
      <c r="F47" s="162" t="s">
        <v>333</v>
      </c>
      <c r="G47" s="163" t="s">
        <v>334</v>
      </c>
      <c r="H47" s="162" t="s">
        <v>335</v>
      </c>
      <c r="I47" s="163" t="s">
        <v>172</v>
      </c>
      <c r="J47" s="162" t="s">
        <v>173</v>
      </c>
      <c r="K47" s="166" t="s">
        <v>317</v>
      </c>
      <c r="L47" s="167">
        <v>-20</v>
      </c>
    </row>
    <row r="48" s="67" customFormat="1" spans="1:12">
      <c r="A48" s="162" t="s">
        <v>222</v>
      </c>
      <c r="B48" s="163" t="s">
        <v>336</v>
      </c>
      <c r="C48" s="163">
        <v>5665</v>
      </c>
      <c r="D48" s="163" t="s">
        <v>167</v>
      </c>
      <c r="E48" s="163" t="s">
        <v>168</v>
      </c>
      <c r="F48" s="163" t="s">
        <v>224</v>
      </c>
      <c r="G48" s="163" t="s">
        <v>178</v>
      </c>
      <c r="H48" s="162" t="s">
        <v>337</v>
      </c>
      <c r="I48" s="163" t="s">
        <v>172</v>
      </c>
      <c r="J48" s="162" t="s">
        <v>173</v>
      </c>
      <c r="K48" s="166" t="s">
        <v>317</v>
      </c>
      <c r="L48" s="167">
        <v>-20</v>
      </c>
    </row>
    <row r="49" s="67" customFormat="1" spans="1:12">
      <c r="A49" s="162" t="s">
        <v>245</v>
      </c>
      <c r="B49" s="163" t="s">
        <v>338</v>
      </c>
      <c r="C49" s="163">
        <v>12139</v>
      </c>
      <c r="D49" s="163" t="s">
        <v>167</v>
      </c>
      <c r="E49" s="163" t="s">
        <v>168</v>
      </c>
      <c r="F49" s="163" t="s">
        <v>120</v>
      </c>
      <c r="G49" s="163" t="s">
        <v>215</v>
      </c>
      <c r="H49" s="162" t="s">
        <v>339</v>
      </c>
      <c r="I49" s="163" t="s">
        <v>172</v>
      </c>
      <c r="J49" s="162" t="s">
        <v>173</v>
      </c>
      <c r="K49" s="166" t="s">
        <v>317</v>
      </c>
      <c r="L49" s="167">
        <v>-20</v>
      </c>
    </row>
    <row r="50" s="67" customFormat="1" spans="1:12">
      <c r="A50" s="162" t="s">
        <v>318</v>
      </c>
      <c r="B50" s="163" t="s">
        <v>340</v>
      </c>
      <c r="C50" s="163">
        <v>12137</v>
      </c>
      <c r="D50" s="163" t="s">
        <v>167</v>
      </c>
      <c r="E50" s="163" t="s">
        <v>168</v>
      </c>
      <c r="F50" s="163" t="s">
        <v>149</v>
      </c>
      <c r="G50" s="163" t="s">
        <v>189</v>
      </c>
      <c r="H50" s="162" t="s">
        <v>341</v>
      </c>
      <c r="I50" s="163" t="s">
        <v>172</v>
      </c>
      <c r="J50" s="162" t="s">
        <v>173</v>
      </c>
      <c r="K50" s="166" t="s">
        <v>317</v>
      </c>
      <c r="L50" s="167">
        <v>-20</v>
      </c>
    </row>
    <row r="51" s="67" customFormat="1" spans="1:12">
      <c r="A51" s="162" t="s">
        <v>342</v>
      </c>
      <c r="B51" s="163" t="s">
        <v>343</v>
      </c>
      <c r="C51" s="163">
        <v>8972</v>
      </c>
      <c r="D51" s="163" t="s">
        <v>167</v>
      </c>
      <c r="E51" s="163" t="s">
        <v>168</v>
      </c>
      <c r="F51" s="163" t="s">
        <v>344</v>
      </c>
      <c r="G51" s="163" t="s">
        <v>208</v>
      </c>
      <c r="H51" s="162" t="s">
        <v>345</v>
      </c>
      <c r="I51" s="163" t="s">
        <v>172</v>
      </c>
      <c r="J51" s="162" t="s">
        <v>173</v>
      </c>
      <c r="K51" s="166" t="s">
        <v>317</v>
      </c>
      <c r="L51" s="167">
        <v>-20</v>
      </c>
    </row>
    <row r="52" s="67" customFormat="1" spans="1:12">
      <c r="A52" s="162" t="s">
        <v>346</v>
      </c>
      <c r="B52" s="163" t="s">
        <v>347</v>
      </c>
      <c r="C52" s="163">
        <v>5527</v>
      </c>
      <c r="D52" s="163" t="s">
        <v>167</v>
      </c>
      <c r="E52" s="163" t="s">
        <v>235</v>
      </c>
      <c r="F52" s="162" t="s">
        <v>348</v>
      </c>
      <c r="G52" s="163" t="s">
        <v>182</v>
      </c>
      <c r="H52" s="162" t="s">
        <v>349</v>
      </c>
      <c r="I52" s="163" t="s">
        <v>172</v>
      </c>
      <c r="J52" s="162" t="s">
        <v>173</v>
      </c>
      <c r="K52" s="166" t="s">
        <v>317</v>
      </c>
      <c r="L52" s="167">
        <v>-20</v>
      </c>
    </row>
    <row r="53" s="67" customFormat="1" spans="1:12">
      <c r="A53" s="162" t="s">
        <v>350</v>
      </c>
      <c r="B53" s="163" t="s">
        <v>351</v>
      </c>
      <c r="C53" s="163">
        <v>12446</v>
      </c>
      <c r="D53" s="163" t="s">
        <v>167</v>
      </c>
      <c r="E53" s="163" t="s">
        <v>168</v>
      </c>
      <c r="F53" s="163" t="s">
        <v>352</v>
      </c>
      <c r="G53" s="163" t="s">
        <v>178</v>
      </c>
      <c r="H53" s="162" t="s">
        <v>353</v>
      </c>
      <c r="I53" s="163" t="s">
        <v>172</v>
      </c>
      <c r="J53" s="162" t="s">
        <v>173</v>
      </c>
      <c r="K53" s="166" t="s">
        <v>317</v>
      </c>
      <c r="L53" s="167">
        <v>-20</v>
      </c>
    </row>
    <row r="54" s="67" customFormat="1" spans="1:12">
      <c r="A54" s="162" t="s">
        <v>354</v>
      </c>
      <c r="B54" s="163" t="s">
        <v>355</v>
      </c>
      <c r="C54" s="163">
        <v>11762</v>
      </c>
      <c r="D54" s="163" t="s">
        <v>167</v>
      </c>
      <c r="E54" s="163" t="s">
        <v>239</v>
      </c>
      <c r="F54" s="163" t="s">
        <v>356</v>
      </c>
      <c r="G54" s="163" t="s">
        <v>208</v>
      </c>
      <c r="H54" s="162" t="s">
        <v>357</v>
      </c>
      <c r="I54" s="163" t="s">
        <v>172</v>
      </c>
      <c r="J54" s="162" t="s">
        <v>173</v>
      </c>
      <c r="K54" s="166" t="s">
        <v>358</v>
      </c>
      <c r="L54" s="167">
        <v>-25</v>
      </c>
    </row>
    <row r="55" s="67" customFormat="1" spans="1:12">
      <c r="A55" s="162" t="s">
        <v>359</v>
      </c>
      <c r="B55" s="163" t="s">
        <v>360</v>
      </c>
      <c r="C55" s="163">
        <v>12454</v>
      </c>
      <c r="D55" s="163" t="s">
        <v>167</v>
      </c>
      <c r="E55" s="163" t="s">
        <v>168</v>
      </c>
      <c r="F55" s="163" t="s">
        <v>361</v>
      </c>
      <c r="G55" s="163" t="s">
        <v>178</v>
      </c>
      <c r="H55" s="162" t="s">
        <v>362</v>
      </c>
      <c r="I55" s="163" t="s">
        <v>172</v>
      </c>
      <c r="J55" s="162" t="s">
        <v>173</v>
      </c>
      <c r="K55" s="166" t="s">
        <v>358</v>
      </c>
      <c r="L55" s="167">
        <v>-25</v>
      </c>
    </row>
    <row r="56" s="67" customFormat="1" spans="1:12">
      <c r="A56" s="162" t="s">
        <v>222</v>
      </c>
      <c r="B56" s="163" t="s">
        <v>363</v>
      </c>
      <c r="C56" s="163">
        <v>12220</v>
      </c>
      <c r="D56" s="163" t="s">
        <v>167</v>
      </c>
      <c r="E56" s="163" t="s">
        <v>239</v>
      </c>
      <c r="F56" s="163" t="s">
        <v>224</v>
      </c>
      <c r="G56" s="163" t="s">
        <v>178</v>
      </c>
      <c r="H56" s="162" t="s">
        <v>364</v>
      </c>
      <c r="I56" s="163" t="s">
        <v>172</v>
      </c>
      <c r="J56" s="162" t="s">
        <v>173</v>
      </c>
      <c r="K56" s="166" t="s">
        <v>358</v>
      </c>
      <c r="L56" s="167">
        <v>-25</v>
      </c>
    </row>
    <row r="57" s="67" customFormat="1" spans="1:12">
      <c r="A57" s="162" t="s">
        <v>186</v>
      </c>
      <c r="B57" s="163" t="s">
        <v>365</v>
      </c>
      <c r="C57" s="163">
        <v>4086</v>
      </c>
      <c r="D57" s="163" t="s">
        <v>167</v>
      </c>
      <c r="E57" s="163" t="s">
        <v>232</v>
      </c>
      <c r="F57" s="163" t="s">
        <v>188</v>
      </c>
      <c r="G57" s="163" t="s">
        <v>189</v>
      </c>
      <c r="H57" s="162" t="s">
        <v>366</v>
      </c>
      <c r="I57" s="163" t="s">
        <v>172</v>
      </c>
      <c r="J57" s="162" t="s">
        <v>173</v>
      </c>
      <c r="K57" s="166" t="s">
        <v>358</v>
      </c>
      <c r="L57" s="167">
        <v>-25</v>
      </c>
    </row>
    <row r="58" s="67" customFormat="1" spans="1:12">
      <c r="A58" s="162" t="s">
        <v>367</v>
      </c>
      <c r="B58" s="163" t="s">
        <v>368</v>
      </c>
      <c r="C58" s="163">
        <v>12445</v>
      </c>
      <c r="D58" s="163" t="s">
        <v>167</v>
      </c>
      <c r="E58" s="163" t="s">
        <v>168</v>
      </c>
      <c r="F58" s="163" t="s">
        <v>369</v>
      </c>
      <c r="G58" s="163" t="s">
        <v>182</v>
      </c>
      <c r="H58" s="162" t="s">
        <v>370</v>
      </c>
      <c r="I58" s="163" t="s">
        <v>172</v>
      </c>
      <c r="J58" s="162" t="s">
        <v>173</v>
      </c>
      <c r="K58" s="166" t="s">
        <v>358</v>
      </c>
      <c r="L58" s="167">
        <v>-25</v>
      </c>
    </row>
    <row r="59" s="67" customFormat="1" spans="1:12">
      <c r="A59" s="162" t="s">
        <v>371</v>
      </c>
      <c r="B59" s="163" t="s">
        <v>372</v>
      </c>
      <c r="C59" s="163">
        <v>7687</v>
      </c>
      <c r="D59" s="163" t="s">
        <v>167</v>
      </c>
      <c r="E59" s="163" t="s">
        <v>168</v>
      </c>
      <c r="F59" s="162" t="s">
        <v>373</v>
      </c>
      <c r="G59" s="163" t="s">
        <v>194</v>
      </c>
      <c r="H59" s="162" t="s">
        <v>374</v>
      </c>
      <c r="I59" s="163" t="s">
        <v>172</v>
      </c>
      <c r="J59" s="162" t="s">
        <v>173</v>
      </c>
      <c r="K59" s="166" t="s">
        <v>358</v>
      </c>
      <c r="L59" s="167">
        <v>-25</v>
      </c>
    </row>
    <row r="60" s="67" customFormat="1" spans="1:12">
      <c r="A60" s="162" t="s">
        <v>375</v>
      </c>
      <c r="B60" s="163" t="s">
        <v>376</v>
      </c>
      <c r="C60" s="163">
        <v>12532</v>
      </c>
      <c r="D60" s="163" t="s">
        <v>167</v>
      </c>
      <c r="E60" s="163" t="s">
        <v>168</v>
      </c>
      <c r="F60" s="163" t="s">
        <v>377</v>
      </c>
      <c r="G60" s="162" t="s">
        <v>378</v>
      </c>
      <c r="H60" s="162" t="s">
        <v>379</v>
      </c>
      <c r="I60" s="163" t="s">
        <v>172</v>
      </c>
      <c r="J60" s="162" t="s">
        <v>173</v>
      </c>
      <c r="K60" s="166" t="s">
        <v>358</v>
      </c>
      <c r="L60" s="167">
        <v>-25</v>
      </c>
    </row>
    <row r="61" s="67" customFormat="1" spans="1:12">
      <c r="A61" s="162" t="s">
        <v>380</v>
      </c>
      <c r="B61" s="163" t="s">
        <v>381</v>
      </c>
      <c r="C61" s="163">
        <v>12234</v>
      </c>
      <c r="D61" s="163" t="s">
        <v>167</v>
      </c>
      <c r="E61" s="163" t="s">
        <v>168</v>
      </c>
      <c r="F61" s="163" t="s">
        <v>382</v>
      </c>
      <c r="G61" s="163" t="s">
        <v>215</v>
      </c>
      <c r="H61" s="162" t="s">
        <v>383</v>
      </c>
      <c r="I61" s="163" t="s">
        <v>172</v>
      </c>
      <c r="J61" s="162" t="s">
        <v>173</v>
      </c>
      <c r="K61" s="166" t="s">
        <v>358</v>
      </c>
      <c r="L61" s="167">
        <v>-25</v>
      </c>
    </row>
    <row r="62" s="67" customFormat="1" spans="1:12">
      <c r="A62" s="162" t="s">
        <v>384</v>
      </c>
      <c r="B62" s="163" t="s">
        <v>385</v>
      </c>
      <c r="C62" s="163">
        <v>12275</v>
      </c>
      <c r="D62" s="163" t="s">
        <v>167</v>
      </c>
      <c r="E62" s="163" t="s">
        <v>168</v>
      </c>
      <c r="F62" s="163" t="s">
        <v>386</v>
      </c>
      <c r="G62" s="163" t="s">
        <v>178</v>
      </c>
      <c r="H62" s="162" t="s">
        <v>387</v>
      </c>
      <c r="I62" s="163" t="s">
        <v>172</v>
      </c>
      <c r="J62" s="162" t="s">
        <v>173</v>
      </c>
      <c r="K62" s="166" t="s">
        <v>358</v>
      </c>
      <c r="L62" s="167">
        <v>-25</v>
      </c>
    </row>
    <row r="63" s="67" customFormat="1" spans="1:12">
      <c r="A63" s="162" t="s">
        <v>201</v>
      </c>
      <c r="B63" s="163" t="s">
        <v>388</v>
      </c>
      <c r="C63" s="163">
        <v>9200</v>
      </c>
      <c r="D63" s="163" t="s">
        <v>167</v>
      </c>
      <c r="E63" s="163" t="s">
        <v>168</v>
      </c>
      <c r="F63" s="162" t="s">
        <v>203</v>
      </c>
      <c r="G63" s="163" t="s">
        <v>170</v>
      </c>
      <c r="H63" s="162" t="s">
        <v>389</v>
      </c>
      <c r="I63" s="163" t="s">
        <v>172</v>
      </c>
      <c r="J63" s="162" t="s">
        <v>173</v>
      </c>
      <c r="K63" s="166" t="s">
        <v>390</v>
      </c>
      <c r="L63" s="167">
        <v>-30</v>
      </c>
    </row>
    <row r="64" s="67" customFormat="1" spans="1:12">
      <c r="A64" s="162" t="s">
        <v>230</v>
      </c>
      <c r="B64" s="163" t="s">
        <v>391</v>
      </c>
      <c r="C64" s="163" t="e">
        <v>#N/A</v>
      </c>
      <c r="D64" s="163" t="s">
        <v>167</v>
      </c>
      <c r="E64" s="163" t="s">
        <v>392</v>
      </c>
      <c r="F64" s="163" t="s">
        <v>112</v>
      </c>
      <c r="G64" s="163" t="s">
        <v>194</v>
      </c>
      <c r="H64" s="162" t="s">
        <v>393</v>
      </c>
      <c r="I64" s="163" t="s">
        <v>172</v>
      </c>
      <c r="J64" s="162" t="s">
        <v>173</v>
      </c>
      <c r="K64" s="166" t="s">
        <v>390</v>
      </c>
      <c r="L64" s="167">
        <v>-30</v>
      </c>
    </row>
    <row r="65" s="67" customFormat="1" spans="1:12">
      <c r="A65" s="162" t="s">
        <v>380</v>
      </c>
      <c r="B65" s="163" t="s">
        <v>394</v>
      </c>
      <c r="C65" s="163">
        <v>12496</v>
      </c>
      <c r="D65" s="163" t="s">
        <v>167</v>
      </c>
      <c r="E65" s="163" t="s">
        <v>168</v>
      </c>
      <c r="F65" s="163" t="s">
        <v>382</v>
      </c>
      <c r="G65" s="163" t="s">
        <v>215</v>
      </c>
      <c r="H65" s="162" t="s">
        <v>395</v>
      </c>
      <c r="I65" s="163" t="s">
        <v>172</v>
      </c>
      <c r="J65" s="162" t="s">
        <v>173</v>
      </c>
      <c r="K65" s="166" t="s">
        <v>390</v>
      </c>
      <c r="L65" s="167">
        <v>-30</v>
      </c>
    </row>
    <row r="66" s="67" customFormat="1" spans="1:12">
      <c r="A66" s="162" t="s">
        <v>371</v>
      </c>
      <c r="B66" s="163" t="s">
        <v>396</v>
      </c>
      <c r="C66" s="163">
        <v>12094</v>
      </c>
      <c r="D66" s="163" t="s">
        <v>167</v>
      </c>
      <c r="E66" s="163" t="s">
        <v>168</v>
      </c>
      <c r="F66" s="162" t="s">
        <v>373</v>
      </c>
      <c r="G66" s="163" t="s">
        <v>194</v>
      </c>
      <c r="H66" s="162" t="s">
        <v>397</v>
      </c>
      <c r="I66" s="163" t="s">
        <v>172</v>
      </c>
      <c r="J66" s="162" t="s">
        <v>173</v>
      </c>
      <c r="K66" s="166" t="s">
        <v>390</v>
      </c>
      <c r="L66" s="167">
        <v>-30</v>
      </c>
    </row>
    <row r="67" s="67" customFormat="1" spans="1:12">
      <c r="A67" s="162" t="s">
        <v>371</v>
      </c>
      <c r="B67" s="163" t="s">
        <v>398</v>
      </c>
      <c r="C67" s="163">
        <v>7947</v>
      </c>
      <c r="D67" s="163" t="s">
        <v>167</v>
      </c>
      <c r="E67" s="163" t="s">
        <v>235</v>
      </c>
      <c r="F67" s="162" t="s">
        <v>373</v>
      </c>
      <c r="G67" s="163" t="s">
        <v>194</v>
      </c>
      <c r="H67" s="162" t="s">
        <v>399</v>
      </c>
      <c r="I67" s="163" t="s">
        <v>172</v>
      </c>
      <c r="J67" s="162" t="s">
        <v>173</v>
      </c>
      <c r="K67" s="166" t="s">
        <v>390</v>
      </c>
      <c r="L67" s="167">
        <v>-30</v>
      </c>
    </row>
    <row r="68" s="67" customFormat="1" spans="1:12">
      <c r="A68" s="162" t="s">
        <v>400</v>
      </c>
      <c r="B68" s="163" t="s">
        <v>401</v>
      </c>
      <c r="C68" s="163">
        <v>12225</v>
      </c>
      <c r="D68" s="163" t="s">
        <v>167</v>
      </c>
      <c r="E68" s="163" t="s">
        <v>239</v>
      </c>
      <c r="F68" s="162" t="s">
        <v>402</v>
      </c>
      <c r="G68" s="163" t="s">
        <v>189</v>
      </c>
      <c r="H68" s="162" t="s">
        <v>403</v>
      </c>
      <c r="I68" s="163" t="s">
        <v>172</v>
      </c>
      <c r="J68" s="162" t="s">
        <v>173</v>
      </c>
      <c r="K68" s="166" t="s">
        <v>390</v>
      </c>
      <c r="L68" s="167">
        <v>-30</v>
      </c>
    </row>
    <row r="69" s="67" customFormat="1" spans="1:12">
      <c r="A69" s="162" t="s">
        <v>270</v>
      </c>
      <c r="B69" s="163" t="s">
        <v>404</v>
      </c>
      <c r="C69" s="163">
        <v>12437</v>
      </c>
      <c r="D69" s="163" t="s">
        <v>167</v>
      </c>
      <c r="E69" s="163" t="s">
        <v>168</v>
      </c>
      <c r="F69" s="163" t="s">
        <v>272</v>
      </c>
      <c r="G69" s="163" t="s">
        <v>178</v>
      </c>
      <c r="H69" s="162" t="s">
        <v>405</v>
      </c>
      <c r="I69" s="163" t="s">
        <v>172</v>
      </c>
      <c r="J69" s="162" t="s">
        <v>173</v>
      </c>
      <c r="K69" s="166" t="s">
        <v>390</v>
      </c>
      <c r="L69" s="167">
        <v>-30</v>
      </c>
    </row>
    <row r="70" s="67" customFormat="1" spans="1:12">
      <c r="A70" s="162" t="s">
        <v>286</v>
      </c>
      <c r="B70" s="163" t="s">
        <v>406</v>
      </c>
      <c r="C70" s="163">
        <v>5875</v>
      </c>
      <c r="D70" s="163" t="s">
        <v>167</v>
      </c>
      <c r="E70" s="163" t="s">
        <v>168</v>
      </c>
      <c r="F70" s="163" t="s">
        <v>288</v>
      </c>
      <c r="G70" s="163" t="s">
        <v>289</v>
      </c>
      <c r="H70" s="162" t="s">
        <v>407</v>
      </c>
      <c r="I70" s="163" t="s">
        <v>172</v>
      </c>
      <c r="J70" s="162" t="s">
        <v>173</v>
      </c>
      <c r="K70" s="166" t="s">
        <v>390</v>
      </c>
      <c r="L70" s="167">
        <v>-30</v>
      </c>
    </row>
    <row r="71" s="67" customFormat="1" spans="1:12">
      <c r="A71" s="162" t="s">
        <v>175</v>
      </c>
      <c r="B71" s="163" t="s">
        <v>408</v>
      </c>
      <c r="C71" s="163">
        <v>11447</v>
      </c>
      <c r="D71" s="163" t="s">
        <v>167</v>
      </c>
      <c r="E71" s="163" t="s">
        <v>198</v>
      </c>
      <c r="F71" s="162" t="s">
        <v>177</v>
      </c>
      <c r="G71" s="163" t="s">
        <v>178</v>
      </c>
      <c r="H71" s="162" t="s">
        <v>409</v>
      </c>
      <c r="I71" s="163" t="s">
        <v>172</v>
      </c>
      <c r="J71" s="162" t="s">
        <v>173</v>
      </c>
      <c r="K71" s="166" t="s">
        <v>390</v>
      </c>
      <c r="L71" s="167">
        <v>-30</v>
      </c>
    </row>
    <row r="72" s="67" customFormat="1" spans="1:12">
      <c r="A72" s="162" t="s">
        <v>165</v>
      </c>
      <c r="B72" s="163" t="s">
        <v>410</v>
      </c>
      <c r="C72" s="163">
        <v>12091</v>
      </c>
      <c r="D72" s="163" t="s">
        <v>167</v>
      </c>
      <c r="E72" s="163" t="s">
        <v>168</v>
      </c>
      <c r="F72" s="162" t="s">
        <v>169</v>
      </c>
      <c r="G72" s="163" t="s">
        <v>170</v>
      </c>
      <c r="H72" s="162" t="s">
        <v>411</v>
      </c>
      <c r="I72" s="163" t="s">
        <v>172</v>
      </c>
      <c r="J72" s="162" t="s">
        <v>173</v>
      </c>
      <c r="K72" s="166" t="s">
        <v>390</v>
      </c>
      <c r="L72" s="167">
        <v>-30</v>
      </c>
    </row>
    <row r="73" s="67" customFormat="1" spans="1:12">
      <c r="A73" s="162" t="s">
        <v>230</v>
      </c>
      <c r="B73" s="163" t="s">
        <v>412</v>
      </c>
      <c r="C73" s="163">
        <v>992157</v>
      </c>
      <c r="D73" s="163" t="s">
        <v>167</v>
      </c>
      <c r="E73" s="163" t="s">
        <v>392</v>
      </c>
      <c r="F73" s="163" t="s">
        <v>112</v>
      </c>
      <c r="G73" s="163" t="s">
        <v>194</v>
      </c>
      <c r="H73" s="162" t="s">
        <v>413</v>
      </c>
      <c r="I73" s="163" t="s">
        <v>172</v>
      </c>
      <c r="J73" s="162" t="s">
        <v>173</v>
      </c>
      <c r="K73" s="166" t="s">
        <v>414</v>
      </c>
      <c r="L73" s="167">
        <v>-35</v>
      </c>
    </row>
    <row r="74" s="67" customFormat="1" spans="1:12">
      <c r="A74" s="162" t="s">
        <v>230</v>
      </c>
      <c r="B74" s="163" t="s">
        <v>415</v>
      </c>
      <c r="C74" s="163">
        <v>12113</v>
      </c>
      <c r="D74" s="163" t="s">
        <v>167</v>
      </c>
      <c r="E74" s="163" t="s">
        <v>198</v>
      </c>
      <c r="F74" s="163" t="s">
        <v>112</v>
      </c>
      <c r="G74" s="163" t="s">
        <v>194</v>
      </c>
      <c r="H74" s="162" t="s">
        <v>416</v>
      </c>
      <c r="I74" s="163" t="s">
        <v>172</v>
      </c>
      <c r="J74" s="162" t="s">
        <v>173</v>
      </c>
      <c r="K74" s="166" t="s">
        <v>414</v>
      </c>
      <c r="L74" s="167">
        <v>-35</v>
      </c>
    </row>
    <row r="75" s="67" customFormat="1" spans="1:12">
      <c r="A75" s="162" t="s">
        <v>417</v>
      </c>
      <c r="B75" s="163" t="s">
        <v>418</v>
      </c>
      <c r="C75" s="163">
        <v>12448</v>
      </c>
      <c r="D75" s="163" t="s">
        <v>167</v>
      </c>
      <c r="E75" s="163" t="s">
        <v>168</v>
      </c>
      <c r="F75" s="163" t="s">
        <v>419</v>
      </c>
      <c r="G75" s="163" t="s">
        <v>189</v>
      </c>
      <c r="H75" s="162" t="s">
        <v>420</v>
      </c>
      <c r="I75" s="163" t="s">
        <v>172</v>
      </c>
      <c r="J75" s="162" t="s">
        <v>173</v>
      </c>
      <c r="K75" s="166" t="s">
        <v>414</v>
      </c>
      <c r="L75" s="167">
        <v>-35</v>
      </c>
    </row>
    <row r="76" s="67" customFormat="1" spans="1:12">
      <c r="A76" s="162" t="s">
        <v>421</v>
      </c>
      <c r="B76" s="163" t="s">
        <v>422</v>
      </c>
      <c r="C76" s="163">
        <v>12481</v>
      </c>
      <c r="D76" s="163" t="s">
        <v>167</v>
      </c>
      <c r="E76" s="163" t="s">
        <v>168</v>
      </c>
      <c r="F76" s="163" t="s">
        <v>423</v>
      </c>
      <c r="G76" s="163" t="s">
        <v>208</v>
      </c>
      <c r="H76" s="162" t="s">
        <v>424</v>
      </c>
      <c r="I76" s="163" t="s">
        <v>172</v>
      </c>
      <c r="J76" s="162" t="s">
        <v>173</v>
      </c>
      <c r="K76" s="166" t="s">
        <v>414</v>
      </c>
      <c r="L76" s="167">
        <v>-35</v>
      </c>
    </row>
    <row r="77" s="67" customFormat="1" spans="1:12">
      <c r="A77" s="162" t="s">
        <v>252</v>
      </c>
      <c r="B77" s="163" t="s">
        <v>425</v>
      </c>
      <c r="C77" s="163">
        <v>12274</v>
      </c>
      <c r="D77" s="163" t="s">
        <v>167</v>
      </c>
      <c r="E77" s="163" t="s">
        <v>168</v>
      </c>
      <c r="F77" s="163" t="s">
        <v>254</v>
      </c>
      <c r="G77" s="163" t="s">
        <v>178</v>
      </c>
      <c r="H77" s="162" t="s">
        <v>426</v>
      </c>
      <c r="I77" s="163" t="s">
        <v>172</v>
      </c>
      <c r="J77" s="162" t="s">
        <v>173</v>
      </c>
      <c r="K77" s="166" t="s">
        <v>414</v>
      </c>
      <c r="L77" s="167">
        <v>-35</v>
      </c>
    </row>
    <row r="78" s="67" customFormat="1" spans="1:12">
      <c r="A78" s="162" t="s">
        <v>417</v>
      </c>
      <c r="B78" s="163" t="s">
        <v>427</v>
      </c>
      <c r="C78" s="163">
        <v>12226</v>
      </c>
      <c r="D78" s="163" t="s">
        <v>167</v>
      </c>
      <c r="E78" s="163" t="s">
        <v>239</v>
      </c>
      <c r="F78" s="163" t="s">
        <v>419</v>
      </c>
      <c r="G78" s="163" t="s">
        <v>189</v>
      </c>
      <c r="H78" s="162" t="s">
        <v>428</v>
      </c>
      <c r="I78" s="163" t="s">
        <v>172</v>
      </c>
      <c r="J78" s="162" t="s">
        <v>173</v>
      </c>
      <c r="K78" s="166" t="s">
        <v>414</v>
      </c>
      <c r="L78" s="167">
        <v>-35</v>
      </c>
    </row>
    <row r="79" s="67" customFormat="1" spans="1:12">
      <c r="A79" s="162" t="s">
        <v>367</v>
      </c>
      <c r="B79" s="163" t="s">
        <v>429</v>
      </c>
      <c r="C79" s="163">
        <v>12483</v>
      </c>
      <c r="D79" s="163" t="s">
        <v>167</v>
      </c>
      <c r="E79" s="163" t="s">
        <v>168</v>
      </c>
      <c r="F79" s="163" t="s">
        <v>369</v>
      </c>
      <c r="G79" s="163" t="s">
        <v>182</v>
      </c>
      <c r="H79" s="162" t="s">
        <v>430</v>
      </c>
      <c r="I79" s="163" t="s">
        <v>172</v>
      </c>
      <c r="J79" s="162" t="s">
        <v>173</v>
      </c>
      <c r="K79" s="166" t="s">
        <v>414</v>
      </c>
      <c r="L79" s="167">
        <v>-35</v>
      </c>
    </row>
    <row r="80" s="67" customFormat="1" spans="1:12">
      <c r="A80" s="162" t="s">
        <v>252</v>
      </c>
      <c r="B80" s="163" t="s">
        <v>431</v>
      </c>
      <c r="C80" s="163">
        <v>11178</v>
      </c>
      <c r="D80" s="163" t="s">
        <v>167</v>
      </c>
      <c r="E80" s="163" t="s">
        <v>168</v>
      </c>
      <c r="F80" s="163" t="s">
        <v>254</v>
      </c>
      <c r="G80" s="163" t="s">
        <v>178</v>
      </c>
      <c r="H80" s="162" t="s">
        <v>432</v>
      </c>
      <c r="I80" s="163" t="s">
        <v>172</v>
      </c>
      <c r="J80" s="162" t="s">
        <v>173</v>
      </c>
      <c r="K80" s="166" t="s">
        <v>433</v>
      </c>
      <c r="L80" s="167">
        <v>-40</v>
      </c>
    </row>
    <row r="81" s="67" customFormat="1" spans="1:12">
      <c r="A81" s="162" t="s">
        <v>434</v>
      </c>
      <c r="B81" s="163" t="s">
        <v>435</v>
      </c>
      <c r="C81" s="163">
        <v>12442</v>
      </c>
      <c r="D81" s="163" t="s">
        <v>167</v>
      </c>
      <c r="E81" s="163" t="s">
        <v>168</v>
      </c>
      <c r="F81" s="163" t="s">
        <v>436</v>
      </c>
      <c r="G81" s="163" t="s">
        <v>178</v>
      </c>
      <c r="H81" s="162" t="s">
        <v>437</v>
      </c>
      <c r="I81" s="163" t="s">
        <v>172</v>
      </c>
      <c r="J81" s="162" t="s">
        <v>173</v>
      </c>
      <c r="K81" s="166" t="s">
        <v>433</v>
      </c>
      <c r="L81" s="167">
        <v>-40</v>
      </c>
    </row>
    <row r="82" s="67" customFormat="1" spans="1:12">
      <c r="A82" s="162" t="s">
        <v>230</v>
      </c>
      <c r="B82" s="163" t="s">
        <v>438</v>
      </c>
      <c r="C82" s="163">
        <v>12535</v>
      </c>
      <c r="D82" s="163" t="s">
        <v>167</v>
      </c>
      <c r="E82" s="163" t="s">
        <v>168</v>
      </c>
      <c r="F82" s="163" t="s">
        <v>112</v>
      </c>
      <c r="G82" s="163" t="s">
        <v>194</v>
      </c>
      <c r="H82" s="162" t="s">
        <v>439</v>
      </c>
      <c r="I82" s="163" t="s">
        <v>172</v>
      </c>
      <c r="J82" s="162" t="s">
        <v>173</v>
      </c>
      <c r="K82" s="166" t="s">
        <v>433</v>
      </c>
      <c r="L82" s="167">
        <v>-40</v>
      </c>
    </row>
    <row r="83" s="67" customFormat="1" spans="1:12">
      <c r="A83" s="162" t="s">
        <v>318</v>
      </c>
      <c r="B83" s="163" t="s">
        <v>440</v>
      </c>
      <c r="C83" s="163">
        <v>12482</v>
      </c>
      <c r="D83" s="163" t="s">
        <v>167</v>
      </c>
      <c r="E83" s="163" t="s">
        <v>168</v>
      </c>
      <c r="F83" s="163" t="s">
        <v>149</v>
      </c>
      <c r="G83" s="163" t="s">
        <v>189</v>
      </c>
      <c r="H83" s="162" t="s">
        <v>441</v>
      </c>
      <c r="I83" s="163" t="s">
        <v>172</v>
      </c>
      <c r="J83" s="162" t="s">
        <v>173</v>
      </c>
      <c r="K83" s="166" t="s">
        <v>433</v>
      </c>
      <c r="L83" s="167">
        <v>-40</v>
      </c>
    </row>
    <row r="84" s="67" customFormat="1" spans="1:12">
      <c r="A84" s="162" t="s">
        <v>384</v>
      </c>
      <c r="B84" s="163" t="s">
        <v>442</v>
      </c>
      <c r="C84" s="163">
        <v>12444</v>
      </c>
      <c r="D84" s="163" t="s">
        <v>167</v>
      </c>
      <c r="E84" s="163" t="s">
        <v>168</v>
      </c>
      <c r="F84" s="163" t="s">
        <v>386</v>
      </c>
      <c r="G84" s="163" t="s">
        <v>178</v>
      </c>
      <c r="H84" s="162" t="s">
        <v>443</v>
      </c>
      <c r="I84" s="163" t="s">
        <v>172</v>
      </c>
      <c r="J84" s="162" t="s">
        <v>173</v>
      </c>
      <c r="K84" s="166" t="s">
        <v>444</v>
      </c>
      <c r="L84" s="167">
        <v>-50</v>
      </c>
    </row>
    <row r="85" s="67" customFormat="1" spans="1:12">
      <c r="A85" s="162" t="s">
        <v>313</v>
      </c>
      <c r="B85" s="163" t="s">
        <v>445</v>
      </c>
      <c r="C85" s="163">
        <v>12348</v>
      </c>
      <c r="D85" s="163" t="s">
        <v>167</v>
      </c>
      <c r="E85" s="163" t="s">
        <v>168</v>
      </c>
      <c r="F85" s="162" t="s">
        <v>315</v>
      </c>
      <c r="G85" s="163" t="s">
        <v>189</v>
      </c>
      <c r="H85" s="162" t="s">
        <v>446</v>
      </c>
      <c r="I85" s="163" t="s">
        <v>172</v>
      </c>
      <c r="J85" s="162" t="s">
        <v>173</v>
      </c>
      <c r="K85" s="166" t="s">
        <v>444</v>
      </c>
      <c r="L85" s="167">
        <v>-50</v>
      </c>
    </row>
    <row r="86" s="67" customFormat="1" spans="1:12">
      <c r="A86" s="162" t="s">
        <v>380</v>
      </c>
      <c r="B86" s="163" t="s">
        <v>447</v>
      </c>
      <c r="C86" s="163">
        <v>12463</v>
      </c>
      <c r="D86" s="163" t="s">
        <v>167</v>
      </c>
      <c r="E86" s="163" t="s">
        <v>168</v>
      </c>
      <c r="F86" s="163" t="s">
        <v>382</v>
      </c>
      <c r="G86" s="163" t="s">
        <v>215</v>
      </c>
      <c r="H86" s="162" t="s">
        <v>448</v>
      </c>
      <c r="I86" s="163" t="s">
        <v>172</v>
      </c>
      <c r="J86" s="162" t="s">
        <v>173</v>
      </c>
      <c r="K86" s="166" t="s">
        <v>449</v>
      </c>
      <c r="L86" s="167">
        <v>-50</v>
      </c>
    </row>
    <row r="87" s="67" customFormat="1" spans="1:12">
      <c r="A87" s="162" t="s">
        <v>331</v>
      </c>
      <c r="B87" s="163" t="s">
        <v>450</v>
      </c>
      <c r="C87" s="163">
        <v>12469</v>
      </c>
      <c r="D87" s="163" t="s">
        <v>167</v>
      </c>
      <c r="E87" s="163" t="s">
        <v>168</v>
      </c>
      <c r="F87" s="162" t="s">
        <v>333</v>
      </c>
      <c r="G87" s="163" t="s">
        <v>334</v>
      </c>
      <c r="H87" s="162" t="s">
        <v>451</v>
      </c>
      <c r="I87" s="163" t="s">
        <v>172</v>
      </c>
      <c r="J87" s="162" t="s">
        <v>173</v>
      </c>
      <c r="K87" s="166" t="s">
        <v>452</v>
      </c>
      <c r="L87" s="167">
        <v>-50</v>
      </c>
    </row>
    <row r="88" s="67" customFormat="1" spans="1:12">
      <c r="A88" s="162" t="s">
        <v>354</v>
      </c>
      <c r="B88" s="163" t="s">
        <v>453</v>
      </c>
      <c r="C88" s="163">
        <v>12478</v>
      </c>
      <c r="D88" s="163" t="s">
        <v>167</v>
      </c>
      <c r="E88" s="163" t="s">
        <v>168</v>
      </c>
      <c r="F88" s="163" t="s">
        <v>356</v>
      </c>
      <c r="G88" s="163" t="s">
        <v>208</v>
      </c>
      <c r="H88" s="162" t="s">
        <v>454</v>
      </c>
      <c r="I88" s="163" t="s">
        <v>172</v>
      </c>
      <c r="J88" s="162" t="s">
        <v>173</v>
      </c>
      <c r="K88" s="166" t="s">
        <v>452</v>
      </c>
      <c r="L88" s="167">
        <v>-50</v>
      </c>
    </row>
    <row r="89" s="67" customFormat="1" spans="1:12">
      <c r="A89" s="162" t="s">
        <v>237</v>
      </c>
      <c r="B89" s="163" t="s">
        <v>455</v>
      </c>
      <c r="C89" s="163">
        <v>12517</v>
      </c>
      <c r="D89" s="163" t="s">
        <v>167</v>
      </c>
      <c r="E89" s="163" t="s">
        <v>168</v>
      </c>
      <c r="F89" s="163" t="s">
        <v>72</v>
      </c>
      <c r="G89" s="163" t="s">
        <v>170</v>
      </c>
      <c r="H89" s="162" t="s">
        <v>456</v>
      </c>
      <c r="I89" s="163" t="s">
        <v>172</v>
      </c>
      <c r="J89" s="162" t="s">
        <v>173</v>
      </c>
      <c r="K89" s="166" t="s">
        <v>452</v>
      </c>
      <c r="L89" s="167">
        <v>-50</v>
      </c>
    </row>
    <row r="90" s="67" customFormat="1" spans="1:12">
      <c r="A90" s="162" t="s">
        <v>266</v>
      </c>
      <c r="B90" s="163" t="s">
        <v>457</v>
      </c>
      <c r="C90" s="163">
        <v>12219</v>
      </c>
      <c r="D90" s="163" t="s">
        <v>167</v>
      </c>
      <c r="E90" s="163" t="s">
        <v>239</v>
      </c>
      <c r="F90" s="162" t="s">
        <v>268</v>
      </c>
      <c r="G90" s="163" t="s">
        <v>189</v>
      </c>
      <c r="H90" s="162" t="s">
        <v>458</v>
      </c>
      <c r="I90" s="163" t="s">
        <v>172</v>
      </c>
      <c r="J90" s="162" t="s">
        <v>173</v>
      </c>
      <c r="K90" s="166" t="s">
        <v>459</v>
      </c>
      <c r="L90" s="167">
        <v>-50</v>
      </c>
    </row>
    <row r="91" s="67" customFormat="1" spans="1:12">
      <c r="A91" s="162" t="s">
        <v>460</v>
      </c>
      <c r="B91" s="163" t="s">
        <v>461</v>
      </c>
      <c r="C91" s="163">
        <v>12449</v>
      </c>
      <c r="D91" s="163" t="s">
        <v>167</v>
      </c>
      <c r="E91" s="163" t="s">
        <v>168</v>
      </c>
      <c r="F91" s="162" t="s">
        <v>462</v>
      </c>
      <c r="G91" s="163" t="s">
        <v>189</v>
      </c>
      <c r="H91" s="162" t="s">
        <v>463</v>
      </c>
      <c r="I91" s="163" t="s">
        <v>172</v>
      </c>
      <c r="J91" s="162" t="s">
        <v>173</v>
      </c>
      <c r="K91" s="166" t="s">
        <v>464</v>
      </c>
      <c r="L91" s="167">
        <v>-50</v>
      </c>
    </row>
    <row r="92" s="67" customFormat="1" spans="1:12">
      <c r="A92" s="162" t="s">
        <v>342</v>
      </c>
      <c r="B92" s="163" t="s">
        <v>465</v>
      </c>
      <c r="C92" s="163">
        <v>12188</v>
      </c>
      <c r="D92" s="163" t="s">
        <v>167</v>
      </c>
      <c r="E92" s="163" t="s">
        <v>198</v>
      </c>
      <c r="F92" s="163" t="s">
        <v>344</v>
      </c>
      <c r="G92" s="163" t="s">
        <v>208</v>
      </c>
      <c r="H92" s="162" t="s">
        <v>466</v>
      </c>
      <c r="I92" s="163" t="s">
        <v>467</v>
      </c>
      <c r="J92" s="162" t="s">
        <v>468</v>
      </c>
      <c r="K92" s="166" t="s">
        <v>469</v>
      </c>
      <c r="L92" s="167">
        <v>-50</v>
      </c>
    </row>
    <row r="93" s="67" customFormat="1" spans="1:12">
      <c r="A93" s="162" t="s">
        <v>470</v>
      </c>
      <c r="B93" s="163" t="s">
        <v>471</v>
      </c>
      <c r="C93" s="163">
        <v>9731</v>
      </c>
      <c r="D93" s="163" t="s">
        <v>167</v>
      </c>
      <c r="E93" s="163" t="s">
        <v>235</v>
      </c>
      <c r="F93" s="163" t="s">
        <v>472</v>
      </c>
      <c r="G93" s="163" t="s">
        <v>220</v>
      </c>
      <c r="H93" s="162" t="s">
        <v>473</v>
      </c>
      <c r="I93" s="163" t="s">
        <v>467</v>
      </c>
      <c r="J93" s="162" t="s">
        <v>468</v>
      </c>
      <c r="K93" s="166" t="s">
        <v>469</v>
      </c>
      <c r="L93" s="167">
        <v>-50</v>
      </c>
    </row>
    <row r="94" s="67" customFormat="1" spans="1:12">
      <c r="A94" s="162" t="s">
        <v>474</v>
      </c>
      <c r="B94" s="163" t="s">
        <v>475</v>
      </c>
      <c r="C94" s="163">
        <v>12484</v>
      </c>
      <c r="D94" s="163" t="s">
        <v>167</v>
      </c>
      <c r="E94" s="163" t="s">
        <v>168</v>
      </c>
      <c r="F94" s="162" t="s">
        <v>476</v>
      </c>
      <c r="G94" s="163" t="s">
        <v>178</v>
      </c>
      <c r="H94" s="162" t="s">
        <v>477</v>
      </c>
      <c r="I94" s="163" t="s">
        <v>467</v>
      </c>
      <c r="J94" s="162" t="s">
        <v>468</v>
      </c>
      <c r="K94" s="166" t="s">
        <v>469</v>
      </c>
      <c r="L94" s="167">
        <v>-50</v>
      </c>
    </row>
    <row r="95" s="67" customFormat="1" spans="1:12">
      <c r="A95" s="162" t="s">
        <v>331</v>
      </c>
      <c r="B95" s="163" t="s">
        <v>478</v>
      </c>
      <c r="C95" s="163">
        <v>12518</v>
      </c>
      <c r="D95" s="163" t="s">
        <v>167</v>
      </c>
      <c r="E95" s="163" t="s">
        <v>168</v>
      </c>
      <c r="F95" s="162" t="s">
        <v>333</v>
      </c>
      <c r="G95" s="163" t="s">
        <v>334</v>
      </c>
      <c r="H95" s="162" t="s">
        <v>479</v>
      </c>
      <c r="I95" s="163" t="s">
        <v>467</v>
      </c>
      <c r="J95" s="162" t="s">
        <v>468</v>
      </c>
      <c r="K95" s="166" t="s">
        <v>469</v>
      </c>
      <c r="L95" s="167">
        <v>-50</v>
      </c>
    </row>
    <row r="96" s="67" customFormat="1" spans="1:12">
      <c r="A96" s="162" t="s">
        <v>480</v>
      </c>
      <c r="B96" s="163" t="s">
        <v>481</v>
      </c>
      <c r="C96" s="163">
        <v>7948</v>
      </c>
      <c r="D96" s="163" t="s">
        <v>167</v>
      </c>
      <c r="E96" s="163" t="s">
        <v>168</v>
      </c>
      <c r="F96" s="162" t="s">
        <v>482</v>
      </c>
      <c r="G96" s="163" t="s">
        <v>483</v>
      </c>
      <c r="H96" s="162" t="s">
        <v>484</v>
      </c>
      <c r="I96" s="163" t="s">
        <v>467</v>
      </c>
      <c r="J96" s="162" t="s">
        <v>468</v>
      </c>
      <c r="K96" s="166" t="s">
        <v>469</v>
      </c>
      <c r="L96" s="167">
        <v>-50</v>
      </c>
    </row>
    <row r="97" s="67" customFormat="1" spans="1:12">
      <c r="A97" s="162" t="s">
        <v>186</v>
      </c>
      <c r="B97" s="163" t="s">
        <v>485</v>
      </c>
      <c r="C97" s="163">
        <v>11624</v>
      </c>
      <c r="D97" s="163" t="s">
        <v>167</v>
      </c>
      <c r="E97" s="163" t="s">
        <v>168</v>
      </c>
      <c r="F97" s="163" t="s">
        <v>188</v>
      </c>
      <c r="G97" s="163" t="s">
        <v>189</v>
      </c>
      <c r="H97" s="162" t="s">
        <v>486</v>
      </c>
      <c r="I97" s="163" t="s">
        <v>467</v>
      </c>
      <c r="J97" s="162" t="s">
        <v>468</v>
      </c>
      <c r="K97" s="166" t="s">
        <v>469</v>
      </c>
      <c r="L97" s="167">
        <v>-50</v>
      </c>
    </row>
    <row r="98" s="67" customFormat="1" spans="1:12">
      <c r="A98" s="162" t="s">
        <v>282</v>
      </c>
      <c r="B98" s="163" t="s">
        <v>487</v>
      </c>
      <c r="C98" s="163">
        <v>12372</v>
      </c>
      <c r="D98" s="163" t="s">
        <v>167</v>
      </c>
      <c r="E98" s="163" t="s">
        <v>168</v>
      </c>
      <c r="F98" s="163" t="s">
        <v>284</v>
      </c>
      <c r="G98" s="163" t="s">
        <v>220</v>
      </c>
      <c r="H98" s="162" t="s">
        <v>488</v>
      </c>
      <c r="I98" s="163" t="s">
        <v>467</v>
      </c>
      <c r="J98" s="162" t="s">
        <v>468</v>
      </c>
      <c r="K98" s="166" t="s">
        <v>469</v>
      </c>
      <c r="L98" s="167">
        <v>-50</v>
      </c>
    </row>
    <row r="99" s="67" customFormat="1" spans="1:12">
      <c r="A99" s="162" t="s">
        <v>331</v>
      </c>
      <c r="B99" s="163" t="s">
        <v>489</v>
      </c>
      <c r="C99" s="163">
        <v>10892</v>
      </c>
      <c r="D99" s="163" t="s">
        <v>167</v>
      </c>
      <c r="E99" s="163" t="s">
        <v>168</v>
      </c>
      <c r="F99" s="162" t="s">
        <v>333</v>
      </c>
      <c r="G99" s="163" t="s">
        <v>334</v>
      </c>
      <c r="H99" s="162" t="s">
        <v>490</v>
      </c>
      <c r="I99" s="163" t="s">
        <v>467</v>
      </c>
      <c r="J99" s="162" t="s">
        <v>468</v>
      </c>
      <c r="K99" s="166" t="s">
        <v>469</v>
      </c>
      <c r="L99" s="167">
        <v>-50</v>
      </c>
    </row>
    <row r="100" s="67" customFormat="1" spans="1:12">
      <c r="A100" s="162" t="s">
        <v>180</v>
      </c>
      <c r="B100" s="163" t="s">
        <v>491</v>
      </c>
      <c r="C100" s="163">
        <v>11751</v>
      </c>
      <c r="D100" s="163" t="s">
        <v>167</v>
      </c>
      <c r="E100" s="163" t="s">
        <v>239</v>
      </c>
      <c r="F100" s="163" t="s">
        <v>90</v>
      </c>
      <c r="G100" s="163" t="s">
        <v>182</v>
      </c>
      <c r="H100" s="162" t="s">
        <v>492</v>
      </c>
      <c r="I100" s="163" t="s">
        <v>467</v>
      </c>
      <c r="J100" s="162" t="s">
        <v>468</v>
      </c>
      <c r="K100" s="166" t="s">
        <v>469</v>
      </c>
      <c r="L100" s="167">
        <v>-50</v>
      </c>
    </row>
    <row r="101" s="67" customFormat="1" spans="1:12">
      <c r="A101" s="162" t="s">
        <v>266</v>
      </c>
      <c r="B101" s="163" t="s">
        <v>493</v>
      </c>
      <c r="C101" s="163">
        <v>10191</v>
      </c>
      <c r="D101" s="163" t="s">
        <v>167</v>
      </c>
      <c r="E101" s="163" t="s">
        <v>168</v>
      </c>
      <c r="F101" s="162" t="s">
        <v>268</v>
      </c>
      <c r="G101" s="163" t="s">
        <v>189</v>
      </c>
      <c r="H101" s="162" t="s">
        <v>494</v>
      </c>
      <c r="I101" s="163" t="s">
        <v>467</v>
      </c>
      <c r="J101" s="162" t="s">
        <v>468</v>
      </c>
      <c r="K101" s="166" t="s">
        <v>469</v>
      </c>
      <c r="L101" s="167">
        <v>-50</v>
      </c>
    </row>
    <row r="102" s="67" customFormat="1" spans="1:12">
      <c r="A102" s="162" t="s">
        <v>495</v>
      </c>
      <c r="B102" s="163" t="s">
        <v>496</v>
      </c>
      <c r="C102" s="163">
        <v>10898</v>
      </c>
      <c r="D102" s="163" t="s">
        <v>167</v>
      </c>
      <c r="E102" s="163" t="s">
        <v>168</v>
      </c>
      <c r="F102" s="163" t="s">
        <v>497</v>
      </c>
      <c r="G102" s="163" t="s">
        <v>182</v>
      </c>
      <c r="H102" s="162" t="s">
        <v>498</v>
      </c>
      <c r="I102" s="163" t="s">
        <v>467</v>
      </c>
      <c r="J102" s="162" t="s">
        <v>468</v>
      </c>
      <c r="K102" s="166" t="s">
        <v>469</v>
      </c>
      <c r="L102" s="167">
        <v>-50</v>
      </c>
    </row>
    <row r="103" s="67" customFormat="1" spans="1:12">
      <c r="A103" s="162" t="s">
        <v>499</v>
      </c>
      <c r="B103" s="163" t="s">
        <v>500</v>
      </c>
      <c r="C103" s="163">
        <v>7644</v>
      </c>
      <c r="D103" s="163" t="s">
        <v>167</v>
      </c>
      <c r="E103" s="163" t="s">
        <v>168</v>
      </c>
      <c r="F103" s="162" t="s">
        <v>501</v>
      </c>
      <c r="G103" s="163" t="s">
        <v>194</v>
      </c>
      <c r="H103" s="162" t="s">
        <v>502</v>
      </c>
      <c r="I103" s="163" t="s">
        <v>467</v>
      </c>
      <c r="J103" s="162" t="s">
        <v>468</v>
      </c>
      <c r="K103" s="166" t="s">
        <v>469</v>
      </c>
      <c r="L103" s="167">
        <v>-50</v>
      </c>
    </row>
    <row r="104" s="67" customFormat="1" spans="1:12">
      <c r="A104" s="162" t="s">
        <v>237</v>
      </c>
      <c r="B104" s="163" t="s">
        <v>503</v>
      </c>
      <c r="C104" s="163">
        <v>11841</v>
      </c>
      <c r="D104" s="163" t="s">
        <v>167</v>
      </c>
      <c r="E104" s="163" t="s">
        <v>198</v>
      </c>
      <c r="F104" s="163" t="s">
        <v>72</v>
      </c>
      <c r="G104" s="163" t="s">
        <v>170</v>
      </c>
      <c r="H104" s="162" t="s">
        <v>504</v>
      </c>
      <c r="I104" s="163" t="s">
        <v>467</v>
      </c>
      <c r="J104" s="162" t="s">
        <v>468</v>
      </c>
      <c r="K104" s="166" t="s">
        <v>469</v>
      </c>
      <c r="L104" s="167">
        <v>-50</v>
      </c>
    </row>
    <row r="105" s="67" customFormat="1" ht="15" customHeight="1" spans="1:12">
      <c r="A105" s="162" t="s">
        <v>499</v>
      </c>
      <c r="B105" s="163" t="s">
        <v>505</v>
      </c>
      <c r="C105" s="163">
        <v>11485</v>
      </c>
      <c r="D105" s="163" t="s">
        <v>167</v>
      </c>
      <c r="E105" s="163" t="s">
        <v>198</v>
      </c>
      <c r="F105" s="162" t="s">
        <v>501</v>
      </c>
      <c r="G105" s="163" t="s">
        <v>194</v>
      </c>
      <c r="H105" s="162" t="s">
        <v>506</v>
      </c>
      <c r="I105" s="163" t="s">
        <v>467</v>
      </c>
      <c r="J105" s="162" t="s">
        <v>468</v>
      </c>
      <c r="K105" s="166" t="s">
        <v>469</v>
      </c>
      <c r="L105" s="167">
        <v>-50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23"/>
  <sheetViews>
    <sheetView workbookViewId="0">
      <selection activeCell="C6" sqref="C6"/>
    </sheetView>
  </sheetViews>
  <sheetFormatPr defaultColWidth="9" defaultRowHeight="21" customHeight="1"/>
  <cols>
    <col min="1" max="1" width="5.625" customWidth="1"/>
    <col min="2" max="2" width="8.25" customWidth="1"/>
    <col min="3" max="3" width="13.125" customWidth="1"/>
    <col min="4" max="5" width="13.5" customWidth="1"/>
    <col min="6" max="6" width="13.875" customWidth="1"/>
    <col min="7" max="7" width="13.75" customWidth="1"/>
    <col min="8" max="8" width="13.25" customWidth="1"/>
    <col min="9" max="9" width="12" customWidth="1"/>
    <col min="10" max="10" width="13.125" customWidth="1"/>
  </cols>
  <sheetData>
    <row r="1" customHeight="1" spans="1:10">
      <c r="A1" s="122" t="s">
        <v>507</v>
      </c>
      <c r="B1" s="122"/>
      <c r="C1" s="122"/>
      <c r="D1" s="122"/>
      <c r="E1" s="122"/>
      <c r="F1" s="150"/>
      <c r="G1" s="151"/>
      <c r="H1" s="151"/>
      <c r="I1" s="151"/>
      <c r="J1" s="151"/>
    </row>
    <row r="2" customHeight="1" spans="1:10">
      <c r="A2" s="122" t="s">
        <v>1</v>
      </c>
      <c r="B2" s="122" t="s">
        <v>4</v>
      </c>
      <c r="C2" s="122" t="s">
        <v>508</v>
      </c>
      <c r="D2" s="122" t="s">
        <v>509</v>
      </c>
      <c r="E2" s="122" t="s">
        <v>510</v>
      </c>
      <c r="F2" s="150" t="s">
        <v>511</v>
      </c>
      <c r="G2" s="152" t="s">
        <v>512</v>
      </c>
      <c r="H2" s="151" t="s">
        <v>513</v>
      </c>
      <c r="I2" s="156" t="s">
        <v>514</v>
      </c>
      <c r="J2" s="157" t="s">
        <v>515</v>
      </c>
    </row>
    <row r="3" customHeight="1" spans="1:10">
      <c r="A3" s="25">
        <v>1</v>
      </c>
      <c r="B3" s="25" t="s">
        <v>36</v>
      </c>
      <c r="C3" s="40" t="s">
        <v>516</v>
      </c>
      <c r="D3" s="25">
        <v>16</v>
      </c>
      <c r="E3" s="25">
        <v>14</v>
      </c>
      <c r="F3" s="95">
        <f t="shared" ref="F3:F11" si="0">E3-D3</f>
        <v>-2</v>
      </c>
      <c r="G3" s="153">
        <f>F3*1</f>
        <v>-2</v>
      </c>
      <c r="H3" s="113">
        <v>4</v>
      </c>
      <c r="I3" s="158">
        <f t="shared" ref="I3:I10" si="1">H3*100</f>
        <v>400</v>
      </c>
      <c r="J3" s="159">
        <f t="shared" ref="J3:J11" si="2">E3/D3</f>
        <v>0.875</v>
      </c>
    </row>
    <row r="4" customHeight="1" spans="1:10">
      <c r="A4" s="25">
        <v>2</v>
      </c>
      <c r="B4" s="25" t="s">
        <v>517</v>
      </c>
      <c r="C4" s="40" t="s">
        <v>398</v>
      </c>
      <c r="D4" s="25">
        <v>10</v>
      </c>
      <c r="E4" s="25">
        <v>8</v>
      </c>
      <c r="F4" s="95">
        <f t="shared" si="0"/>
        <v>-2</v>
      </c>
      <c r="G4" s="153">
        <f t="shared" ref="G4:G11" si="3">F4*1</f>
        <v>-2</v>
      </c>
      <c r="H4" s="113">
        <v>5</v>
      </c>
      <c r="I4" s="158">
        <f t="shared" si="1"/>
        <v>500</v>
      </c>
      <c r="J4" s="159">
        <f t="shared" si="2"/>
        <v>0.8</v>
      </c>
    </row>
    <row r="5" customHeight="1" spans="1:10">
      <c r="A5" s="25">
        <v>3</v>
      </c>
      <c r="B5" s="25" t="s">
        <v>38</v>
      </c>
      <c r="C5" s="40" t="s">
        <v>518</v>
      </c>
      <c r="D5" s="25">
        <v>21</v>
      </c>
      <c r="E5" s="25">
        <v>14</v>
      </c>
      <c r="F5" s="95">
        <f t="shared" si="0"/>
        <v>-7</v>
      </c>
      <c r="G5" s="153">
        <f t="shared" si="3"/>
        <v>-7</v>
      </c>
      <c r="H5" s="113">
        <v>2</v>
      </c>
      <c r="I5" s="158">
        <f t="shared" si="1"/>
        <v>200</v>
      </c>
      <c r="J5" s="159">
        <f t="shared" si="2"/>
        <v>0.666666666666667</v>
      </c>
    </row>
    <row r="6" customHeight="1" spans="1:10">
      <c r="A6" s="25">
        <v>4</v>
      </c>
      <c r="B6" s="25" t="s">
        <v>519</v>
      </c>
      <c r="C6" s="40" t="s">
        <v>520</v>
      </c>
      <c r="D6" s="25">
        <v>5</v>
      </c>
      <c r="E6" s="25">
        <v>3</v>
      </c>
      <c r="F6" s="95">
        <f t="shared" si="0"/>
        <v>-2</v>
      </c>
      <c r="G6" s="153">
        <f t="shared" si="3"/>
        <v>-2</v>
      </c>
      <c r="H6" s="113">
        <v>1</v>
      </c>
      <c r="I6" s="158">
        <f t="shared" si="1"/>
        <v>100</v>
      </c>
      <c r="J6" s="159">
        <f t="shared" si="2"/>
        <v>0.6</v>
      </c>
    </row>
    <row r="7" customHeight="1" spans="1:10">
      <c r="A7" s="25">
        <v>5</v>
      </c>
      <c r="B7" s="25" t="s">
        <v>141</v>
      </c>
      <c r="C7" s="25" t="s">
        <v>521</v>
      </c>
      <c r="D7" s="25">
        <v>2</v>
      </c>
      <c r="E7" s="25">
        <v>0</v>
      </c>
      <c r="F7" s="95">
        <f t="shared" si="0"/>
        <v>-2</v>
      </c>
      <c r="G7" s="153">
        <f t="shared" si="3"/>
        <v>-2</v>
      </c>
      <c r="H7" s="113">
        <v>0</v>
      </c>
      <c r="I7" s="158">
        <f t="shared" si="1"/>
        <v>0</v>
      </c>
      <c r="J7" s="159">
        <f t="shared" si="2"/>
        <v>0</v>
      </c>
    </row>
    <row r="8" customHeight="1" spans="1:10">
      <c r="A8" s="25">
        <v>6</v>
      </c>
      <c r="B8" s="25" t="s">
        <v>32</v>
      </c>
      <c r="C8" s="40" t="s">
        <v>522</v>
      </c>
      <c r="D8" s="25">
        <v>30</v>
      </c>
      <c r="E8" s="25">
        <v>19</v>
      </c>
      <c r="F8" s="95">
        <f t="shared" si="0"/>
        <v>-11</v>
      </c>
      <c r="G8" s="153">
        <v>-10</v>
      </c>
      <c r="H8" s="113">
        <v>2</v>
      </c>
      <c r="I8" s="158">
        <f t="shared" si="1"/>
        <v>200</v>
      </c>
      <c r="J8" s="159">
        <f t="shared" si="2"/>
        <v>0.633333333333333</v>
      </c>
    </row>
    <row r="9" customHeight="1" spans="1:10">
      <c r="A9" s="25">
        <v>7</v>
      </c>
      <c r="B9" s="25" t="s">
        <v>523</v>
      </c>
      <c r="C9" s="25" t="s">
        <v>524</v>
      </c>
      <c r="D9" s="25">
        <v>4</v>
      </c>
      <c r="E9" s="25">
        <v>2</v>
      </c>
      <c r="F9" s="95">
        <f t="shared" si="0"/>
        <v>-2</v>
      </c>
      <c r="G9" s="153">
        <f t="shared" si="3"/>
        <v>-2</v>
      </c>
      <c r="H9" s="113">
        <v>0</v>
      </c>
      <c r="I9" s="158">
        <f t="shared" si="1"/>
        <v>0</v>
      </c>
      <c r="J9" s="159">
        <f t="shared" si="2"/>
        <v>0.5</v>
      </c>
    </row>
    <row r="10" customHeight="1" spans="1:10">
      <c r="A10" s="25">
        <v>8</v>
      </c>
      <c r="B10" s="25" t="s">
        <v>53</v>
      </c>
      <c r="C10" s="40" t="s">
        <v>525</v>
      </c>
      <c r="D10" s="25">
        <v>24</v>
      </c>
      <c r="E10" s="25">
        <v>10</v>
      </c>
      <c r="F10" s="95">
        <f t="shared" si="0"/>
        <v>-14</v>
      </c>
      <c r="G10" s="153">
        <v>-10</v>
      </c>
      <c r="H10" s="113">
        <v>1</v>
      </c>
      <c r="I10" s="158">
        <f t="shared" si="1"/>
        <v>100</v>
      </c>
      <c r="J10" s="159">
        <f t="shared" si="2"/>
        <v>0.416666666666667</v>
      </c>
    </row>
    <row r="11" customHeight="1" spans="1:10">
      <c r="A11" s="118" t="s">
        <v>152</v>
      </c>
      <c r="B11" s="119"/>
      <c r="C11" s="154"/>
      <c r="D11" s="122">
        <f t="shared" ref="D11:I11" si="4">SUM(D3:D10)</f>
        <v>112</v>
      </c>
      <c r="E11" s="122">
        <f t="shared" si="4"/>
        <v>70</v>
      </c>
      <c r="F11" s="150">
        <f t="shared" si="0"/>
        <v>-42</v>
      </c>
      <c r="G11" s="153">
        <f>SUM(G3:G10)</f>
        <v>-37</v>
      </c>
      <c r="H11" s="151">
        <f t="shared" si="4"/>
        <v>15</v>
      </c>
      <c r="I11" s="156">
        <f t="shared" si="4"/>
        <v>1500</v>
      </c>
      <c r="J11" s="157">
        <f t="shared" si="2"/>
        <v>0.625</v>
      </c>
    </row>
    <row r="15" customHeight="1" spans="1:10">
      <c r="A15" s="25" t="s">
        <v>1</v>
      </c>
      <c r="B15" s="25" t="s">
        <v>4</v>
      </c>
      <c r="C15" s="26" t="s">
        <v>526</v>
      </c>
      <c r="D15" s="26" t="s">
        <v>527</v>
      </c>
      <c r="E15" s="26" t="s">
        <v>528</v>
      </c>
      <c r="F15" s="26" t="s">
        <v>529</v>
      </c>
      <c r="G15" s="26" t="s">
        <v>530</v>
      </c>
      <c r="H15" s="26" t="s">
        <v>531</v>
      </c>
      <c r="I15" s="62" t="s">
        <v>532</v>
      </c>
      <c r="J15" s="62" t="s">
        <v>533</v>
      </c>
    </row>
    <row r="16" customHeight="1" spans="1:10">
      <c r="A16" s="25">
        <v>1</v>
      </c>
      <c r="B16" s="25" t="s">
        <v>36</v>
      </c>
      <c r="C16" s="26">
        <v>296724.368857143</v>
      </c>
      <c r="D16" s="26">
        <v>80585.1633485714</v>
      </c>
      <c r="E16" s="26">
        <v>356069.242628572</v>
      </c>
      <c r="F16" s="26">
        <v>93548.8635394286</v>
      </c>
      <c r="G16" s="26">
        <v>321396.41</v>
      </c>
      <c r="H16" s="26">
        <v>84733.33</v>
      </c>
      <c r="I16" s="62">
        <v>1.08314801119262</v>
      </c>
      <c r="J16" s="62">
        <v>0.902623342660516</v>
      </c>
    </row>
    <row r="17" customHeight="1" spans="1:10">
      <c r="A17" s="25">
        <v>2</v>
      </c>
      <c r="B17" s="25" t="s">
        <v>34</v>
      </c>
      <c r="C17" s="26">
        <v>453705.004142857</v>
      </c>
      <c r="D17" s="26">
        <v>118647.491142857</v>
      </c>
      <c r="E17" s="26">
        <v>544446.004971429</v>
      </c>
      <c r="F17" s="26">
        <v>137734.261457143</v>
      </c>
      <c r="G17" s="26">
        <v>504281.69</v>
      </c>
      <c r="H17" s="26">
        <v>123411.99</v>
      </c>
      <c r="I17" s="62">
        <v>1.11147482482079</v>
      </c>
      <c r="J17" s="62">
        <v>0.926229020683995</v>
      </c>
    </row>
    <row r="18" customHeight="1" spans="1:10">
      <c r="A18" s="25">
        <v>3</v>
      </c>
      <c r="B18" s="25" t="s">
        <v>38</v>
      </c>
      <c r="C18" s="26">
        <v>612984.559857143</v>
      </c>
      <c r="D18" s="26">
        <v>155636.137537143</v>
      </c>
      <c r="E18" s="26">
        <v>735581.471828571</v>
      </c>
      <c r="F18" s="26">
        <v>180673.255314857</v>
      </c>
      <c r="G18" s="26">
        <v>626893.99</v>
      </c>
      <c r="H18" s="26">
        <v>157565.240000001</v>
      </c>
      <c r="I18" s="62">
        <v>1.02269132218616</v>
      </c>
      <c r="J18" s="62">
        <v>0.852242768488463</v>
      </c>
    </row>
    <row r="19" customHeight="1" spans="1:10">
      <c r="A19" s="25">
        <v>4</v>
      </c>
      <c r="B19" s="25" t="s">
        <v>53</v>
      </c>
      <c r="C19" s="26">
        <v>552600.869714285</v>
      </c>
      <c r="D19" s="26">
        <v>155273.747171429</v>
      </c>
      <c r="E19" s="26">
        <v>663121.043657143</v>
      </c>
      <c r="F19" s="26">
        <v>180252.567368571</v>
      </c>
      <c r="G19" s="26">
        <v>540655.64</v>
      </c>
      <c r="H19" s="26">
        <v>150481.840000017</v>
      </c>
      <c r="I19" s="62">
        <v>0.978383621219306</v>
      </c>
      <c r="J19" s="62">
        <v>0.81531968434942</v>
      </c>
    </row>
    <row r="20" customHeight="1" spans="1:10">
      <c r="A20" s="25">
        <v>5</v>
      </c>
      <c r="B20" s="25" t="s">
        <v>70</v>
      </c>
      <c r="C20" s="26">
        <v>56003.3840000001</v>
      </c>
      <c r="D20" s="26">
        <v>14725.39304</v>
      </c>
      <c r="E20" s="26">
        <v>67204.0608</v>
      </c>
      <c r="F20" s="26">
        <v>17094.260616</v>
      </c>
      <c r="G20" s="26">
        <v>64431</v>
      </c>
      <c r="H20" s="26">
        <v>15321.16</v>
      </c>
      <c r="I20" s="62">
        <v>1.15048404932102</v>
      </c>
      <c r="J20" s="62">
        <v>0.958736707767516</v>
      </c>
    </row>
    <row r="21" customHeight="1" spans="1:10">
      <c r="A21" s="25">
        <v>6</v>
      </c>
      <c r="B21" s="25" t="s">
        <v>141</v>
      </c>
      <c r="C21" s="26">
        <v>249003.350857143</v>
      </c>
      <c r="D21" s="26">
        <v>61735.5224171431</v>
      </c>
      <c r="E21" s="26">
        <v>298804.021028571</v>
      </c>
      <c r="F21" s="26">
        <v>71666.8890668572</v>
      </c>
      <c r="G21" s="26">
        <v>180750.3</v>
      </c>
      <c r="H21" s="26">
        <v>41922.81</v>
      </c>
      <c r="I21" s="62">
        <v>0.725895050720418</v>
      </c>
      <c r="J21" s="62">
        <v>0.604912542267017</v>
      </c>
    </row>
    <row r="22" customHeight="1" spans="1:10">
      <c r="A22" s="25">
        <v>7</v>
      </c>
      <c r="B22" s="25" t="s">
        <v>32</v>
      </c>
      <c r="C22" s="26">
        <v>800627.450714286</v>
      </c>
      <c r="D22" s="26">
        <v>201833.721928572</v>
      </c>
      <c r="E22" s="26">
        <v>960752.940857143</v>
      </c>
      <c r="F22" s="26">
        <v>234302.625021429</v>
      </c>
      <c r="G22" s="26">
        <v>784162.12</v>
      </c>
      <c r="H22" s="26">
        <v>195397.679900003</v>
      </c>
      <c r="I22" s="62">
        <v>0.979434466430552</v>
      </c>
      <c r="J22" s="62">
        <v>0.816195388692127</v>
      </c>
    </row>
    <row r="23" customHeight="1" spans="1:10">
      <c r="A23" s="155"/>
      <c r="B23" s="25" t="s">
        <v>534</v>
      </c>
      <c r="C23" s="26">
        <v>3021648.98814286</v>
      </c>
      <c r="D23" s="26">
        <v>788437.176585715</v>
      </c>
      <c r="E23" s="26">
        <v>3625978.78577143</v>
      </c>
      <c r="F23" s="26">
        <v>915272.722384286</v>
      </c>
      <c r="G23" s="26">
        <v>3022571.15</v>
      </c>
      <c r="H23" s="26">
        <v>768834.049900021</v>
      </c>
      <c r="I23" s="62">
        <v>1.00030518497044</v>
      </c>
      <c r="J23" s="62">
        <v>0.833587654142038</v>
      </c>
    </row>
  </sheetData>
  <mergeCells count="2">
    <mergeCell ref="A1:J1"/>
    <mergeCell ref="A11:C1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27"/>
  <sheetViews>
    <sheetView tabSelected="1" topLeftCell="A106" workbookViewId="0">
      <selection activeCell="L123" sqref="L123"/>
    </sheetView>
  </sheetViews>
  <sheetFormatPr defaultColWidth="9" defaultRowHeight="15" customHeight="1"/>
  <cols>
    <col min="1" max="1" width="4.625" style="85" customWidth="1"/>
    <col min="2" max="2" width="7.125" style="86" hidden="1" customWidth="1"/>
    <col min="3" max="3" width="6.25" style="8" customWidth="1"/>
    <col min="4" max="4" width="9" style="86" customWidth="1"/>
    <col min="5" max="5" width="8.125" style="86" customWidth="1"/>
    <col min="6" max="6" width="9.125" style="86" customWidth="1"/>
    <col min="7" max="7" width="8.75" style="8" customWidth="1"/>
    <col min="8" max="8" width="6.875" style="87" hidden="1" customWidth="1"/>
    <col min="9" max="9" width="5.875" style="85" customWidth="1"/>
    <col min="10" max="10" width="4.625" style="85" customWidth="1"/>
    <col min="11" max="11" width="7.375" style="85" hidden="1" customWidth="1"/>
    <col min="12" max="12" width="7.875" style="85" customWidth="1"/>
    <col min="13" max="15" width="9" style="85"/>
    <col min="16" max="16" width="8.5" style="85" customWidth="1"/>
    <col min="17" max="17" width="7.875" style="85" hidden="1" customWidth="1"/>
    <col min="18" max="16384" width="9" style="85"/>
  </cols>
  <sheetData>
    <row r="1" ht="14" customHeight="1" spans="1:17">
      <c r="A1" s="88" t="s">
        <v>535</v>
      </c>
      <c r="B1" s="89"/>
      <c r="C1" s="88"/>
      <c r="D1" s="89"/>
      <c r="E1" s="89"/>
      <c r="F1" s="89"/>
      <c r="G1" s="88"/>
      <c r="H1" s="90"/>
      <c r="J1" s="88" t="s">
        <v>535</v>
      </c>
      <c r="K1" s="89"/>
      <c r="L1" s="88"/>
      <c r="M1" s="89"/>
      <c r="N1" s="89"/>
      <c r="O1" s="89"/>
      <c r="P1" s="88"/>
      <c r="Q1" s="90"/>
    </row>
    <row r="2" s="84" customFormat="1" ht="14" customHeight="1" spans="1:17">
      <c r="A2" s="88" t="s">
        <v>1</v>
      </c>
      <c r="B2" s="89" t="s">
        <v>4</v>
      </c>
      <c r="C2" s="88" t="s">
        <v>2</v>
      </c>
      <c r="D2" s="89" t="s">
        <v>536</v>
      </c>
      <c r="E2" s="89" t="s">
        <v>537</v>
      </c>
      <c r="F2" s="89" t="s">
        <v>538</v>
      </c>
      <c r="G2" s="88" t="s">
        <v>29</v>
      </c>
      <c r="H2" s="90" t="s">
        <v>539</v>
      </c>
      <c r="J2" s="88" t="s">
        <v>1</v>
      </c>
      <c r="K2" s="89" t="s">
        <v>4</v>
      </c>
      <c r="L2" s="88" t="s">
        <v>2</v>
      </c>
      <c r="M2" s="89" t="s">
        <v>536</v>
      </c>
      <c r="N2" s="89" t="s">
        <v>537</v>
      </c>
      <c r="O2" s="89" t="s">
        <v>538</v>
      </c>
      <c r="P2" s="88" t="s">
        <v>29</v>
      </c>
      <c r="Q2" s="90" t="s">
        <v>539</v>
      </c>
    </row>
    <row r="3" ht="14" customHeight="1" spans="1:17">
      <c r="A3" s="24">
        <v>1</v>
      </c>
      <c r="B3" s="91" t="s">
        <v>540</v>
      </c>
      <c r="C3" s="92">
        <v>102479</v>
      </c>
      <c r="D3" s="93" t="s">
        <v>541</v>
      </c>
      <c r="E3" s="93">
        <v>4311</v>
      </c>
      <c r="F3" s="93" t="s">
        <v>542</v>
      </c>
      <c r="G3" s="92">
        <v>500</v>
      </c>
      <c r="H3" s="94" t="s">
        <v>543</v>
      </c>
      <c r="J3" s="24">
        <v>55</v>
      </c>
      <c r="K3" s="106" t="s">
        <v>36</v>
      </c>
      <c r="L3" s="24">
        <v>587</v>
      </c>
      <c r="M3" s="91" t="s">
        <v>544</v>
      </c>
      <c r="N3" s="91">
        <v>8073</v>
      </c>
      <c r="O3" s="91" t="s">
        <v>234</v>
      </c>
      <c r="P3" s="24">
        <v>316.67</v>
      </c>
      <c r="Q3" s="105"/>
    </row>
    <row r="4" ht="14" customHeight="1" spans="1:17">
      <c r="A4" s="24">
        <v>2</v>
      </c>
      <c r="B4" s="91" t="s">
        <v>540</v>
      </c>
      <c r="C4" s="92">
        <v>102479</v>
      </c>
      <c r="D4" s="93" t="s">
        <v>541</v>
      </c>
      <c r="E4" s="93">
        <v>12199</v>
      </c>
      <c r="F4" s="93" t="s">
        <v>545</v>
      </c>
      <c r="G4" s="92">
        <v>100</v>
      </c>
      <c r="H4" s="94"/>
      <c r="J4" s="24">
        <v>56</v>
      </c>
      <c r="K4" s="106" t="s">
        <v>36</v>
      </c>
      <c r="L4" s="24">
        <v>587</v>
      </c>
      <c r="M4" s="91" t="s">
        <v>544</v>
      </c>
      <c r="N4" s="91">
        <v>6497</v>
      </c>
      <c r="O4" s="91" t="s">
        <v>227</v>
      </c>
      <c r="P4" s="24">
        <v>316</v>
      </c>
      <c r="Q4" s="105"/>
    </row>
    <row r="5" ht="14" customHeight="1" spans="1:17">
      <c r="A5" s="24">
        <v>3</v>
      </c>
      <c r="B5" s="91" t="s">
        <v>540</v>
      </c>
      <c r="C5" s="92">
        <v>102479</v>
      </c>
      <c r="D5" s="93" t="s">
        <v>541</v>
      </c>
      <c r="E5" s="93">
        <v>12198</v>
      </c>
      <c r="F5" s="93" t="s">
        <v>546</v>
      </c>
      <c r="G5" s="92">
        <v>100</v>
      </c>
      <c r="H5" s="94"/>
      <c r="J5" s="24">
        <v>57</v>
      </c>
      <c r="K5" s="106" t="s">
        <v>36</v>
      </c>
      <c r="L5" s="24">
        <v>587</v>
      </c>
      <c r="M5" s="91" t="s">
        <v>544</v>
      </c>
      <c r="N5" s="91">
        <v>12109</v>
      </c>
      <c r="O5" s="91" t="s">
        <v>547</v>
      </c>
      <c r="P5" s="24">
        <v>271</v>
      </c>
      <c r="Q5" s="105"/>
    </row>
    <row r="6" ht="14" customHeight="1" spans="1:17">
      <c r="A6" s="24">
        <v>4</v>
      </c>
      <c r="B6" s="91" t="s">
        <v>540</v>
      </c>
      <c r="C6" s="92">
        <v>102478</v>
      </c>
      <c r="D6" s="93" t="s">
        <v>548</v>
      </c>
      <c r="E6" s="93">
        <v>4311</v>
      </c>
      <c r="F6" s="93" t="s">
        <v>542</v>
      </c>
      <c r="G6" s="92">
        <v>450</v>
      </c>
      <c r="H6" s="94" t="s">
        <v>543</v>
      </c>
      <c r="J6" s="24">
        <v>58</v>
      </c>
      <c r="K6" s="106" t="s">
        <v>36</v>
      </c>
      <c r="L6" s="107">
        <v>104428</v>
      </c>
      <c r="M6" s="106" t="s">
        <v>549</v>
      </c>
      <c r="N6" s="106">
        <v>6472</v>
      </c>
      <c r="O6" s="106" t="s">
        <v>550</v>
      </c>
      <c r="P6" s="107">
        <v>160</v>
      </c>
      <c r="Q6" s="105"/>
    </row>
    <row r="7" ht="14" customHeight="1" spans="1:17">
      <c r="A7" s="24">
        <v>5</v>
      </c>
      <c r="B7" s="91" t="s">
        <v>540</v>
      </c>
      <c r="C7" s="95">
        <v>355</v>
      </c>
      <c r="D7" s="96" t="s">
        <v>551</v>
      </c>
      <c r="E7" s="96">
        <v>9895</v>
      </c>
      <c r="F7" s="96" t="s">
        <v>552</v>
      </c>
      <c r="G7" s="95">
        <v>100</v>
      </c>
      <c r="H7" s="94"/>
      <c r="J7" s="24">
        <v>59</v>
      </c>
      <c r="K7" s="106" t="s">
        <v>36</v>
      </c>
      <c r="L7" s="107">
        <v>104428</v>
      </c>
      <c r="M7" s="106" t="s">
        <v>549</v>
      </c>
      <c r="N7" s="106">
        <v>9841</v>
      </c>
      <c r="O7" s="106" t="s">
        <v>553</v>
      </c>
      <c r="P7" s="107">
        <v>145</v>
      </c>
      <c r="Q7" s="105"/>
    </row>
    <row r="8" ht="14" customHeight="1" spans="1:17">
      <c r="A8" s="24">
        <v>6</v>
      </c>
      <c r="B8" s="91" t="s">
        <v>540</v>
      </c>
      <c r="C8" s="95">
        <v>355</v>
      </c>
      <c r="D8" s="96" t="s">
        <v>551</v>
      </c>
      <c r="E8" s="96">
        <v>8233</v>
      </c>
      <c r="F8" s="96" t="s">
        <v>554</v>
      </c>
      <c r="G8" s="95">
        <v>100</v>
      </c>
      <c r="H8" s="94"/>
      <c r="J8" s="24">
        <v>60</v>
      </c>
      <c r="K8" s="106" t="s">
        <v>36</v>
      </c>
      <c r="L8" s="107">
        <v>104428</v>
      </c>
      <c r="M8" s="106" t="s">
        <v>549</v>
      </c>
      <c r="N8" s="106">
        <v>11446</v>
      </c>
      <c r="O8" s="106" t="s">
        <v>555</v>
      </c>
      <c r="P8" s="107">
        <v>145</v>
      </c>
      <c r="Q8" s="105"/>
    </row>
    <row r="9" ht="14" customHeight="1" spans="1:17">
      <c r="A9" s="24">
        <v>7</v>
      </c>
      <c r="B9" s="91" t="s">
        <v>540</v>
      </c>
      <c r="C9" s="95">
        <v>355</v>
      </c>
      <c r="D9" s="96" t="s">
        <v>551</v>
      </c>
      <c r="E9" s="96">
        <v>11251</v>
      </c>
      <c r="F9" s="96" t="s">
        <v>202</v>
      </c>
      <c r="G9" s="95">
        <v>100</v>
      </c>
      <c r="H9" s="94"/>
      <c r="J9" s="24">
        <v>61</v>
      </c>
      <c r="K9" s="106" t="s">
        <v>36</v>
      </c>
      <c r="L9" s="107">
        <v>706</v>
      </c>
      <c r="M9" s="106" t="s">
        <v>556</v>
      </c>
      <c r="N9" s="106">
        <v>10772</v>
      </c>
      <c r="O9" s="106" t="s">
        <v>557</v>
      </c>
      <c r="P9" s="108">
        <v>217</v>
      </c>
      <c r="Q9" s="105"/>
    </row>
    <row r="10" ht="14" customHeight="1" spans="1:17">
      <c r="A10" s="24">
        <v>8</v>
      </c>
      <c r="B10" s="91" t="s">
        <v>540</v>
      </c>
      <c r="C10" s="95">
        <v>355</v>
      </c>
      <c r="D10" s="96" t="s">
        <v>551</v>
      </c>
      <c r="E10" s="96">
        <v>12492</v>
      </c>
      <c r="F10" s="96" t="s">
        <v>558</v>
      </c>
      <c r="G10" s="95">
        <v>50</v>
      </c>
      <c r="H10" s="94"/>
      <c r="J10" s="24">
        <v>62</v>
      </c>
      <c r="K10" s="106" t="s">
        <v>36</v>
      </c>
      <c r="L10" s="107">
        <v>706</v>
      </c>
      <c r="M10" s="106" t="s">
        <v>556</v>
      </c>
      <c r="N10" s="106">
        <v>9731</v>
      </c>
      <c r="O10" s="106" t="s">
        <v>471</v>
      </c>
      <c r="P10" s="108">
        <v>218</v>
      </c>
      <c r="Q10" s="105"/>
    </row>
    <row r="11" ht="14" customHeight="1" spans="1:17">
      <c r="A11" s="24">
        <v>9</v>
      </c>
      <c r="B11" s="91" t="s">
        <v>540</v>
      </c>
      <c r="C11" s="18">
        <v>572</v>
      </c>
      <c r="D11" s="91" t="s">
        <v>559</v>
      </c>
      <c r="E11" s="97">
        <v>10186</v>
      </c>
      <c r="F11" s="96" t="s">
        <v>560</v>
      </c>
      <c r="G11" s="95">
        <v>20</v>
      </c>
      <c r="H11" s="94"/>
      <c r="J11" s="24">
        <v>63</v>
      </c>
      <c r="K11" s="106" t="s">
        <v>36</v>
      </c>
      <c r="L11" s="107">
        <v>706</v>
      </c>
      <c r="M11" s="106" t="s">
        <v>556</v>
      </c>
      <c r="N11" s="106">
        <v>6121</v>
      </c>
      <c r="O11" s="106" t="s">
        <v>561</v>
      </c>
      <c r="P11" s="108">
        <v>215</v>
      </c>
      <c r="Q11" s="105"/>
    </row>
    <row r="12" ht="14" customHeight="1" spans="1:17">
      <c r="A12" s="24">
        <v>10</v>
      </c>
      <c r="B12" s="91" t="s">
        <v>540</v>
      </c>
      <c r="C12" s="18">
        <v>572</v>
      </c>
      <c r="D12" s="91" t="s">
        <v>559</v>
      </c>
      <c r="E12" s="97">
        <v>11058</v>
      </c>
      <c r="F12" s="96" t="s">
        <v>562</v>
      </c>
      <c r="G12" s="95">
        <v>20</v>
      </c>
      <c r="H12" s="94"/>
      <c r="J12" s="24">
        <v>64</v>
      </c>
      <c r="K12" s="106" t="s">
        <v>36</v>
      </c>
      <c r="L12" s="95">
        <v>351</v>
      </c>
      <c r="M12" s="96" t="s">
        <v>563</v>
      </c>
      <c r="N12" s="96">
        <v>8594</v>
      </c>
      <c r="O12" s="96" t="s">
        <v>564</v>
      </c>
      <c r="P12" s="107">
        <v>208.6</v>
      </c>
      <c r="Q12" s="105"/>
    </row>
    <row r="13" ht="14" customHeight="1" spans="1:17">
      <c r="A13" s="24">
        <v>11</v>
      </c>
      <c r="B13" s="91" t="s">
        <v>540</v>
      </c>
      <c r="C13" s="18">
        <v>572</v>
      </c>
      <c r="D13" s="91" t="s">
        <v>559</v>
      </c>
      <c r="E13" s="97">
        <v>8731</v>
      </c>
      <c r="F13" s="96" t="s">
        <v>565</v>
      </c>
      <c r="G13" s="95">
        <v>20</v>
      </c>
      <c r="H13" s="94"/>
      <c r="J13" s="24">
        <v>65</v>
      </c>
      <c r="K13" s="106" t="s">
        <v>36</v>
      </c>
      <c r="L13" s="95">
        <v>351</v>
      </c>
      <c r="M13" s="96" t="s">
        <v>563</v>
      </c>
      <c r="N13" s="96">
        <v>8606</v>
      </c>
      <c r="O13" s="96" t="s">
        <v>566</v>
      </c>
      <c r="P13" s="107">
        <v>208.6</v>
      </c>
      <c r="Q13" s="105"/>
    </row>
    <row r="14" ht="14" customHeight="1" spans="1:17">
      <c r="A14" s="24">
        <v>12</v>
      </c>
      <c r="B14" s="91" t="s">
        <v>540</v>
      </c>
      <c r="C14" s="18">
        <v>572</v>
      </c>
      <c r="D14" s="91" t="s">
        <v>559</v>
      </c>
      <c r="E14" s="97">
        <v>6390</v>
      </c>
      <c r="F14" s="96" t="s">
        <v>567</v>
      </c>
      <c r="G14" s="95">
        <v>20</v>
      </c>
      <c r="H14" s="94"/>
      <c r="J14" s="24">
        <v>66</v>
      </c>
      <c r="K14" s="106" t="s">
        <v>36</v>
      </c>
      <c r="L14" s="95">
        <v>351</v>
      </c>
      <c r="M14" s="96" t="s">
        <v>563</v>
      </c>
      <c r="N14" s="96">
        <v>11256</v>
      </c>
      <c r="O14" s="96" t="s">
        <v>568</v>
      </c>
      <c r="P14" s="107">
        <v>208.6</v>
      </c>
      <c r="Q14" s="105"/>
    </row>
    <row r="15" ht="14" customHeight="1" spans="1:17">
      <c r="A15" s="24">
        <v>13</v>
      </c>
      <c r="B15" s="91" t="s">
        <v>540</v>
      </c>
      <c r="C15" s="95">
        <v>572</v>
      </c>
      <c r="D15" s="96" t="s">
        <v>559</v>
      </c>
      <c r="E15" s="96">
        <v>12466</v>
      </c>
      <c r="F15" s="96" t="s">
        <v>569</v>
      </c>
      <c r="G15" s="95">
        <v>20</v>
      </c>
      <c r="H15" s="94"/>
      <c r="J15" s="24">
        <v>67</v>
      </c>
      <c r="K15" s="106" t="s">
        <v>36</v>
      </c>
      <c r="L15" s="95">
        <v>351</v>
      </c>
      <c r="M15" s="96" t="s">
        <v>563</v>
      </c>
      <c r="N15" s="96">
        <v>12408</v>
      </c>
      <c r="O15" s="96" t="s">
        <v>570</v>
      </c>
      <c r="P15" s="107">
        <v>208.78</v>
      </c>
      <c r="Q15" s="105"/>
    </row>
    <row r="16" ht="14" customHeight="1" spans="1:17">
      <c r="A16" s="24">
        <v>14</v>
      </c>
      <c r="B16" s="91" t="s">
        <v>540</v>
      </c>
      <c r="C16" s="18">
        <v>517</v>
      </c>
      <c r="D16" s="91" t="s">
        <v>571</v>
      </c>
      <c r="E16" s="91">
        <v>4024</v>
      </c>
      <c r="F16" s="91" t="s">
        <v>572</v>
      </c>
      <c r="G16" s="24">
        <v>85</v>
      </c>
      <c r="H16" s="94"/>
      <c r="J16" s="24">
        <v>68</v>
      </c>
      <c r="K16" s="106" t="s">
        <v>36</v>
      </c>
      <c r="L16" s="107">
        <v>713</v>
      </c>
      <c r="M16" s="106" t="s">
        <v>573</v>
      </c>
      <c r="N16" s="106">
        <v>6492</v>
      </c>
      <c r="O16" s="106" t="s">
        <v>574</v>
      </c>
      <c r="P16" s="107">
        <v>25</v>
      </c>
      <c r="Q16" s="105"/>
    </row>
    <row r="17" ht="14" customHeight="1" spans="1:17">
      <c r="A17" s="24">
        <v>15</v>
      </c>
      <c r="B17" s="91" t="s">
        <v>540</v>
      </c>
      <c r="C17" s="18">
        <v>517</v>
      </c>
      <c r="D17" s="91" t="s">
        <v>571</v>
      </c>
      <c r="E17" s="91">
        <v>4022</v>
      </c>
      <c r="F17" s="96" t="s">
        <v>575</v>
      </c>
      <c r="G17" s="95">
        <v>85</v>
      </c>
      <c r="H17" s="94"/>
      <c r="J17" s="24">
        <v>69</v>
      </c>
      <c r="K17" s="106" t="s">
        <v>36</v>
      </c>
      <c r="L17" s="107">
        <v>713</v>
      </c>
      <c r="M17" s="106" t="s">
        <v>573</v>
      </c>
      <c r="N17" s="106">
        <v>11961</v>
      </c>
      <c r="O17" s="106" t="s">
        <v>576</v>
      </c>
      <c r="P17" s="107">
        <v>25</v>
      </c>
      <c r="Q17" s="105"/>
    </row>
    <row r="18" ht="14" customHeight="1" spans="1:17">
      <c r="A18" s="24">
        <v>16</v>
      </c>
      <c r="B18" s="91" t="s">
        <v>540</v>
      </c>
      <c r="C18" s="18">
        <v>517</v>
      </c>
      <c r="D18" s="91" t="s">
        <v>571</v>
      </c>
      <c r="E18" s="91">
        <v>11872</v>
      </c>
      <c r="F18" s="96" t="s">
        <v>577</v>
      </c>
      <c r="G18" s="95">
        <v>85</v>
      </c>
      <c r="H18" s="94"/>
      <c r="J18" s="24">
        <v>70</v>
      </c>
      <c r="K18" s="106" t="s">
        <v>36</v>
      </c>
      <c r="L18" s="24">
        <v>754</v>
      </c>
      <c r="M18" s="91" t="s">
        <v>578</v>
      </c>
      <c r="N18" s="91">
        <v>4540</v>
      </c>
      <c r="O18" s="91" t="s">
        <v>579</v>
      </c>
      <c r="P18" s="109">
        <v>125</v>
      </c>
      <c r="Q18" s="105"/>
    </row>
    <row r="19" ht="14" customHeight="1" spans="1:17">
      <c r="A19" s="24">
        <v>17</v>
      </c>
      <c r="B19" s="91" t="s">
        <v>540</v>
      </c>
      <c r="C19" s="18">
        <v>517</v>
      </c>
      <c r="D19" s="91" t="s">
        <v>571</v>
      </c>
      <c r="E19" s="91">
        <v>12230</v>
      </c>
      <c r="F19" s="96" t="s">
        <v>580</v>
      </c>
      <c r="G19" s="95">
        <v>85</v>
      </c>
      <c r="H19" s="94"/>
      <c r="J19" s="24">
        <v>71</v>
      </c>
      <c r="K19" s="106" t="s">
        <v>36</v>
      </c>
      <c r="L19" s="24">
        <v>754</v>
      </c>
      <c r="M19" s="91" t="s">
        <v>578</v>
      </c>
      <c r="N19" s="91">
        <v>10900</v>
      </c>
      <c r="O19" s="91" t="s">
        <v>581</v>
      </c>
      <c r="P19" s="110">
        <v>125</v>
      </c>
      <c r="Q19" s="105"/>
    </row>
    <row r="20" ht="14" customHeight="1" spans="1:17">
      <c r="A20" s="24">
        <v>18</v>
      </c>
      <c r="B20" s="91" t="s">
        <v>540</v>
      </c>
      <c r="C20" s="18">
        <v>517</v>
      </c>
      <c r="D20" s="91" t="s">
        <v>571</v>
      </c>
      <c r="E20" s="96">
        <v>12517</v>
      </c>
      <c r="F20" s="96" t="s">
        <v>455</v>
      </c>
      <c r="G20" s="95">
        <v>20</v>
      </c>
      <c r="H20" s="94"/>
      <c r="J20" s="24">
        <v>72</v>
      </c>
      <c r="K20" s="106" t="s">
        <v>36</v>
      </c>
      <c r="L20" s="92">
        <v>754</v>
      </c>
      <c r="M20" s="91" t="s">
        <v>578</v>
      </c>
      <c r="N20" s="93">
        <v>11949</v>
      </c>
      <c r="O20" s="93" t="s">
        <v>582</v>
      </c>
      <c r="P20" s="109">
        <v>125</v>
      </c>
      <c r="Q20" s="105"/>
    </row>
    <row r="21" ht="14" customHeight="1" spans="1:17">
      <c r="A21" s="24">
        <v>19</v>
      </c>
      <c r="B21" s="91" t="s">
        <v>540</v>
      </c>
      <c r="C21" s="18">
        <v>517</v>
      </c>
      <c r="D21" s="91" t="s">
        <v>571</v>
      </c>
      <c r="E21" s="97">
        <v>12505</v>
      </c>
      <c r="F21" s="96" t="s">
        <v>583</v>
      </c>
      <c r="G21" s="95">
        <v>20</v>
      </c>
      <c r="H21" s="94"/>
      <c r="J21" s="24">
        <v>73</v>
      </c>
      <c r="K21" s="106" t="s">
        <v>36</v>
      </c>
      <c r="L21" s="92">
        <v>754</v>
      </c>
      <c r="M21" s="91" t="s">
        <v>578</v>
      </c>
      <c r="N21" s="93">
        <v>12377</v>
      </c>
      <c r="O21" s="93" t="s">
        <v>584</v>
      </c>
      <c r="P21" s="110">
        <v>125</v>
      </c>
      <c r="Q21" s="105"/>
    </row>
    <row r="22" ht="14" customHeight="1" spans="1:17">
      <c r="A22" s="24">
        <v>20</v>
      </c>
      <c r="B22" s="91" t="s">
        <v>540</v>
      </c>
      <c r="C22" s="18">
        <v>517</v>
      </c>
      <c r="D22" s="91" t="s">
        <v>571</v>
      </c>
      <c r="E22" s="97">
        <v>12471</v>
      </c>
      <c r="F22" s="96" t="s">
        <v>585</v>
      </c>
      <c r="G22" s="95">
        <v>20</v>
      </c>
      <c r="H22" s="94"/>
      <c r="J22" s="24">
        <v>74</v>
      </c>
      <c r="K22" s="106" t="s">
        <v>36</v>
      </c>
      <c r="L22" s="107">
        <v>101453</v>
      </c>
      <c r="M22" s="106" t="s">
        <v>586</v>
      </c>
      <c r="N22" s="106">
        <v>10927</v>
      </c>
      <c r="O22" s="106" t="s">
        <v>283</v>
      </c>
      <c r="P22" s="24">
        <v>149.5</v>
      </c>
      <c r="Q22" s="105"/>
    </row>
    <row r="23" ht="14" customHeight="1" spans="1:17">
      <c r="A23" s="24">
        <v>21</v>
      </c>
      <c r="B23" s="91" t="s">
        <v>540</v>
      </c>
      <c r="C23" s="24">
        <v>718</v>
      </c>
      <c r="D23" s="91" t="s">
        <v>587</v>
      </c>
      <c r="E23" s="91">
        <v>9130</v>
      </c>
      <c r="F23" s="91" t="s">
        <v>588</v>
      </c>
      <c r="G23" s="24">
        <v>16.8</v>
      </c>
      <c r="H23" s="94"/>
      <c r="J23" s="24">
        <v>75</v>
      </c>
      <c r="K23" s="106" t="s">
        <v>36</v>
      </c>
      <c r="L23" s="107">
        <v>101453</v>
      </c>
      <c r="M23" s="106" t="s">
        <v>586</v>
      </c>
      <c r="N23" s="106">
        <v>4518</v>
      </c>
      <c r="O23" s="106" t="s">
        <v>589</v>
      </c>
      <c r="P23" s="24">
        <v>300.5</v>
      </c>
      <c r="Q23" s="105"/>
    </row>
    <row r="24" ht="14" customHeight="1" spans="1:17">
      <c r="A24" s="24">
        <v>22</v>
      </c>
      <c r="B24" s="91" t="s">
        <v>540</v>
      </c>
      <c r="C24" s="24">
        <v>718</v>
      </c>
      <c r="D24" s="91" t="s">
        <v>587</v>
      </c>
      <c r="E24" s="91">
        <v>11993</v>
      </c>
      <c r="F24" s="91" t="s">
        <v>590</v>
      </c>
      <c r="G24" s="24">
        <v>16.6</v>
      </c>
      <c r="H24" s="94"/>
      <c r="J24" s="24">
        <v>76</v>
      </c>
      <c r="K24" s="106" t="s">
        <v>36</v>
      </c>
      <c r="L24" s="107">
        <v>704</v>
      </c>
      <c r="M24" s="106" t="s">
        <v>591</v>
      </c>
      <c r="N24" s="106">
        <v>9731</v>
      </c>
      <c r="O24" s="106" t="s">
        <v>471</v>
      </c>
      <c r="P24" s="107">
        <v>12.5</v>
      </c>
      <c r="Q24" s="105"/>
    </row>
    <row r="25" ht="14" customHeight="1" spans="1:17">
      <c r="A25" s="24">
        <v>23</v>
      </c>
      <c r="B25" s="91" t="s">
        <v>540</v>
      </c>
      <c r="C25" s="92">
        <v>718</v>
      </c>
      <c r="D25" s="91" t="s">
        <v>587</v>
      </c>
      <c r="E25" s="93">
        <v>11775</v>
      </c>
      <c r="F25" s="93" t="s">
        <v>592</v>
      </c>
      <c r="G25" s="92">
        <v>16.6</v>
      </c>
      <c r="H25" s="94"/>
      <c r="J25" s="24">
        <v>77</v>
      </c>
      <c r="K25" s="106" t="s">
        <v>36</v>
      </c>
      <c r="L25" s="107">
        <v>704</v>
      </c>
      <c r="M25" s="106" t="s">
        <v>591</v>
      </c>
      <c r="N25" s="106">
        <v>6505</v>
      </c>
      <c r="O25" s="106" t="s">
        <v>593</v>
      </c>
      <c r="P25" s="107">
        <v>12.5</v>
      </c>
      <c r="Q25" s="105"/>
    </row>
    <row r="26" ht="14" customHeight="1" spans="1:17">
      <c r="A26" s="24">
        <v>24</v>
      </c>
      <c r="B26" s="91" t="s">
        <v>540</v>
      </c>
      <c r="C26" s="18">
        <v>308</v>
      </c>
      <c r="D26" s="91" t="s">
        <v>64</v>
      </c>
      <c r="E26" s="91">
        <v>4089</v>
      </c>
      <c r="F26" s="91" t="s">
        <v>594</v>
      </c>
      <c r="G26" s="24">
        <v>25</v>
      </c>
      <c r="H26" s="94"/>
      <c r="J26" s="24">
        <v>78</v>
      </c>
      <c r="K26" s="106" t="s">
        <v>36</v>
      </c>
      <c r="L26" s="107">
        <v>704</v>
      </c>
      <c r="M26" s="106" t="s">
        <v>591</v>
      </c>
      <c r="N26" s="106">
        <v>10953</v>
      </c>
      <c r="O26" s="106" t="s">
        <v>595</v>
      </c>
      <c r="P26" s="107">
        <v>12.5</v>
      </c>
      <c r="Q26" s="105"/>
    </row>
    <row r="27" ht="14" customHeight="1" spans="1:17">
      <c r="A27" s="24">
        <v>25</v>
      </c>
      <c r="B27" s="91" t="s">
        <v>540</v>
      </c>
      <c r="C27" s="18">
        <v>308</v>
      </c>
      <c r="D27" s="91" t="s">
        <v>64</v>
      </c>
      <c r="E27" s="91">
        <v>5347</v>
      </c>
      <c r="F27" s="96" t="s">
        <v>596</v>
      </c>
      <c r="G27" s="24">
        <v>15</v>
      </c>
      <c r="H27" s="94"/>
      <c r="J27" s="24">
        <v>79</v>
      </c>
      <c r="K27" s="106" t="s">
        <v>36</v>
      </c>
      <c r="L27" s="107">
        <v>704</v>
      </c>
      <c r="M27" s="106" t="s">
        <v>591</v>
      </c>
      <c r="N27" s="106">
        <v>10953</v>
      </c>
      <c r="O27" s="106" t="s">
        <v>597</v>
      </c>
      <c r="P27" s="107">
        <v>12.5</v>
      </c>
      <c r="Q27" s="105"/>
    </row>
    <row r="28" ht="14" customHeight="1" spans="1:17">
      <c r="A28" s="24">
        <v>26</v>
      </c>
      <c r="B28" s="91" t="s">
        <v>540</v>
      </c>
      <c r="C28" s="18">
        <v>308</v>
      </c>
      <c r="D28" s="91" t="s">
        <v>64</v>
      </c>
      <c r="E28" s="91">
        <v>9200</v>
      </c>
      <c r="F28" s="96" t="s">
        <v>388</v>
      </c>
      <c r="G28" s="24">
        <v>10</v>
      </c>
      <c r="H28" s="94"/>
      <c r="J28" s="24">
        <v>80</v>
      </c>
      <c r="K28" s="106" t="s">
        <v>36</v>
      </c>
      <c r="L28" s="24">
        <v>710</v>
      </c>
      <c r="M28" s="91" t="s">
        <v>598</v>
      </c>
      <c r="N28" s="91">
        <v>9527</v>
      </c>
      <c r="O28" s="91" t="s">
        <v>599</v>
      </c>
      <c r="P28" s="24">
        <v>325.28</v>
      </c>
      <c r="Q28" s="105"/>
    </row>
    <row r="29" ht="14" customHeight="1" spans="1:17">
      <c r="A29" s="24">
        <v>27</v>
      </c>
      <c r="B29" s="91" t="s">
        <v>540</v>
      </c>
      <c r="C29" s="24">
        <v>578</v>
      </c>
      <c r="D29" s="91" t="s">
        <v>600</v>
      </c>
      <c r="E29" s="91">
        <v>9331</v>
      </c>
      <c r="F29" s="91" t="s">
        <v>601</v>
      </c>
      <c r="G29" s="24">
        <v>713.2</v>
      </c>
      <c r="H29" s="94"/>
      <c r="J29" s="24">
        <v>81</v>
      </c>
      <c r="K29" s="106" t="s">
        <v>36</v>
      </c>
      <c r="L29" s="24">
        <v>710</v>
      </c>
      <c r="M29" s="91" t="s">
        <v>598</v>
      </c>
      <c r="N29" s="91">
        <v>11459</v>
      </c>
      <c r="O29" s="91" t="s">
        <v>602</v>
      </c>
      <c r="P29" s="24">
        <v>325</v>
      </c>
      <c r="Q29" s="105"/>
    </row>
    <row r="30" ht="14" customHeight="1" spans="1:17">
      <c r="A30" s="24">
        <v>28</v>
      </c>
      <c r="B30" s="91" t="s">
        <v>540</v>
      </c>
      <c r="C30" s="24">
        <v>578</v>
      </c>
      <c r="D30" s="91" t="s">
        <v>600</v>
      </c>
      <c r="E30" s="91">
        <v>9140</v>
      </c>
      <c r="F30" s="91" t="s">
        <v>603</v>
      </c>
      <c r="G30" s="24">
        <v>613.14</v>
      </c>
      <c r="H30" s="94"/>
      <c r="J30" s="24">
        <v>82</v>
      </c>
      <c r="K30" s="106" t="s">
        <v>36</v>
      </c>
      <c r="L30" s="24">
        <v>710</v>
      </c>
      <c r="M30" s="91" t="s">
        <v>598</v>
      </c>
      <c r="N30" s="91">
        <v>11985</v>
      </c>
      <c r="O30" s="91" t="s">
        <v>604</v>
      </c>
      <c r="P30" s="24">
        <v>325</v>
      </c>
      <c r="Q30" s="105"/>
    </row>
    <row r="31" ht="14" customHeight="1" spans="1:17">
      <c r="A31" s="24">
        <v>29</v>
      </c>
      <c r="B31" s="91" t="s">
        <v>540</v>
      </c>
      <c r="C31" s="92">
        <v>578</v>
      </c>
      <c r="D31" s="93" t="s">
        <v>600</v>
      </c>
      <c r="E31" s="93">
        <v>11902</v>
      </c>
      <c r="F31" s="93" t="s">
        <v>605</v>
      </c>
      <c r="G31" s="92">
        <v>313.3</v>
      </c>
      <c r="H31" s="94"/>
      <c r="J31" s="24">
        <v>83</v>
      </c>
      <c r="K31" s="106" t="s">
        <v>36</v>
      </c>
      <c r="L31" s="24">
        <v>56</v>
      </c>
      <c r="M31" s="91" t="s">
        <v>43</v>
      </c>
      <c r="N31" s="91">
        <v>10983</v>
      </c>
      <c r="O31" s="91" t="s">
        <v>606</v>
      </c>
      <c r="P31" s="24">
        <v>302.2</v>
      </c>
      <c r="Q31" s="105"/>
    </row>
    <row r="32" ht="14" customHeight="1" spans="1:17">
      <c r="A32" s="24">
        <v>30</v>
      </c>
      <c r="B32" s="91" t="s">
        <v>540</v>
      </c>
      <c r="C32" s="24">
        <v>723</v>
      </c>
      <c r="D32" s="91" t="s">
        <v>607</v>
      </c>
      <c r="E32" s="91">
        <v>8386</v>
      </c>
      <c r="F32" s="91" t="s">
        <v>608</v>
      </c>
      <c r="G32" s="24">
        <v>225</v>
      </c>
      <c r="H32" s="94"/>
      <c r="J32" s="24">
        <v>84</v>
      </c>
      <c r="K32" s="106" t="s">
        <v>36</v>
      </c>
      <c r="L32" s="24">
        <v>56</v>
      </c>
      <c r="M32" s="91" t="s">
        <v>43</v>
      </c>
      <c r="N32" s="91">
        <v>7948</v>
      </c>
      <c r="O32" s="91" t="s">
        <v>481</v>
      </c>
      <c r="P32" s="24">
        <v>302.69</v>
      </c>
      <c r="Q32" s="105"/>
    </row>
    <row r="33" ht="14" customHeight="1" spans="1:17">
      <c r="A33" s="24">
        <v>31</v>
      </c>
      <c r="B33" s="91" t="s">
        <v>540</v>
      </c>
      <c r="C33" s="24">
        <v>723</v>
      </c>
      <c r="D33" s="91" t="s">
        <v>607</v>
      </c>
      <c r="E33" s="91">
        <v>11397</v>
      </c>
      <c r="F33" s="91" t="s">
        <v>609</v>
      </c>
      <c r="G33" s="24">
        <v>225</v>
      </c>
      <c r="H33" s="94"/>
      <c r="J33" s="24">
        <v>85</v>
      </c>
      <c r="K33" s="106" t="s">
        <v>36</v>
      </c>
      <c r="L33" s="24">
        <v>56</v>
      </c>
      <c r="M33" s="91" t="s">
        <v>43</v>
      </c>
      <c r="N33" s="91">
        <v>11830</v>
      </c>
      <c r="O33" s="91" t="s">
        <v>610</v>
      </c>
      <c r="P33" s="24">
        <v>302.2</v>
      </c>
      <c r="Q33" s="105"/>
    </row>
    <row r="34" ht="14" customHeight="1" spans="1:17">
      <c r="A34" s="24">
        <v>32</v>
      </c>
      <c r="B34" s="91" t="s">
        <v>540</v>
      </c>
      <c r="C34" s="92">
        <v>723</v>
      </c>
      <c r="D34" s="93" t="s">
        <v>607</v>
      </c>
      <c r="E34" s="93">
        <v>12233</v>
      </c>
      <c r="F34" s="93" t="s">
        <v>611</v>
      </c>
      <c r="G34" s="92">
        <v>50</v>
      </c>
      <c r="H34" s="94"/>
      <c r="J34" s="24">
        <v>86</v>
      </c>
      <c r="K34" s="106" t="s">
        <v>36</v>
      </c>
      <c r="L34" s="95">
        <v>104838</v>
      </c>
      <c r="M34" s="96" t="s">
        <v>612</v>
      </c>
      <c r="N34" s="96">
        <v>11241</v>
      </c>
      <c r="O34" s="96" t="s">
        <v>613</v>
      </c>
      <c r="P34" s="95">
        <v>200</v>
      </c>
      <c r="Q34" s="105"/>
    </row>
    <row r="35" ht="14" customHeight="1" spans="1:17">
      <c r="A35" s="24">
        <v>33</v>
      </c>
      <c r="B35" s="91" t="s">
        <v>540</v>
      </c>
      <c r="C35" s="24">
        <v>747</v>
      </c>
      <c r="D35" s="91" t="s">
        <v>497</v>
      </c>
      <c r="E35" s="91">
        <v>10907</v>
      </c>
      <c r="F35" s="91" t="s">
        <v>614</v>
      </c>
      <c r="G35" s="24">
        <v>284</v>
      </c>
      <c r="H35" s="94"/>
      <c r="J35" s="24">
        <v>87</v>
      </c>
      <c r="K35" s="106" t="s">
        <v>36</v>
      </c>
      <c r="L35" s="95">
        <v>104838</v>
      </c>
      <c r="M35" s="96" t="s">
        <v>612</v>
      </c>
      <c r="N35" s="96">
        <v>10218</v>
      </c>
      <c r="O35" s="96" t="s">
        <v>615</v>
      </c>
      <c r="P35" s="95">
        <v>200</v>
      </c>
      <c r="Q35" s="105"/>
    </row>
    <row r="36" ht="14" customHeight="1" spans="1:17">
      <c r="A36" s="24">
        <v>34</v>
      </c>
      <c r="B36" s="91" t="s">
        <v>540</v>
      </c>
      <c r="C36" s="24">
        <v>747</v>
      </c>
      <c r="D36" s="91" t="s">
        <v>497</v>
      </c>
      <c r="E36" s="91">
        <v>10898</v>
      </c>
      <c r="F36" s="91" t="s">
        <v>496</v>
      </c>
      <c r="G36" s="24">
        <v>284</v>
      </c>
      <c r="H36" s="94"/>
      <c r="J36" s="24">
        <v>88</v>
      </c>
      <c r="K36" s="106" t="s">
        <v>36</v>
      </c>
      <c r="L36" s="95">
        <v>104838</v>
      </c>
      <c r="M36" s="96" t="s">
        <v>612</v>
      </c>
      <c r="N36" s="96">
        <v>12531</v>
      </c>
      <c r="O36" s="96" t="s">
        <v>616</v>
      </c>
      <c r="P36" s="95">
        <v>50</v>
      </c>
      <c r="Q36" s="105"/>
    </row>
    <row r="37" ht="14" customHeight="1" spans="1:17">
      <c r="A37" s="24">
        <v>35</v>
      </c>
      <c r="B37" s="91" t="s">
        <v>540</v>
      </c>
      <c r="C37" s="24">
        <v>747</v>
      </c>
      <c r="D37" s="91" t="s">
        <v>497</v>
      </c>
      <c r="E37" s="91">
        <v>11023</v>
      </c>
      <c r="F37" s="91" t="s">
        <v>617</v>
      </c>
      <c r="G37" s="24">
        <v>284</v>
      </c>
      <c r="H37" s="94"/>
      <c r="J37" s="24">
        <v>89</v>
      </c>
      <c r="K37" s="106" t="s">
        <v>36</v>
      </c>
      <c r="L37" s="24">
        <v>738</v>
      </c>
      <c r="M37" s="91" t="s">
        <v>35</v>
      </c>
      <c r="N37" s="91">
        <v>9988</v>
      </c>
      <c r="O37" s="91" t="s">
        <v>618</v>
      </c>
      <c r="P37" s="24">
        <v>29</v>
      </c>
      <c r="Q37" s="105"/>
    </row>
    <row r="38" ht="14" customHeight="1" spans="1:17">
      <c r="A38" s="24">
        <v>36</v>
      </c>
      <c r="B38" s="91" t="s">
        <v>540</v>
      </c>
      <c r="C38" s="24">
        <v>747</v>
      </c>
      <c r="D38" s="91" t="s">
        <v>497</v>
      </c>
      <c r="E38" s="91">
        <v>11964</v>
      </c>
      <c r="F38" s="91" t="s">
        <v>619</v>
      </c>
      <c r="G38" s="24">
        <v>284</v>
      </c>
      <c r="H38" s="94"/>
      <c r="J38" s="24">
        <v>90</v>
      </c>
      <c r="K38" s="106" t="s">
        <v>36</v>
      </c>
      <c r="L38" s="24">
        <v>738</v>
      </c>
      <c r="M38" s="91" t="s">
        <v>35</v>
      </c>
      <c r="N38" s="91">
        <v>11711</v>
      </c>
      <c r="O38" s="91" t="s">
        <v>620</v>
      </c>
      <c r="P38" s="24">
        <v>29.5</v>
      </c>
      <c r="Q38" s="105"/>
    </row>
    <row r="39" ht="14" customHeight="1" spans="1:17">
      <c r="A39" s="24">
        <v>37</v>
      </c>
      <c r="B39" s="91" t="s">
        <v>540</v>
      </c>
      <c r="C39" s="24">
        <v>747</v>
      </c>
      <c r="D39" s="91" t="s">
        <v>497</v>
      </c>
      <c r="E39" s="91">
        <v>12398</v>
      </c>
      <c r="F39" s="91" t="s">
        <v>621</v>
      </c>
      <c r="G39" s="24">
        <v>85.23</v>
      </c>
      <c r="H39" s="94"/>
      <c r="J39" s="24">
        <v>91</v>
      </c>
      <c r="K39" s="106" t="s">
        <v>36</v>
      </c>
      <c r="L39" s="92">
        <v>738</v>
      </c>
      <c r="M39" s="91" t="s">
        <v>35</v>
      </c>
      <c r="N39" s="93">
        <v>11825</v>
      </c>
      <c r="O39" s="93" t="s">
        <v>622</v>
      </c>
      <c r="P39" s="92">
        <v>29.5</v>
      </c>
      <c r="Q39" s="105"/>
    </row>
    <row r="40" ht="14" customHeight="1" spans="1:17">
      <c r="A40" s="24">
        <v>38</v>
      </c>
      <c r="B40" s="91" t="s">
        <v>540</v>
      </c>
      <c r="C40" s="24">
        <v>747</v>
      </c>
      <c r="D40" s="91" t="s">
        <v>497</v>
      </c>
      <c r="E40" s="91">
        <v>12467</v>
      </c>
      <c r="F40" s="91" t="s">
        <v>623</v>
      </c>
      <c r="G40" s="24">
        <v>28.5</v>
      </c>
      <c r="H40" s="94"/>
      <c r="J40" s="24">
        <v>92</v>
      </c>
      <c r="K40" s="106" t="s">
        <v>36</v>
      </c>
      <c r="L40" s="92">
        <v>738</v>
      </c>
      <c r="M40" s="91" t="s">
        <v>35</v>
      </c>
      <c r="N40" s="93">
        <v>12493</v>
      </c>
      <c r="O40" s="93" t="s">
        <v>624</v>
      </c>
      <c r="P40" s="92">
        <v>6</v>
      </c>
      <c r="Q40" s="105"/>
    </row>
    <row r="41" ht="14" customHeight="1" spans="1:17">
      <c r="A41" s="24">
        <v>39</v>
      </c>
      <c r="B41" s="91" t="s">
        <v>540</v>
      </c>
      <c r="C41" s="24">
        <v>511</v>
      </c>
      <c r="D41" s="91" t="s">
        <v>625</v>
      </c>
      <c r="E41" s="91">
        <v>5527</v>
      </c>
      <c r="F41" s="91" t="s">
        <v>347</v>
      </c>
      <c r="G41" s="24">
        <v>112.5</v>
      </c>
      <c r="H41" s="94"/>
      <c r="J41" s="24">
        <v>93</v>
      </c>
      <c r="K41" s="106" t="s">
        <v>36</v>
      </c>
      <c r="L41" s="92">
        <v>738</v>
      </c>
      <c r="M41" s="91" t="s">
        <v>35</v>
      </c>
      <c r="N41" s="93">
        <v>12491</v>
      </c>
      <c r="O41" s="93" t="s">
        <v>626</v>
      </c>
      <c r="P41" s="92">
        <v>6</v>
      </c>
      <c r="Q41" s="105"/>
    </row>
    <row r="42" ht="14" customHeight="1" spans="1:17">
      <c r="A42" s="24">
        <v>40</v>
      </c>
      <c r="B42" s="91" t="s">
        <v>540</v>
      </c>
      <c r="C42" s="24">
        <v>511</v>
      </c>
      <c r="D42" s="91" t="s">
        <v>625</v>
      </c>
      <c r="E42" s="91">
        <v>11602</v>
      </c>
      <c r="F42" s="91" t="s">
        <v>627</v>
      </c>
      <c r="G42" s="24">
        <v>112.5</v>
      </c>
      <c r="H42" s="94"/>
      <c r="J42" s="24">
        <v>94</v>
      </c>
      <c r="K42" s="104" t="s">
        <v>628</v>
      </c>
      <c r="L42" s="24">
        <v>581</v>
      </c>
      <c r="M42" s="91" t="s">
        <v>629</v>
      </c>
      <c r="N42" s="91">
        <v>7279</v>
      </c>
      <c r="O42" s="91" t="s">
        <v>630</v>
      </c>
      <c r="P42" s="25">
        <v>10</v>
      </c>
      <c r="Q42" s="105"/>
    </row>
    <row r="43" ht="14" customHeight="1" spans="1:17">
      <c r="A43" s="24">
        <v>41</v>
      </c>
      <c r="B43" s="91" t="s">
        <v>540</v>
      </c>
      <c r="C43" s="92">
        <v>511</v>
      </c>
      <c r="D43" s="91" t="s">
        <v>625</v>
      </c>
      <c r="E43" s="93">
        <v>11829</v>
      </c>
      <c r="F43" s="93" t="s">
        <v>631</v>
      </c>
      <c r="G43" s="92">
        <v>112.5</v>
      </c>
      <c r="H43" s="94"/>
      <c r="J43" s="24">
        <v>95</v>
      </c>
      <c r="K43" s="104" t="s">
        <v>628</v>
      </c>
      <c r="L43" s="24">
        <v>581</v>
      </c>
      <c r="M43" s="91" t="s">
        <v>629</v>
      </c>
      <c r="N43" s="91">
        <v>5641</v>
      </c>
      <c r="O43" s="91" t="s">
        <v>632</v>
      </c>
      <c r="P43" s="25">
        <v>8</v>
      </c>
      <c r="Q43" s="105"/>
    </row>
    <row r="44" ht="14" customHeight="1" spans="1:17">
      <c r="A44" s="24">
        <v>42</v>
      </c>
      <c r="B44" s="91" t="s">
        <v>540</v>
      </c>
      <c r="C44" s="92">
        <v>511</v>
      </c>
      <c r="D44" s="91" t="s">
        <v>625</v>
      </c>
      <c r="E44" s="93">
        <v>11876</v>
      </c>
      <c r="F44" s="93" t="s">
        <v>633</v>
      </c>
      <c r="G44" s="92">
        <v>112.5</v>
      </c>
      <c r="H44" s="94"/>
      <c r="J44" s="24">
        <v>96</v>
      </c>
      <c r="K44" s="104" t="s">
        <v>628</v>
      </c>
      <c r="L44" s="24">
        <v>581</v>
      </c>
      <c r="M44" s="91" t="s">
        <v>629</v>
      </c>
      <c r="N44" s="91">
        <v>12494</v>
      </c>
      <c r="O44" s="91" t="s">
        <v>634</v>
      </c>
      <c r="P44" s="25">
        <v>8</v>
      </c>
      <c r="Q44" s="105"/>
    </row>
    <row r="45" ht="14" customHeight="1" spans="1:17">
      <c r="A45" s="24">
        <v>43</v>
      </c>
      <c r="B45" s="91" t="s">
        <v>540</v>
      </c>
      <c r="C45" s="24">
        <v>102935</v>
      </c>
      <c r="D45" s="91" t="s">
        <v>278</v>
      </c>
      <c r="E45" s="91">
        <v>11621</v>
      </c>
      <c r="F45" s="91" t="s">
        <v>635</v>
      </c>
      <c r="G45" s="24">
        <v>16.7</v>
      </c>
      <c r="H45" s="94"/>
      <c r="J45" s="24">
        <v>97</v>
      </c>
      <c r="K45" s="104" t="s">
        <v>628</v>
      </c>
      <c r="L45" s="24">
        <v>581</v>
      </c>
      <c r="M45" s="91" t="s">
        <v>629</v>
      </c>
      <c r="N45" s="91">
        <v>12487</v>
      </c>
      <c r="O45" s="91" t="s">
        <v>322</v>
      </c>
      <c r="P45" s="25">
        <v>8</v>
      </c>
      <c r="Q45" s="105"/>
    </row>
    <row r="46" ht="14" customHeight="1" spans="1:17">
      <c r="A46" s="24">
        <v>44</v>
      </c>
      <c r="B46" s="91" t="s">
        <v>540</v>
      </c>
      <c r="C46" s="24">
        <v>102935</v>
      </c>
      <c r="D46" s="91" t="s">
        <v>278</v>
      </c>
      <c r="E46" s="91">
        <v>11059</v>
      </c>
      <c r="F46" s="91" t="s">
        <v>636</v>
      </c>
      <c r="G46" s="24">
        <v>16.7</v>
      </c>
      <c r="H46" s="94"/>
      <c r="J46" s="24">
        <v>98</v>
      </c>
      <c r="K46" s="104" t="s">
        <v>628</v>
      </c>
      <c r="L46" s="24">
        <v>581</v>
      </c>
      <c r="M46" s="91" t="s">
        <v>629</v>
      </c>
      <c r="N46" s="91">
        <v>11765</v>
      </c>
      <c r="O46" s="91" t="s">
        <v>637</v>
      </c>
      <c r="P46" s="25">
        <v>8</v>
      </c>
      <c r="Q46" s="105"/>
    </row>
    <row r="47" ht="14" customHeight="1" spans="1:17">
      <c r="A47" s="24">
        <v>45</v>
      </c>
      <c r="B47" s="91" t="s">
        <v>540</v>
      </c>
      <c r="C47" s="24">
        <v>102935</v>
      </c>
      <c r="D47" s="91" t="s">
        <v>278</v>
      </c>
      <c r="E47" s="91">
        <v>11844</v>
      </c>
      <c r="F47" s="91" t="s">
        <v>638</v>
      </c>
      <c r="G47" s="24">
        <v>16.6</v>
      </c>
      <c r="H47" s="94"/>
      <c r="J47" s="24">
        <v>99</v>
      </c>
      <c r="K47" s="104" t="s">
        <v>628</v>
      </c>
      <c r="L47" s="24">
        <v>709</v>
      </c>
      <c r="M47" s="91" t="s">
        <v>639</v>
      </c>
      <c r="N47" s="91">
        <v>10191</v>
      </c>
      <c r="O47" s="91" t="s">
        <v>493</v>
      </c>
      <c r="P47" s="25">
        <v>112.5</v>
      </c>
      <c r="Q47" s="105"/>
    </row>
    <row r="48" ht="14" customHeight="1" spans="1:17">
      <c r="A48" s="24">
        <v>46</v>
      </c>
      <c r="B48" s="91" t="s">
        <v>540</v>
      </c>
      <c r="C48" s="95">
        <v>337</v>
      </c>
      <c r="D48" s="96" t="s">
        <v>640</v>
      </c>
      <c r="E48" s="98">
        <v>4061</v>
      </c>
      <c r="F48" s="99" t="s">
        <v>641</v>
      </c>
      <c r="G48" s="100">
        <v>55</v>
      </c>
      <c r="H48" s="94"/>
      <c r="J48" s="24">
        <v>100</v>
      </c>
      <c r="K48" s="104" t="s">
        <v>628</v>
      </c>
      <c r="L48" s="24">
        <v>709</v>
      </c>
      <c r="M48" s="91" t="s">
        <v>639</v>
      </c>
      <c r="N48" s="91">
        <v>7662</v>
      </c>
      <c r="O48" s="91" t="s">
        <v>642</v>
      </c>
      <c r="P48" s="25">
        <v>112.5</v>
      </c>
      <c r="Q48" s="105"/>
    </row>
    <row r="49" ht="14" customHeight="1" spans="1:17">
      <c r="A49" s="24">
        <v>47</v>
      </c>
      <c r="B49" s="91" t="s">
        <v>540</v>
      </c>
      <c r="C49" s="95">
        <v>337</v>
      </c>
      <c r="D49" s="96" t="s">
        <v>640</v>
      </c>
      <c r="E49" s="101">
        <v>6965</v>
      </c>
      <c r="F49" s="102" t="s">
        <v>643</v>
      </c>
      <c r="G49" s="100">
        <v>55</v>
      </c>
      <c r="H49" s="94"/>
      <c r="J49" s="24">
        <v>101</v>
      </c>
      <c r="K49" s="104" t="s">
        <v>628</v>
      </c>
      <c r="L49" s="24">
        <v>709</v>
      </c>
      <c r="M49" s="91" t="s">
        <v>639</v>
      </c>
      <c r="N49" s="91">
        <v>11465</v>
      </c>
      <c r="O49" s="91" t="s">
        <v>644</v>
      </c>
      <c r="P49" s="25">
        <v>112.5</v>
      </c>
      <c r="Q49" s="105"/>
    </row>
    <row r="50" ht="14" customHeight="1" spans="1:17">
      <c r="A50" s="24">
        <v>48</v>
      </c>
      <c r="B50" s="91" t="s">
        <v>540</v>
      </c>
      <c r="C50" s="95">
        <v>337</v>
      </c>
      <c r="D50" s="96" t="s">
        <v>640</v>
      </c>
      <c r="E50" s="101">
        <v>10816</v>
      </c>
      <c r="F50" s="102" t="s">
        <v>645</v>
      </c>
      <c r="G50" s="100">
        <v>55</v>
      </c>
      <c r="H50" s="94"/>
      <c r="J50" s="24">
        <v>102</v>
      </c>
      <c r="K50" s="104" t="s">
        <v>628</v>
      </c>
      <c r="L50" s="24">
        <v>709</v>
      </c>
      <c r="M50" s="91" t="s">
        <v>639</v>
      </c>
      <c r="N50" s="91">
        <v>11486</v>
      </c>
      <c r="O50" s="91" t="s">
        <v>646</v>
      </c>
      <c r="P50" s="25">
        <v>112.5</v>
      </c>
      <c r="Q50" s="105"/>
    </row>
    <row r="51" ht="14" customHeight="1" spans="1:17">
      <c r="A51" s="24">
        <v>49</v>
      </c>
      <c r="B51" s="91" t="s">
        <v>540</v>
      </c>
      <c r="C51" s="95">
        <v>337</v>
      </c>
      <c r="D51" s="96" t="s">
        <v>640</v>
      </c>
      <c r="E51" s="98">
        <v>4264</v>
      </c>
      <c r="F51" s="99" t="s">
        <v>647</v>
      </c>
      <c r="G51" s="100">
        <v>55</v>
      </c>
      <c r="H51" s="94"/>
      <c r="J51" s="24">
        <v>103</v>
      </c>
      <c r="K51" s="104" t="s">
        <v>628</v>
      </c>
      <c r="L51" s="24">
        <v>339</v>
      </c>
      <c r="M51" s="91" t="s">
        <v>648</v>
      </c>
      <c r="N51" s="91">
        <v>11394</v>
      </c>
      <c r="O51" s="91" t="s">
        <v>314</v>
      </c>
      <c r="P51" s="25">
        <v>128.5</v>
      </c>
      <c r="Q51" s="105"/>
    </row>
    <row r="52" ht="14" customHeight="1" spans="1:17">
      <c r="A52" s="24">
        <v>50</v>
      </c>
      <c r="B52" s="91" t="s">
        <v>540</v>
      </c>
      <c r="C52" s="95">
        <v>337</v>
      </c>
      <c r="D52" s="96" t="s">
        <v>640</v>
      </c>
      <c r="E52" s="98">
        <v>11883</v>
      </c>
      <c r="F52" s="99" t="s">
        <v>649</v>
      </c>
      <c r="G52" s="100">
        <v>55</v>
      </c>
      <c r="H52" s="94"/>
      <c r="J52" s="24">
        <v>104</v>
      </c>
      <c r="K52" s="104" t="s">
        <v>628</v>
      </c>
      <c r="L52" s="24">
        <v>339</v>
      </c>
      <c r="M52" s="91" t="s">
        <v>648</v>
      </c>
      <c r="N52" s="91">
        <v>12118</v>
      </c>
      <c r="O52" s="91" t="s">
        <v>650</v>
      </c>
      <c r="P52" s="25">
        <v>77</v>
      </c>
      <c r="Q52" s="105"/>
    </row>
    <row r="53" ht="14" customHeight="1" spans="1:17">
      <c r="A53" s="24">
        <v>51</v>
      </c>
      <c r="B53" s="91" t="s">
        <v>540</v>
      </c>
      <c r="C53" s="95">
        <v>337</v>
      </c>
      <c r="D53" s="96" t="s">
        <v>640</v>
      </c>
      <c r="E53" s="98">
        <v>12210</v>
      </c>
      <c r="F53" s="99" t="s">
        <v>651</v>
      </c>
      <c r="G53" s="100">
        <v>27.5</v>
      </c>
      <c r="H53" s="94"/>
      <c r="J53" s="24">
        <v>105</v>
      </c>
      <c r="K53" s="104" t="s">
        <v>628</v>
      </c>
      <c r="L53" s="24">
        <v>339</v>
      </c>
      <c r="M53" s="91" t="s">
        <v>648</v>
      </c>
      <c r="N53" s="91">
        <v>12348</v>
      </c>
      <c r="O53" s="91" t="s">
        <v>445</v>
      </c>
      <c r="P53" s="25">
        <v>77</v>
      </c>
      <c r="Q53" s="105"/>
    </row>
    <row r="54" ht="14" customHeight="1" spans="1:17">
      <c r="A54" s="24">
        <v>52</v>
      </c>
      <c r="B54" s="91" t="s">
        <v>540</v>
      </c>
      <c r="C54" s="95">
        <v>337</v>
      </c>
      <c r="D54" s="96" t="s">
        <v>640</v>
      </c>
      <c r="E54" s="98">
        <v>12339</v>
      </c>
      <c r="F54" s="99" t="s">
        <v>652</v>
      </c>
      <c r="G54" s="103">
        <v>27.5</v>
      </c>
      <c r="H54" s="94"/>
      <c r="J54" s="24">
        <v>106</v>
      </c>
      <c r="K54" s="104" t="s">
        <v>628</v>
      </c>
      <c r="L54" s="24">
        <v>339</v>
      </c>
      <c r="M54" s="91" t="s">
        <v>648</v>
      </c>
      <c r="N54" s="91">
        <v>12509</v>
      </c>
      <c r="O54" s="91" t="s">
        <v>429</v>
      </c>
      <c r="P54" s="25">
        <v>39</v>
      </c>
      <c r="Q54" s="105"/>
    </row>
    <row r="55" ht="14" customHeight="1" spans="1:8">
      <c r="A55" s="24">
        <v>53</v>
      </c>
      <c r="B55" s="91" t="s">
        <v>540</v>
      </c>
      <c r="C55" s="95">
        <v>337</v>
      </c>
      <c r="D55" s="96" t="s">
        <v>640</v>
      </c>
      <c r="E55" s="98">
        <v>12503</v>
      </c>
      <c r="F55" s="99" t="s">
        <v>653</v>
      </c>
      <c r="G55" s="103">
        <v>5</v>
      </c>
      <c r="H55" s="94"/>
    </row>
    <row r="56" ht="14" customHeight="1" spans="1:8">
      <c r="A56" s="24">
        <v>54</v>
      </c>
      <c r="B56" s="91" t="s">
        <v>540</v>
      </c>
      <c r="C56" s="95">
        <v>337</v>
      </c>
      <c r="D56" s="96" t="s">
        <v>640</v>
      </c>
      <c r="E56" s="98">
        <v>12504</v>
      </c>
      <c r="F56" s="99" t="s">
        <v>654</v>
      </c>
      <c r="G56" s="103">
        <v>5</v>
      </c>
      <c r="H56" s="94"/>
    </row>
    <row r="57" ht="14" customHeight="1"/>
    <row r="58" ht="14" customHeight="1" spans="1:16">
      <c r="A58" s="24">
        <v>107</v>
      </c>
      <c r="B58" s="104" t="s">
        <v>628</v>
      </c>
      <c r="C58" s="24">
        <v>513</v>
      </c>
      <c r="D58" s="91" t="s">
        <v>655</v>
      </c>
      <c r="E58" s="91">
        <v>9760</v>
      </c>
      <c r="F58" s="91" t="s">
        <v>656</v>
      </c>
      <c r="G58" s="25">
        <v>125</v>
      </c>
      <c r="H58" s="105"/>
      <c r="J58" s="24">
        <v>161</v>
      </c>
      <c r="K58" s="104" t="s">
        <v>34</v>
      </c>
      <c r="L58" s="18">
        <v>514</v>
      </c>
      <c r="M58" s="91" t="s">
        <v>657</v>
      </c>
      <c r="N58" s="97">
        <v>5406</v>
      </c>
      <c r="O58" s="111" t="s">
        <v>658</v>
      </c>
      <c r="P58" s="112">
        <v>233</v>
      </c>
    </row>
    <row r="59" ht="14" customHeight="1" spans="1:16">
      <c r="A59" s="24">
        <v>108</v>
      </c>
      <c r="B59" s="104" t="s">
        <v>628</v>
      </c>
      <c r="C59" s="24">
        <v>513</v>
      </c>
      <c r="D59" s="91" t="s">
        <v>655</v>
      </c>
      <c r="E59" s="91">
        <v>11329</v>
      </c>
      <c r="F59" s="91" t="s">
        <v>659</v>
      </c>
      <c r="G59" s="25">
        <v>125</v>
      </c>
      <c r="H59" s="105"/>
      <c r="J59" s="24">
        <v>162</v>
      </c>
      <c r="K59" s="104" t="s">
        <v>34</v>
      </c>
      <c r="L59" s="18">
        <v>514</v>
      </c>
      <c r="M59" s="91" t="s">
        <v>657</v>
      </c>
      <c r="N59" s="97">
        <v>4330</v>
      </c>
      <c r="O59" s="111" t="s">
        <v>660</v>
      </c>
      <c r="P59" s="112">
        <v>233.5</v>
      </c>
    </row>
    <row r="60" ht="14" customHeight="1" spans="1:16">
      <c r="A60" s="24">
        <v>109</v>
      </c>
      <c r="B60" s="104" t="s">
        <v>628</v>
      </c>
      <c r="C60" s="24">
        <v>513</v>
      </c>
      <c r="D60" s="91" t="s">
        <v>655</v>
      </c>
      <c r="E60" s="91">
        <v>12054</v>
      </c>
      <c r="F60" s="91" t="s">
        <v>661</v>
      </c>
      <c r="G60" s="25">
        <v>125</v>
      </c>
      <c r="H60" s="105"/>
      <c r="J60" s="24">
        <v>163</v>
      </c>
      <c r="K60" s="104" t="s">
        <v>34</v>
      </c>
      <c r="L60" s="18">
        <v>514</v>
      </c>
      <c r="M60" s="91" t="s">
        <v>657</v>
      </c>
      <c r="N60" s="97">
        <v>12338</v>
      </c>
      <c r="O60" s="111" t="s">
        <v>662</v>
      </c>
      <c r="P60" s="112">
        <v>233.5</v>
      </c>
    </row>
    <row r="61" ht="14" customHeight="1" spans="1:17">
      <c r="A61" s="24">
        <v>110</v>
      </c>
      <c r="B61" s="104" t="s">
        <v>628</v>
      </c>
      <c r="C61" s="24">
        <v>513</v>
      </c>
      <c r="D61" s="91" t="s">
        <v>655</v>
      </c>
      <c r="E61" s="91">
        <v>12217</v>
      </c>
      <c r="F61" s="91" t="s">
        <v>663</v>
      </c>
      <c r="G61" s="25">
        <v>125</v>
      </c>
      <c r="H61" s="105"/>
      <c r="J61" s="24">
        <v>164</v>
      </c>
      <c r="K61" s="104" t="s">
        <v>34</v>
      </c>
      <c r="L61" s="18">
        <v>385</v>
      </c>
      <c r="M61" s="91" t="s">
        <v>664</v>
      </c>
      <c r="N61" s="91">
        <v>7317</v>
      </c>
      <c r="O61" s="91" t="s">
        <v>524</v>
      </c>
      <c r="P61" s="24">
        <v>125</v>
      </c>
      <c r="Q61" s="105"/>
    </row>
    <row r="62" ht="14" customHeight="1" spans="1:17">
      <c r="A62" s="24">
        <v>111</v>
      </c>
      <c r="B62" s="104" t="s">
        <v>628</v>
      </c>
      <c r="C62" s="24">
        <v>106569</v>
      </c>
      <c r="D62" s="91" t="s">
        <v>665</v>
      </c>
      <c r="E62" s="91">
        <v>11776</v>
      </c>
      <c r="F62" s="91" t="s">
        <v>666</v>
      </c>
      <c r="G62" s="25">
        <v>112.5</v>
      </c>
      <c r="H62" s="105"/>
      <c r="J62" s="24">
        <v>165</v>
      </c>
      <c r="K62" s="104" t="s">
        <v>34</v>
      </c>
      <c r="L62" s="18">
        <v>385</v>
      </c>
      <c r="M62" s="91" t="s">
        <v>664</v>
      </c>
      <c r="N62" s="91">
        <v>7749</v>
      </c>
      <c r="O62" s="111" t="s">
        <v>667</v>
      </c>
      <c r="P62" s="112">
        <v>125</v>
      </c>
      <c r="Q62" s="105"/>
    </row>
    <row r="63" ht="14" customHeight="1" spans="1:17">
      <c r="A63" s="24">
        <v>112</v>
      </c>
      <c r="B63" s="104" t="s">
        <v>628</v>
      </c>
      <c r="C63" s="24">
        <v>106569</v>
      </c>
      <c r="D63" s="91" t="s">
        <v>665</v>
      </c>
      <c r="E63" s="91">
        <v>12135</v>
      </c>
      <c r="F63" s="91" t="s">
        <v>668</v>
      </c>
      <c r="G63" s="25">
        <v>112.5</v>
      </c>
      <c r="H63" s="105"/>
      <c r="J63" s="24">
        <v>166</v>
      </c>
      <c r="K63" s="104" t="s">
        <v>34</v>
      </c>
      <c r="L63" s="18">
        <v>385</v>
      </c>
      <c r="M63" s="91" t="s">
        <v>664</v>
      </c>
      <c r="N63" s="91">
        <v>11458</v>
      </c>
      <c r="O63" s="111" t="s">
        <v>669</v>
      </c>
      <c r="P63" s="112">
        <v>100</v>
      </c>
      <c r="Q63" s="105"/>
    </row>
    <row r="64" ht="14" customHeight="1" spans="1:17">
      <c r="A64" s="24">
        <v>113</v>
      </c>
      <c r="B64" s="104" t="s">
        <v>628</v>
      </c>
      <c r="C64" s="24">
        <v>106569</v>
      </c>
      <c r="D64" s="91" t="s">
        <v>665</v>
      </c>
      <c r="E64" s="91">
        <v>12157</v>
      </c>
      <c r="F64" s="91" t="s">
        <v>670</v>
      </c>
      <c r="G64" s="25">
        <v>112.5</v>
      </c>
      <c r="H64" s="105"/>
      <c r="J64" s="24">
        <v>167</v>
      </c>
      <c r="K64" s="104" t="s">
        <v>34</v>
      </c>
      <c r="L64" s="112">
        <v>385</v>
      </c>
      <c r="M64" s="111" t="s">
        <v>664</v>
      </c>
      <c r="N64" s="111">
        <v>12566</v>
      </c>
      <c r="O64" s="111" t="s">
        <v>671</v>
      </c>
      <c r="P64" s="112">
        <v>100</v>
      </c>
      <c r="Q64" s="105"/>
    </row>
    <row r="65" ht="14" customHeight="1" spans="1:17">
      <c r="A65" s="24">
        <v>114</v>
      </c>
      <c r="B65" s="104" t="s">
        <v>628</v>
      </c>
      <c r="C65" s="24">
        <v>106569</v>
      </c>
      <c r="D65" s="91" t="s">
        <v>665</v>
      </c>
      <c r="E65" s="91">
        <v>12452</v>
      </c>
      <c r="F65" s="91" t="s">
        <v>672</v>
      </c>
      <c r="G65" s="25">
        <v>112.5</v>
      </c>
      <c r="H65" s="105"/>
      <c r="J65" s="24">
        <v>168</v>
      </c>
      <c r="K65" s="104" t="s">
        <v>34</v>
      </c>
      <c r="L65" s="24">
        <v>748</v>
      </c>
      <c r="M65" s="91" t="s">
        <v>673</v>
      </c>
      <c r="N65" s="91">
        <v>6537</v>
      </c>
      <c r="O65" s="91" t="s">
        <v>674</v>
      </c>
      <c r="P65" s="24">
        <v>500</v>
      </c>
      <c r="Q65" s="117"/>
    </row>
    <row r="66" ht="14" customHeight="1" spans="1:17">
      <c r="A66" s="24">
        <v>115</v>
      </c>
      <c r="B66" s="104" t="s">
        <v>628</v>
      </c>
      <c r="C66" s="24">
        <v>107658</v>
      </c>
      <c r="D66" s="91" t="s">
        <v>675</v>
      </c>
      <c r="E66" s="91">
        <v>7388</v>
      </c>
      <c r="F66" s="91" t="s">
        <v>676</v>
      </c>
      <c r="G66" s="25">
        <v>12.5</v>
      </c>
      <c r="H66" s="105"/>
      <c r="J66" s="24">
        <v>169</v>
      </c>
      <c r="K66" s="104" t="s">
        <v>34</v>
      </c>
      <c r="L66" s="24">
        <v>748</v>
      </c>
      <c r="M66" s="91" t="s">
        <v>673</v>
      </c>
      <c r="N66" s="91">
        <v>12533</v>
      </c>
      <c r="O66" s="91" t="s">
        <v>677</v>
      </c>
      <c r="P66" s="24">
        <v>51.73</v>
      </c>
      <c r="Q66" s="117"/>
    </row>
    <row r="67" ht="14" customHeight="1" spans="1:17">
      <c r="A67" s="24">
        <v>116</v>
      </c>
      <c r="B67" s="104" t="s">
        <v>628</v>
      </c>
      <c r="C67" s="24">
        <v>107658</v>
      </c>
      <c r="D67" s="91" t="s">
        <v>675</v>
      </c>
      <c r="E67" s="91">
        <v>4562</v>
      </c>
      <c r="F67" s="91" t="s">
        <v>678</v>
      </c>
      <c r="G67" s="25">
        <v>12.5</v>
      </c>
      <c r="H67" s="105"/>
      <c r="J67" s="24">
        <v>170</v>
      </c>
      <c r="K67" s="104" t="s">
        <v>34</v>
      </c>
      <c r="L67" s="24">
        <v>748</v>
      </c>
      <c r="M67" s="91" t="s">
        <v>673</v>
      </c>
      <c r="N67" s="93">
        <v>11903</v>
      </c>
      <c r="O67" s="93" t="s">
        <v>679</v>
      </c>
      <c r="P67" s="92">
        <v>500</v>
      </c>
      <c r="Q67" s="117"/>
    </row>
    <row r="68" ht="14" customHeight="1" spans="1:17">
      <c r="A68" s="24">
        <v>117</v>
      </c>
      <c r="B68" s="104" t="s">
        <v>628</v>
      </c>
      <c r="C68" s="24">
        <v>107658</v>
      </c>
      <c r="D68" s="91" t="s">
        <v>675</v>
      </c>
      <c r="E68" s="91">
        <v>12511</v>
      </c>
      <c r="F68" s="91" t="s">
        <v>680</v>
      </c>
      <c r="G68" s="25">
        <v>12.5</v>
      </c>
      <c r="H68" s="105"/>
      <c r="J68" s="24">
        <v>171</v>
      </c>
      <c r="K68" s="104" t="s">
        <v>34</v>
      </c>
      <c r="L68" s="92">
        <v>549</v>
      </c>
      <c r="M68" s="93" t="s">
        <v>681</v>
      </c>
      <c r="N68" s="93">
        <v>7947</v>
      </c>
      <c r="O68" s="93" t="s">
        <v>398</v>
      </c>
      <c r="P68" s="92">
        <v>800</v>
      </c>
      <c r="Q68" s="117"/>
    </row>
    <row r="69" ht="14" customHeight="1" spans="1:17">
      <c r="A69" s="24">
        <v>118</v>
      </c>
      <c r="B69" s="104" t="s">
        <v>628</v>
      </c>
      <c r="C69" s="24">
        <v>107658</v>
      </c>
      <c r="D69" s="91" t="s">
        <v>675</v>
      </c>
      <c r="E69" s="91">
        <v>12468</v>
      </c>
      <c r="F69" s="91" t="s">
        <v>682</v>
      </c>
      <c r="G69" s="25">
        <v>12.5</v>
      </c>
      <c r="H69" s="105"/>
      <c r="J69" s="24">
        <v>172</v>
      </c>
      <c r="K69" s="104" t="s">
        <v>34</v>
      </c>
      <c r="L69" s="92">
        <v>549</v>
      </c>
      <c r="M69" s="93" t="s">
        <v>681</v>
      </c>
      <c r="N69" s="93">
        <v>7687</v>
      </c>
      <c r="O69" s="93" t="s">
        <v>372</v>
      </c>
      <c r="P69" s="92">
        <v>800</v>
      </c>
      <c r="Q69" s="117"/>
    </row>
    <row r="70" ht="14" customHeight="1" spans="1:17">
      <c r="A70" s="24">
        <v>119</v>
      </c>
      <c r="B70" s="104" t="s">
        <v>628</v>
      </c>
      <c r="C70" s="24">
        <v>727</v>
      </c>
      <c r="D70" s="91" t="s">
        <v>683</v>
      </c>
      <c r="E70" s="91">
        <v>6456</v>
      </c>
      <c r="F70" s="91" t="s">
        <v>249</v>
      </c>
      <c r="G70" s="25">
        <v>267.2</v>
      </c>
      <c r="H70" s="105"/>
      <c r="J70" s="24">
        <v>173</v>
      </c>
      <c r="K70" s="104" t="s">
        <v>34</v>
      </c>
      <c r="L70" s="92">
        <v>549</v>
      </c>
      <c r="M70" s="93" t="s">
        <v>681</v>
      </c>
      <c r="N70" s="93">
        <v>12184</v>
      </c>
      <c r="O70" s="93" t="s">
        <v>684</v>
      </c>
      <c r="P70" s="92">
        <v>800</v>
      </c>
      <c r="Q70" s="117"/>
    </row>
    <row r="71" ht="14" customHeight="1" spans="1:17">
      <c r="A71" s="24">
        <v>120</v>
      </c>
      <c r="B71" s="104" t="s">
        <v>628</v>
      </c>
      <c r="C71" s="24">
        <v>727</v>
      </c>
      <c r="D71" s="91" t="s">
        <v>683</v>
      </c>
      <c r="E71" s="91">
        <v>8060</v>
      </c>
      <c r="F71" s="91" t="s">
        <v>685</v>
      </c>
      <c r="G71" s="25">
        <v>767.23</v>
      </c>
      <c r="H71" s="105"/>
      <c r="J71" s="24">
        <v>174</v>
      </c>
      <c r="K71" s="104" t="s">
        <v>34</v>
      </c>
      <c r="L71" s="92">
        <v>549</v>
      </c>
      <c r="M71" s="93" t="s">
        <v>681</v>
      </c>
      <c r="N71" s="93">
        <v>12538</v>
      </c>
      <c r="O71" s="93" t="s">
        <v>686</v>
      </c>
      <c r="P71" s="92">
        <v>78.95</v>
      </c>
      <c r="Q71" s="117"/>
    </row>
    <row r="72" ht="14" customHeight="1" spans="1:17">
      <c r="A72" s="24">
        <v>121</v>
      </c>
      <c r="B72" s="104" t="s">
        <v>628</v>
      </c>
      <c r="C72" s="24">
        <v>379</v>
      </c>
      <c r="D72" s="91" t="s">
        <v>687</v>
      </c>
      <c r="E72" s="91">
        <v>6830</v>
      </c>
      <c r="F72" s="91" t="s">
        <v>688</v>
      </c>
      <c r="G72" s="25">
        <v>125</v>
      </c>
      <c r="H72" s="105"/>
      <c r="J72" s="24">
        <v>175</v>
      </c>
      <c r="K72" s="104" t="s">
        <v>34</v>
      </c>
      <c r="L72" s="92">
        <v>716</v>
      </c>
      <c r="M72" s="93" t="s">
        <v>689</v>
      </c>
      <c r="N72" s="93">
        <v>7661</v>
      </c>
      <c r="O72" s="93" t="s">
        <v>690</v>
      </c>
      <c r="P72" s="92">
        <v>677</v>
      </c>
      <c r="Q72" s="117"/>
    </row>
    <row r="73" ht="14" customHeight="1" spans="1:17">
      <c r="A73" s="24">
        <v>122</v>
      </c>
      <c r="B73" s="104" t="s">
        <v>628</v>
      </c>
      <c r="C73" s="24">
        <v>379</v>
      </c>
      <c r="D73" s="91" t="s">
        <v>687</v>
      </c>
      <c r="E73" s="91">
        <v>5344</v>
      </c>
      <c r="F73" s="91" t="s">
        <v>691</v>
      </c>
      <c r="G73" s="25">
        <v>125</v>
      </c>
      <c r="H73" s="105"/>
      <c r="J73" s="24">
        <v>176</v>
      </c>
      <c r="K73" s="104" t="s">
        <v>34</v>
      </c>
      <c r="L73" s="92">
        <v>716</v>
      </c>
      <c r="M73" s="93" t="s">
        <v>689</v>
      </c>
      <c r="N73" s="93">
        <v>8354</v>
      </c>
      <c r="O73" s="93" t="s">
        <v>692</v>
      </c>
      <c r="P73" s="92">
        <v>676.7</v>
      </c>
      <c r="Q73" s="117"/>
    </row>
    <row r="74" ht="14" customHeight="1" spans="1:17">
      <c r="A74" s="24">
        <v>123</v>
      </c>
      <c r="B74" s="104" t="s">
        <v>628</v>
      </c>
      <c r="C74" s="24">
        <v>379</v>
      </c>
      <c r="D74" s="91" t="s">
        <v>687</v>
      </c>
      <c r="E74" s="91">
        <v>12206</v>
      </c>
      <c r="F74" s="91" t="s">
        <v>693</v>
      </c>
      <c r="G74" s="25">
        <v>100</v>
      </c>
      <c r="H74" s="105"/>
      <c r="J74" s="24">
        <v>177</v>
      </c>
      <c r="K74" s="104" t="s">
        <v>34</v>
      </c>
      <c r="L74" s="126">
        <v>720</v>
      </c>
      <c r="M74" s="127" t="s">
        <v>694</v>
      </c>
      <c r="N74" s="127">
        <v>6823</v>
      </c>
      <c r="O74" s="127" t="s">
        <v>695</v>
      </c>
      <c r="P74" s="126">
        <v>348.97</v>
      </c>
      <c r="Q74" s="117"/>
    </row>
    <row r="75" ht="14" customHeight="1" spans="1:17">
      <c r="A75" s="24">
        <v>124</v>
      </c>
      <c r="B75" s="104" t="s">
        <v>628</v>
      </c>
      <c r="C75" s="24">
        <v>379</v>
      </c>
      <c r="D75" s="91" t="s">
        <v>687</v>
      </c>
      <c r="E75" s="91">
        <v>12207</v>
      </c>
      <c r="F75" s="91" t="s">
        <v>696</v>
      </c>
      <c r="G75" s="25">
        <v>100</v>
      </c>
      <c r="H75" s="105"/>
      <c r="J75" s="24">
        <v>178</v>
      </c>
      <c r="K75" s="104" t="s">
        <v>34</v>
      </c>
      <c r="L75" s="126">
        <v>720</v>
      </c>
      <c r="M75" s="127" t="s">
        <v>694</v>
      </c>
      <c r="N75" s="127">
        <v>11142</v>
      </c>
      <c r="O75" s="127" t="s">
        <v>287</v>
      </c>
      <c r="P75" s="126">
        <v>348.9</v>
      </c>
      <c r="Q75" s="117"/>
    </row>
    <row r="76" ht="14" customHeight="1" spans="1:17">
      <c r="A76" s="24">
        <v>125</v>
      </c>
      <c r="B76" s="104" t="s">
        <v>628</v>
      </c>
      <c r="C76" s="24">
        <v>102934</v>
      </c>
      <c r="D76" s="91" t="s">
        <v>199</v>
      </c>
      <c r="E76" s="91">
        <v>4117</v>
      </c>
      <c r="F76" s="91" t="s">
        <v>697</v>
      </c>
      <c r="G76" s="25">
        <v>110</v>
      </c>
      <c r="H76" s="105"/>
      <c r="J76" s="24">
        <v>179</v>
      </c>
      <c r="K76" s="104" t="s">
        <v>34</v>
      </c>
      <c r="L76" s="126">
        <v>720</v>
      </c>
      <c r="M76" s="127" t="s">
        <v>694</v>
      </c>
      <c r="N76" s="127">
        <v>5875</v>
      </c>
      <c r="O76" s="127" t="s">
        <v>406</v>
      </c>
      <c r="P76" s="126">
        <v>348.9</v>
      </c>
      <c r="Q76" s="117"/>
    </row>
    <row r="77" ht="14" customHeight="1" spans="1:17">
      <c r="A77" s="24">
        <v>126</v>
      </c>
      <c r="B77" s="104" t="s">
        <v>628</v>
      </c>
      <c r="C77" s="24">
        <v>102934</v>
      </c>
      <c r="D77" s="91" t="s">
        <v>199</v>
      </c>
      <c r="E77" s="91">
        <v>11504</v>
      </c>
      <c r="F77" s="91" t="s">
        <v>197</v>
      </c>
      <c r="G77" s="25">
        <v>110</v>
      </c>
      <c r="H77" s="105"/>
      <c r="J77" s="24">
        <v>180</v>
      </c>
      <c r="K77" s="104" t="s">
        <v>34</v>
      </c>
      <c r="L77" s="128">
        <v>107728</v>
      </c>
      <c r="M77" s="129" t="s">
        <v>698</v>
      </c>
      <c r="N77" s="129">
        <v>11012</v>
      </c>
      <c r="O77" s="129" t="s">
        <v>699</v>
      </c>
      <c r="P77" s="128">
        <v>450</v>
      </c>
      <c r="Q77" s="117"/>
    </row>
    <row r="78" ht="14" customHeight="1" spans="1:17">
      <c r="A78" s="24">
        <v>127</v>
      </c>
      <c r="B78" s="104" t="s">
        <v>628</v>
      </c>
      <c r="C78" s="24">
        <v>102934</v>
      </c>
      <c r="D78" s="91" t="s">
        <v>199</v>
      </c>
      <c r="E78" s="91">
        <v>12234</v>
      </c>
      <c r="F78" s="91" t="s">
        <v>381</v>
      </c>
      <c r="G78" s="25">
        <v>110</v>
      </c>
      <c r="H78" s="105"/>
      <c r="J78" s="24">
        <v>181</v>
      </c>
      <c r="K78" s="104" t="s">
        <v>34</v>
      </c>
      <c r="L78" s="128">
        <v>107728</v>
      </c>
      <c r="M78" s="129" t="s">
        <v>698</v>
      </c>
      <c r="N78" s="129">
        <v>12094</v>
      </c>
      <c r="O78" s="129" t="s">
        <v>396</v>
      </c>
      <c r="P78" s="128">
        <v>450</v>
      </c>
      <c r="Q78" s="117"/>
    </row>
    <row r="79" ht="14" customHeight="1" spans="1:17">
      <c r="A79" s="24">
        <v>128</v>
      </c>
      <c r="B79" s="104" t="s">
        <v>628</v>
      </c>
      <c r="C79" s="24">
        <v>102934</v>
      </c>
      <c r="D79" s="91" t="s">
        <v>199</v>
      </c>
      <c r="E79" s="91">
        <v>12185</v>
      </c>
      <c r="F79" s="91" t="s">
        <v>291</v>
      </c>
      <c r="G79" s="25">
        <v>60</v>
      </c>
      <c r="H79" s="105"/>
      <c r="J79" s="24">
        <v>182</v>
      </c>
      <c r="K79" s="104" t="s">
        <v>34</v>
      </c>
      <c r="L79" s="128">
        <v>107728</v>
      </c>
      <c r="M79" s="129" t="s">
        <v>698</v>
      </c>
      <c r="N79" s="130">
        <v>12532</v>
      </c>
      <c r="O79" s="130" t="s">
        <v>376</v>
      </c>
      <c r="P79" s="131">
        <v>38.9</v>
      </c>
      <c r="Q79" s="117"/>
    </row>
    <row r="80" ht="14" customHeight="1" spans="1:17">
      <c r="A80" s="24">
        <v>129</v>
      </c>
      <c r="B80" s="104" t="s">
        <v>628</v>
      </c>
      <c r="C80" s="24">
        <v>102934</v>
      </c>
      <c r="D80" s="91" t="s">
        <v>199</v>
      </c>
      <c r="E80" s="91">
        <v>12332</v>
      </c>
      <c r="F80" s="91" t="s">
        <v>311</v>
      </c>
      <c r="G80" s="25">
        <v>60</v>
      </c>
      <c r="H80" s="105"/>
      <c r="J80" s="24">
        <v>183</v>
      </c>
      <c r="K80" s="104" t="s">
        <v>53</v>
      </c>
      <c r="L80" s="113">
        <v>103639</v>
      </c>
      <c r="M80" s="114" t="s">
        <v>700</v>
      </c>
      <c r="N80" s="114">
        <v>9682</v>
      </c>
      <c r="O80" s="114" t="s">
        <v>701</v>
      </c>
      <c r="P80" s="113">
        <v>436.46</v>
      </c>
      <c r="Q80" s="117"/>
    </row>
    <row r="81" ht="14" customHeight="1" spans="1:17">
      <c r="A81" s="24">
        <v>130</v>
      </c>
      <c r="B81" s="104" t="s">
        <v>628</v>
      </c>
      <c r="C81" s="24">
        <v>585</v>
      </c>
      <c r="D81" s="91" t="s">
        <v>702</v>
      </c>
      <c r="E81" s="91">
        <v>6303</v>
      </c>
      <c r="F81" s="91" t="s">
        <v>703</v>
      </c>
      <c r="G81" s="25">
        <v>110</v>
      </c>
      <c r="H81" s="105"/>
      <c r="J81" s="24">
        <v>184</v>
      </c>
      <c r="K81" s="104" t="s">
        <v>53</v>
      </c>
      <c r="L81" s="113">
        <v>103639</v>
      </c>
      <c r="M81" s="114" t="s">
        <v>700</v>
      </c>
      <c r="N81" s="114">
        <v>11382</v>
      </c>
      <c r="O81" s="114" t="s">
        <v>704</v>
      </c>
      <c r="P81" s="113">
        <v>436.3</v>
      </c>
      <c r="Q81" s="117"/>
    </row>
    <row r="82" ht="14" customHeight="1" spans="1:17">
      <c r="A82" s="24">
        <v>131</v>
      </c>
      <c r="B82" s="104" t="s">
        <v>628</v>
      </c>
      <c r="C82" s="24">
        <v>585</v>
      </c>
      <c r="D82" s="91" t="s">
        <v>702</v>
      </c>
      <c r="E82" s="91">
        <v>7046</v>
      </c>
      <c r="F82" s="91" t="s">
        <v>705</v>
      </c>
      <c r="G82" s="25">
        <v>110</v>
      </c>
      <c r="H82" s="105"/>
      <c r="J82" s="24">
        <v>185</v>
      </c>
      <c r="K82" s="104" t="s">
        <v>53</v>
      </c>
      <c r="L82" s="113">
        <v>103639</v>
      </c>
      <c r="M82" s="114" t="s">
        <v>700</v>
      </c>
      <c r="N82" s="114">
        <v>12164</v>
      </c>
      <c r="O82" s="114" t="s">
        <v>706</v>
      </c>
      <c r="P82" s="113">
        <v>436.3</v>
      </c>
      <c r="Q82" s="117"/>
    </row>
    <row r="83" ht="14" customHeight="1" spans="1:17">
      <c r="A83" s="24">
        <v>132</v>
      </c>
      <c r="B83" s="104" t="s">
        <v>628</v>
      </c>
      <c r="C83" s="24">
        <v>585</v>
      </c>
      <c r="D83" s="91" t="s">
        <v>702</v>
      </c>
      <c r="E83" s="91">
        <v>11639</v>
      </c>
      <c r="F83" s="91" t="s">
        <v>707</v>
      </c>
      <c r="G83" s="25">
        <v>110</v>
      </c>
      <c r="H83" s="105"/>
      <c r="J83" s="24">
        <v>186</v>
      </c>
      <c r="K83" s="104" t="s">
        <v>53</v>
      </c>
      <c r="L83" s="132">
        <v>712</v>
      </c>
      <c r="M83" s="133" t="s">
        <v>708</v>
      </c>
      <c r="N83" s="134">
        <v>12189</v>
      </c>
      <c r="O83" s="134" t="s">
        <v>709</v>
      </c>
      <c r="P83" s="135">
        <v>12.5</v>
      </c>
      <c r="Q83" s="117"/>
    </row>
    <row r="84" ht="14" customHeight="1" spans="1:17">
      <c r="A84" s="24">
        <v>133</v>
      </c>
      <c r="B84" s="104" t="s">
        <v>628</v>
      </c>
      <c r="C84" s="24">
        <v>585</v>
      </c>
      <c r="D84" s="91" t="s">
        <v>702</v>
      </c>
      <c r="E84" s="91">
        <v>12212</v>
      </c>
      <c r="F84" s="91" t="s">
        <v>710</v>
      </c>
      <c r="G84" s="25">
        <v>60</v>
      </c>
      <c r="H84" s="105"/>
      <c r="J84" s="24">
        <v>187</v>
      </c>
      <c r="K84" s="104" t="s">
        <v>53</v>
      </c>
      <c r="L84" s="136">
        <v>712</v>
      </c>
      <c r="M84" s="133" t="s">
        <v>708</v>
      </c>
      <c r="N84" s="137">
        <v>10650</v>
      </c>
      <c r="O84" s="138" t="s">
        <v>711</v>
      </c>
      <c r="P84" s="139">
        <v>12.5</v>
      </c>
      <c r="Q84" s="117"/>
    </row>
    <row r="85" ht="14" customHeight="1" spans="1:17">
      <c r="A85" s="24">
        <v>134</v>
      </c>
      <c r="B85" s="104" t="s">
        <v>628</v>
      </c>
      <c r="C85" s="24">
        <v>585</v>
      </c>
      <c r="D85" s="91" t="s">
        <v>702</v>
      </c>
      <c r="E85" s="91">
        <v>12449</v>
      </c>
      <c r="F85" s="91" t="s">
        <v>461</v>
      </c>
      <c r="G85" s="25">
        <v>60</v>
      </c>
      <c r="H85" s="105"/>
      <c r="J85" s="24">
        <v>188</v>
      </c>
      <c r="K85" s="104" t="s">
        <v>53</v>
      </c>
      <c r="L85" s="136">
        <v>712</v>
      </c>
      <c r="M85" s="133" t="s">
        <v>708</v>
      </c>
      <c r="N85" s="137">
        <v>11383</v>
      </c>
      <c r="O85" s="138" t="s">
        <v>712</v>
      </c>
      <c r="P85" s="139">
        <v>12.5</v>
      </c>
      <c r="Q85" s="117"/>
    </row>
    <row r="86" ht="14" customHeight="1" spans="1:17">
      <c r="A86" s="24">
        <v>135</v>
      </c>
      <c r="B86" s="104" t="s">
        <v>628</v>
      </c>
      <c r="C86" s="24">
        <v>103198</v>
      </c>
      <c r="D86" s="91" t="s">
        <v>713</v>
      </c>
      <c r="E86" s="91">
        <v>4086</v>
      </c>
      <c r="F86" s="91" t="s">
        <v>365</v>
      </c>
      <c r="G86" s="25">
        <v>112.5</v>
      </c>
      <c r="H86" s="105"/>
      <c r="J86" s="24">
        <v>189</v>
      </c>
      <c r="K86" s="104" t="s">
        <v>53</v>
      </c>
      <c r="L86" s="136">
        <v>712</v>
      </c>
      <c r="M86" s="133" t="s">
        <v>708</v>
      </c>
      <c r="N86" s="137">
        <v>8972</v>
      </c>
      <c r="O86" s="138" t="s">
        <v>343</v>
      </c>
      <c r="P86" s="139">
        <v>12.5</v>
      </c>
      <c r="Q86" s="117"/>
    </row>
    <row r="87" ht="14" customHeight="1" spans="1:17">
      <c r="A87" s="24">
        <v>136</v>
      </c>
      <c r="B87" s="104" t="s">
        <v>628</v>
      </c>
      <c r="C87" s="24">
        <v>106399</v>
      </c>
      <c r="D87" s="91" t="s">
        <v>714</v>
      </c>
      <c r="E87" s="91">
        <v>10860</v>
      </c>
      <c r="F87" s="91" t="s">
        <v>319</v>
      </c>
      <c r="G87" s="25">
        <v>336.5</v>
      </c>
      <c r="H87" s="105"/>
      <c r="J87" s="24">
        <v>190</v>
      </c>
      <c r="K87" s="104" t="s">
        <v>53</v>
      </c>
      <c r="L87" s="140">
        <v>740</v>
      </c>
      <c r="M87" s="141" t="s">
        <v>715</v>
      </c>
      <c r="N87" s="114">
        <v>9749</v>
      </c>
      <c r="O87" s="114" t="s">
        <v>716</v>
      </c>
      <c r="P87" s="113">
        <v>257.5</v>
      </c>
      <c r="Q87" s="117"/>
    </row>
    <row r="88" ht="14" customHeight="1" spans="1:17">
      <c r="A88" s="24">
        <v>137</v>
      </c>
      <c r="B88" s="104" t="s">
        <v>628</v>
      </c>
      <c r="C88" s="24">
        <v>106399</v>
      </c>
      <c r="D88" s="91" t="s">
        <v>714</v>
      </c>
      <c r="E88" s="91">
        <v>12158</v>
      </c>
      <c r="F88" s="91" t="s">
        <v>262</v>
      </c>
      <c r="G88" s="25">
        <v>336.4</v>
      </c>
      <c r="H88" s="105"/>
      <c r="J88" s="24">
        <v>191</v>
      </c>
      <c r="K88" s="104" t="s">
        <v>53</v>
      </c>
      <c r="L88" s="140">
        <v>740</v>
      </c>
      <c r="M88" s="141" t="s">
        <v>715</v>
      </c>
      <c r="N88" s="114">
        <v>9328</v>
      </c>
      <c r="O88" s="114" t="s">
        <v>717</v>
      </c>
      <c r="P88" s="113">
        <v>192.5</v>
      </c>
      <c r="Q88" s="117"/>
    </row>
    <row r="89" ht="14" customHeight="1" spans="1:17">
      <c r="A89" s="24">
        <v>138</v>
      </c>
      <c r="B89" s="104" t="s">
        <v>628</v>
      </c>
      <c r="C89" s="24">
        <v>106399</v>
      </c>
      <c r="D89" s="91" t="s">
        <v>714</v>
      </c>
      <c r="E89" s="91">
        <v>12144</v>
      </c>
      <c r="F89" s="91" t="s">
        <v>718</v>
      </c>
      <c r="G89" s="25">
        <v>336.4</v>
      </c>
      <c r="H89" s="105"/>
      <c r="J89" s="24">
        <v>192</v>
      </c>
      <c r="K89" s="104" t="s">
        <v>53</v>
      </c>
      <c r="L89" s="140">
        <v>707</v>
      </c>
      <c r="M89" s="141" t="s">
        <v>719</v>
      </c>
      <c r="N89" s="114">
        <v>10951</v>
      </c>
      <c r="O89" s="114" t="s">
        <v>720</v>
      </c>
      <c r="P89" s="113">
        <v>112.5</v>
      </c>
      <c r="Q89" s="117"/>
    </row>
    <row r="90" ht="14" customHeight="1" spans="1:17">
      <c r="A90" s="24">
        <v>139</v>
      </c>
      <c r="B90" s="104" t="s">
        <v>628</v>
      </c>
      <c r="C90" s="24">
        <v>103198</v>
      </c>
      <c r="D90" s="91" t="s">
        <v>713</v>
      </c>
      <c r="E90" s="91">
        <v>12208</v>
      </c>
      <c r="F90" s="91" t="s">
        <v>721</v>
      </c>
      <c r="G90" s="25">
        <v>112.5</v>
      </c>
      <c r="H90" s="105"/>
      <c r="J90" s="24">
        <v>193</v>
      </c>
      <c r="K90" s="104" t="s">
        <v>53</v>
      </c>
      <c r="L90" s="140">
        <v>707</v>
      </c>
      <c r="M90" s="141" t="s">
        <v>719</v>
      </c>
      <c r="N90" s="114">
        <v>10952</v>
      </c>
      <c r="O90" s="114" t="s">
        <v>722</v>
      </c>
      <c r="P90" s="113">
        <v>112.5</v>
      </c>
      <c r="Q90" s="117"/>
    </row>
    <row r="91" ht="14" customHeight="1" spans="1:17">
      <c r="A91" s="24">
        <v>140</v>
      </c>
      <c r="B91" s="104" t="s">
        <v>628</v>
      </c>
      <c r="C91" s="24">
        <v>103198</v>
      </c>
      <c r="D91" s="91" t="s">
        <v>713</v>
      </c>
      <c r="E91" s="91">
        <v>12480</v>
      </c>
      <c r="F91" s="91" t="s">
        <v>187</v>
      </c>
      <c r="G91" s="25">
        <v>112.5</v>
      </c>
      <c r="H91" s="105"/>
      <c r="J91" s="24">
        <v>194</v>
      </c>
      <c r="K91" s="104" t="s">
        <v>53</v>
      </c>
      <c r="L91" s="140">
        <v>707</v>
      </c>
      <c r="M91" s="141" t="s">
        <v>719</v>
      </c>
      <c r="N91" s="114">
        <v>6494</v>
      </c>
      <c r="O91" s="114" t="s">
        <v>723</v>
      </c>
      <c r="P91" s="113">
        <v>112.5</v>
      </c>
      <c r="Q91" s="117"/>
    </row>
    <row r="92" ht="14" customHeight="1" spans="1:17">
      <c r="A92" s="24">
        <v>141</v>
      </c>
      <c r="B92" s="104" t="s">
        <v>628</v>
      </c>
      <c r="C92" s="24">
        <v>103198</v>
      </c>
      <c r="D92" s="91" t="s">
        <v>713</v>
      </c>
      <c r="E92" s="91">
        <v>12438</v>
      </c>
      <c r="F92" s="91" t="s">
        <v>724</v>
      </c>
      <c r="G92" s="25">
        <v>112.5</v>
      </c>
      <c r="H92" s="105"/>
      <c r="J92" s="24">
        <v>195</v>
      </c>
      <c r="K92" s="104" t="s">
        <v>53</v>
      </c>
      <c r="L92" s="140">
        <v>707</v>
      </c>
      <c r="M92" s="141" t="s">
        <v>719</v>
      </c>
      <c r="N92" s="142">
        <v>11797</v>
      </c>
      <c r="O92" s="142" t="s">
        <v>725</v>
      </c>
      <c r="P92" s="113">
        <v>112.5</v>
      </c>
      <c r="Q92" s="117"/>
    </row>
    <row r="93" ht="14" customHeight="1" spans="1:17">
      <c r="A93" s="24">
        <v>142</v>
      </c>
      <c r="B93" s="104" t="s">
        <v>628</v>
      </c>
      <c r="C93" s="24">
        <v>582</v>
      </c>
      <c r="D93" s="91" t="s">
        <v>726</v>
      </c>
      <c r="E93" s="91">
        <v>4044</v>
      </c>
      <c r="F93" s="91" t="s">
        <v>727</v>
      </c>
      <c r="G93" s="25">
        <v>69.65</v>
      </c>
      <c r="H93" s="105"/>
      <c r="J93" s="24">
        <v>196</v>
      </c>
      <c r="K93" s="104" t="s">
        <v>53</v>
      </c>
      <c r="L93" s="143">
        <v>724</v>
      </c>
      <c r="M93" s="144" t="s">
        <v>728</v>
      </c>
      <c r="N93" s="145">
        <v>4190</v>
      </c>
      <c r="O93" s="145" t="s">
        <v>176</v>
      </c>
      <c r="P93" s="143">
        <v>100</v>
      </c>
      <c r="Q93" s="117"/>
    </row>
    <row r="94" ht="14" customHeight="1" spans="1:17">
      <c r="A94" s="24">
        <v>143</v>
      </c>
      <c r="B94" s="104" t="s">
        <v>628</v>
      </c>
      <c r="C94" s="24">
        <v>582</v>
      </c>
      <c r="D94" s="91" t="s">
        <v>726</v>
      </c>
      <c r="E94" s="91">
        <v>4147</v>
      </c>
      <c r="F94" s="91" t="s">
        <v>729</v>
      </c>
      <c r="G94" s="25">
        <v>69.65</v>
      </c>
      <c r="H94" s="105"/>
      <c r="J94" s="24">
        <v>197</v>
      </c>
      <c r="K94" s="104" t="s">
        <v>53</v>
      </c>
      <c r="L94" s="146">
        <v>724</v>
      </c>
      <c r="M94" s="144" t="s">
        <v>728</v>
      </c>
      <c r="N94" s="147">
        <v>11447</v>
      </c>
      <c r="O94" s="147" t="s">
        <v>408</v>
      </c>
      <c r="P94" s="146">
        <v>100</v>
      </c>
      <c r="Q94" s="117"/>
    </row>
    <row r="95" ht="14" customHeight="1" spans="1:17">
      <c r="A95" s="24">
        <v>144</v>
      </c>
      <c r="B95" s="104" t="s">
        <v>628</v>
      </c>
      <c r="C95" s="24">
        <v>582</v>
      </c>
      <c r="D95" s="91" t="s">
        <v>726</v>
      </c>
      <c r="E95" s="91">
        <v>4444</v>
      </c>
      <c r="F95" s="91" t="s">
        <v>730</v>
      </c>
      <c r="G95" s="25">
        <v>69.65</v>
      </c>
      <c r="H95" s="105"/>
      <c r="J95" s="24">
        <v>198</v>
      </c>
      <c r="K95" s="104" t="s">
        <v>53</v>
      </c>
      <c r="L95" s="146">
        <v>724</v>
      </c>
      <c r="M95" s="144" t="s">
        <v>728</v>
      </c>
      <c r="N95" s="144">
        <v>12235</v>
      </c>
      <c r="O95" s="144" t="s">
        <v>731</v>
      </c>
      <c r="P95" s="148">
        <v>100</v>
      </c>
      <c r="Q95" s="117"/>
    </row>
    <row r="96" ht="14" customHeight="1" spans="1:17">
      <c r="A96" s="24">
        <v>145</v>
      </c>
      <c r="B96" s="104" t="s">
        <v>628</v>
      </c>
      <c r="C96" s="24">
        <v>582</v>
      </c>
      <c r="D96" s="91" t="s">
        <v>726</v>
      </c>
      <c r="E96" s="91">
        <v>11656</v>
      </c>
      <c r="F96" s="91" t="s">
        <v>732</v>
      </c>
      <c r="G96" s="25">
        <v>69.65</v>
      </c>
      <c r="H96" s="105"/>
      <c r="J96" s="24">
        <v>199</v>
      </c>
      <c r="K96" s="104" t="s">
        <v>53</v>
      </c>
      <c r="L96" s="146">
        <v>724</v>
      </c>
      <c r="M96" s="144" t="s">
        <v>728</v>
      </c>
      <c r="N96" s="144">
        <v>10930</v>
      </c>
      <c r="O96" s="144" t="s">
        <v>184</v>
      </c>
      <c r="P96" s="148">
        <v>100</v>
      </c>
      <c r="Q96" s="117"/>
    </row>
    <row r="97" ht="14" customHeight="1" spans="1:17">
      <c r="A97" s="24">
        <v>146</v>
      </c>
      <c r="B97" s="104" t="s">
        <v>628</v>
      </c>
      <c r="C97" s="24">
        <v>582</v>
      </c>
      <c r="D97" s="91" t="s">
        <v>726</v>
      </c>
      <c r="E97" s="91">
        <v>11099</v>
      </c>
      <c r="F97" s="91" t="s">
        <v>733</v>
      </c>
      <c r="G97" s="25">
        <v>69.65</v>
      </c>
      <c r="H97" s="105"/>
      <c r="J97" s="24">
        <v>200</v>
      </c>
      <c r="K97" s="104" t="s">
        <v>53</v>
      </c>
      <c r="L97" s="113">
        <v>546</v>
      </c>
      <c r="M97" s="149" t="s">
        <v>734</v>
      </c>
      <c r="N97" s="114">
        <v>6123</v>
      </c>
      <c r="O97" s="114" t="s">
        <v>735</v>
      </c>
      <c r="P97" s="113">
        <v>75</v>
      </c>
      <c r="Q97" s="117"/>
    </row>
    <row r="98" ht="14" customHeight="1" spans="1:17">
      <c r="A98" s="24">
        <v>147</v>
      </c>
      <c r="B98" s="104" t="s">
        <v>628</v>
      </c>
      <c r="C98" s="24">
        <v>582</v>
      </c>
      <c r="D98" s="91" t="s">
        <v>726</v>
      </c>
      <c r="E98" s="91">
        <v>12463</v>
      </c>
      <c r="F98" s="91" t="s">
        <v>447</v>
      </c>
      <c r="G98" s="25">
        <v>32.1</v>
      </c>
      <c r="H98" s="105"/>
      <c r="J98" s="24">
        <v>201</v>
      </c>
      <c r="K98" s="104" t="s">
        <v>53</v>
      </c>
      <c r="L98" s="113">
        <v>546</v>
      </c>
      <c r="M98" s="149" t="s">
        <v>734</v>
      </c>
      <c r="N98" s="114">
        <v>10849</v>
      </c>
      <c r="O98" s="114" t="s">
        <v>736</v>
      </c>
      <c r="P98" s="113">
        <v>75</v>
      </c>
      <c r="Q98" s="117"/>
    </row>
    <row r="99" ht="14" customHeight="1" spans="1:17">
      <c r="A99" s="24">
        <v>148</v>
      </c>
      <c r="B99" s="104" t="s">
        <v>628</v>
      </c>
      <c r="C99" s="24">
        <v>347</v>
      </c>
      <c r="D99" s="91" t="s">
        <v>737</v>
      </c>
      <c r="E99" s="91">
        <v>8400</v>
      </c>
      <c r="F99" s="91" t="s">
        <v>738</v>
      </c>
      <c r="G99" s="25">
        <v>225</v>
      </c>
      <c r="H99" s="105"/>
      <c r="J99" s="24">
        <v>202</v>
      </c>
      <c r="K99" s="104" t="s">
        <v>53</v>
      </c>
      <c r="L99" s="113">
        <v>546</v>
      </c>
      <c r="M99" s="149" t="s">
        <v>734</v>
      </c>
      <c r="N99" s="114">
        <v>11377</v>
      </c>
      <c r="O99" s="114" t="s">
        <v>739</v>
      </c>
      <c r="P99" s="113">
        <v>75</v>
      </c>
      <c r="Q99" s="117"/>
    </row>
    <row r="100" ht="14" customHeight="1" spans="1:17">
      <c r="A100" s="24">
        <v>149</v>
      </c>
      <c r="B100" s="104" t="s">
        <v>628</v>
      </c>
      <c r="C100" s="24">
        <v>347</v>
      </c>
      <c r="D100" s="91" t="s">
        <v>737</v>
      </c>
      <c r="E100" s="91">
        <v>11768</v>
      </c>
      <c r="F100" s="91" t="s">
        <v>326</v>
      </c>
      <c r="G100" s="25">
        <v>225</v>
      </c>
      <c r="H100" s="105"/>
      <c r="J100" s="24">
        <v>203</v>
      </c>
      <c r="K100" s="104" t="s">
        <v>53</v>
      </c>
      <c r="L100" s="113">
        <v>546</v>
      </c>
      <c r="M100" s="149" t="s">
        <v>734</v>
      </c>
      <c r="N100" s="114">
        <v>12211</v>
      </c>
      <c r="O100" s="114" t="s">
        <v>740</v>
      </c>
      <c r="P100" s="113">
        <v>75</v>
      </c>
      <c r="Q100" s="117"/>
    </row>
    <row r="101" ht="14" customHeight="1" spans="1:17">
      <c r="A101" s="24">
        <v>150</v>
      </c>
      <c r="B101" s="104" t="s">
        <v>628</v>
      </c>
      <c r="C101" s="24">
        <v>343</v>
      </c>
      <c r="D101" s="91" t="s">
        <v>741</v>
      </c>
      <c r="E101" s="91">
        <v>7583</v>
      </c>
      <c r="F101" s="91" t="s">
        <v>742</v>
      </c>
      <c r="G101" s="25">
        <v>135</v>
      </c>
      <c r="H101" s="105"/>
      <c r="J101" s="24">
        <v>204</v>
      </c>
      <c r="K101" s="104" t="s">
        <v>53</v>
      </c>
      <c r="L101" s="113">
        <v>546</v>
      </c>
      <c r="M101" s="149" t="s">
        <v>734</v>
      </c>
      <c r="N101" s="114">
        <v>12227</v>
      </c>
      <c r="O101" s="114" t="s">
        <v>271</v>
      </c>
      <c r="P101" s="113">
        <v>75</v>
      </c>
      <c r="Q101" s="117"/>
    </row>
    <row r="102" ht="14" customHeight="1" spans="1:17">
      <c r="A102" s="24">
        <v>151</v>
      </c>
      <c r="B102" s="104" t="s">
        <v>628</v>
      </c>
      <c r="C102" s="24">
        <v>343</v>
      </c>
      <c r="D102" s="91" t="s">
        <v>741</v>
      </c>
      <c r="E102" s="91">
        <v>10932</v>
      </c>
      <c r="F102" s="91" t="s">
        <v>743</v>
      </c>
      <c r="G102" s="25">
        <v>133</v>
      </c>
      <c r="H102" s="105"/>
      <c r="J102" s="24">
        <v>205</v>
      </c>
      <c r="K102" s="104" t="s">
        <v>53</v>
      </c>
      <c r="L102" s="113">
        <v>546</v>
      </c>
      <c r="M102" s="149" t="s">
        <v>734</v>
      </c>
      <c r="N102" s="114">
        <v>12437</v>
      </c>
      <c r="O102" s="114" t="s">
        <v>404</v>
      </c>
      <c r="P102" s="113">
        <v>75</v>
      </c>
      <c r="Q102" s="117"/>
    </row>
    <row r="103" ht="14" customHeight="1" spans="1:17">
      <c r="A103" s="24">
        <v>152</v>
      </c>
      <c r="B103" s="104" t="s">
        <v>628</v>
      </c>
      <c r="C103" s="24">
        <v>343</v>
      </c>
      <c r="D103" s="91" t="s">
        <v>741</v>
      </c>
      <c r="E103" s="91">
        <v>11517</v>
      </c>
      <c r="F103" s="91" t="s">
        <v>744</v>
      </c>
      <c r="G103" s="25">
        <v>132</v>
      </c>
      <c r="H103" s="105"/>
      <c r="J103" s="24">
        <v>206</v>
      </c>
      <c r="K103" s="104" t="s">
        <v>53</v>
      </c>
      <c r="L103" s="25">
        <v>105751</v>
      </c>
      <c r="M103" s="104" t="s">
        <v>745</v>
      </c>
      <c r="N103" s="104">
        <v>6147</v>
      </c>
      <c r="O103" s="104" t="s">
        <v>746</v>
      </c>
      <c r="P103" s="113">
        <v>100</v>
      </c>
      <c r="Q103" s="117"/>
    </row>
    <row r="104" ht="14" customHeight="1" spans="1:17">
      <c r="A104" s="24">
        <v>153</v>
      </c>
      <c r="B104" s="104" t="s">
        <v>34</v>
      </c>
      <c r="C104" s="113">
        <v>732</v>
      </c>
      <c r="D104" s="114" t="s">
        <v>747</v>
      </c>
      <c r="E104" s="114">
        <v>9138</v>
      </c>
      <c r="F104" s="114" t="s">
        <v>748</v>
      </c>
      <c r="G104" s="113">
        <v>535</v>
      </c>
      <c r="H104" s="105"/>
      <c r="J104" s="24">
        <v>207</v>
      </c>
      <c r="K104" s="104" t="s">
        <v>53</v>
      </c>
      <c r="L104" s="25">
        <v>105751</v>
      </c>
      <c r="M104" s="104" t="s">
        <v>745</v>
      </c>
      <c r="N104" s="104">
        <v>12221</v>
      </c>
      <c r="O104" s="104" t="s">
        <v>749</v>
      </c>
      <c r="P104" s="113">
        <v>100</v>
      </c>
      <c r="Q104" s="117"/>
    </row>
    <row r="105" ht="14" customHeight="1" spans="1:17">
      <c r="A105" s="24">
        <v>154</v>
      </c>
      <c r="B105" s="104" t="s">
        <v>34</v>
      </c>
      <c r="C105" s="113">
        <v>732</v>
      </c>
      <c r="D105" s="114" t="s">
        <v>747</v>
      </c>
      <c r="E105" s="114">
        <v>12624</v>
      </c>
      <c r="F105" s="114" t="s">
        <v>750</v>
      </c>
      <c r="G105" s="113">
        <v>534.49</v>
      </c>
      <c r="H105" s="105"/>
      <c r="J105" s="24">
        <v>208</v>
      </c>
      <c r="K105" s="104" t="s">
        <v>53</v>
      </c>
      <c r="L105" s="25">
        <v>105751</v>
      </c>
      <c r="M105" s="104" t="s">
        <v>745</v>
      </c>
      <c r="N105" s="104">
        <v>12395</v>
      </c>
      <c r="O105" s="104" t="s">
        <v>751</v>
      </c>
      <c r="P105" s="113">
        <v>100</v>
      </c>
      <c r="Q105" s="117"/>
    </row>
    <row r="106" ht="14" customHeight="1" spans="1:17">
      <c r="A106" s="24">
        <v>155</v>
      </c>
      <c r="B106" s="104" t="s">
        <v>34</v>
      </c>
      <c r="C106" s="112">
        <v>591</v>
      </c>
      <c r="D106" s="114" t="s">
        <v>752</v>
      </c>
      <c r="E106" s="114">
        <v>5764</v>
      </c>
      <c r="F106" s="114" t="s">
        <v>753</v>
      </c>
      <c r="G106" s="113">
        <v>25</v>
      </c>
      <c r="H106" s="105"/>
      <c r="J106" s="24">
        <v>209</v>
      </c>
      <c r="K106" s="104" t="s">
        <v>53</v>
      </c>
      <c r="L106" s="25">
        <v>105751</v>
      </c>
      <c r="M106" s="104" t="s">
        <v>745</v>
      </c>
      <c r="N106" s="104">
        <v>12396</v>
      </c>
      <c r="O106" s="104" t="s">
        <v>754</v>
      </c>
      <c r="P106" s="113">
        <v>100</v>
      </c>
      <c r="Q106" s="117"/>
    </row>
    <row r="107" ht="14" customHeight="1" spans="1:17">
      <c r="A107" s="24">
        <v>156</v>
      </c>
      <c r="B107" s="104" t="s">
        <v>34</v>
      </c>
      <c r="C107" s="112">
        <v>591</v>
      </c>
      <c r="D107" s="114" t="s">
        <v>752</v>
      </c>
      <c r="E107" s="114">
        <v>7645</v>
      </c>
      <c r="F107" s="114" t="s">
        <v>755</v>
      </c>
      <c r="G107" s="113">
        <v>25</v>
      </c>
      <c r="H107" s="105"/>
      <c r="J107" s="24">
        <v>210</v>
      </c>
      <c r="K107" s="104" t="s">
        <v>53</v>
      </c>
      <c r="L107" s="25">
        <v>571</v>
      </c>
      <c r="M107" s="104" t="s">
        <v>756</v>
      </c>
      <c r="N107" s="104">
        <v>5471</v>
      </c>
      <c r="O107" s="104" t="s">
        <v>757</v>
      </c>
      <c r="P107" s="25">
        <v>116</v>
      </c>
      <c r="Q107" s="117"/>
    </row>
    <row r="108" ht="14" customHeight="1" spans="1:17">
      <c r="A108" s="24">
        <v>157</v>
      </c>
      <c r="B108" s="104" t="s">
        <v>34</v>
      </c>
      <c r="C108" s="112">
        <v>102564</v>
      </c>
      <c r="D108" s="111" t="s">
        <v>758</v>
      </c>
      <c r="E108" s="111">
        <v>8113</v>
      </c>
      <c r="F108" s="114" t="s">
        <v>759</v>
      </c>
      <c r="G108" s="112">
        <v>100</v>
      </c>
      <c r="H108" s="105"/>
      <c r="J108" s="24">
        <v>211</v>
      </c>
      <c r="K108" s="104" t="s">
        <v>53</v>
      </c>
      <c r="L108" s="25">
        <v>571</v>
      </c>
      <c r="M108" s="104" t="s">
        <v>756</v>
      </c>
      <c r="N108" s="104">
        <v>6454</v>
      </c>
      <c r="O108" s="104" t="s">
        <v>760</v>
      </c>
      <c r="P108" s="25">
        <v>117</v>
      </c>
      <c r="Q108" s="117"/>
    </row>
    <row r="109" ht="14" customHeight="1" spans="1:17">
      <c r="A109" s="24">
        <v>158</v>
      </c>
      <c r="B109" s="104" t="s">
        <v>34</v>
      </c>
      <c r="C109" s="112">
        <v>102564</v>
      </c>
      <c r="D109" s="111" t="s">
        <v>758</v>
      </c>
      <c r="E109" s="111">
        <v>11363</v>
      </c>
      <c r="F109" s="114" t="s">
        <v>761</v>
      </c>
      <c r="G109" s="112">
        <v>100</v>
      </c>
      <c r="H109" s="105"/>
      <c r="J109" s="24">
        <v>212</v>
      </c>
      <c r="K109" s="104" t="s">
        <v>53</v>
      </c>
      <c r="L109" s="25">
        <v>571</v>
      </c>
      <c r="M109" s="104" t="s">
        <v>756</v>
      </c>
      <c r="N109" s="104">
        <v>12216</v>
      </c>
      <c r="O109" s="104" t="s">
        <v>762</v>
      </c>
      <c r="P109" s="25">
        <v>50</v>
      </c>
      <c r="Q109" s="117"/>
    </row>
    <row r="110" ht="14" customHeight="1" spans="1:17">
      <c r="A110" s="24">
        <v>159</v>
      </c>
      <c r="B110" s="104" t="s">
        <v>34</v>
      </c>
      <c r="C110" s="112">
        <v>102564</v>
      </c>
      <c r="D110" s="111" t="s">
        <v>758</v>
      </c>
      <c r="E110" s="115">
        <v>12410</v>
      </c>
      <c r="F110" s="114" t="s">
        <v>326</v>
      </c>
      <c r="G110" s="112">
        <v>100</v>
      </c>
      <c r="H110" s="105"/>
      <c r="J110" s="118" t="s">
        <v>763</v>
      </c>
      <c r="K110" s="119"/>
      <c r="L110" s="119"/>
      <c r="M110" s="120"/>
      <c r="N110" s="120"/>
      <c r="O110" s="121"/>
      <c r="P110" s="122">
        <v>32869.17</v>
      </c>
      <c r="Q110" s="117"/>
    </row>
    <row r="111" ht="14" customHeight="1" spans="1:17">
      <c r="A111" s="24">
        <v>160</v>
      </c>
      <c r="B111" s="104" t="s">
        <v>34</v>
      </c>
      <c r="C111" s="112">
        <v>102564</v>
      </c>
      <c r="D111" s="111" t="s">
        <v>758</v>
      </c>
      <c r="E111" s="115">
        <v>12534</v>
      </c>
      <c r="F111" s="115" t="s">
        <v>764</v>
      </c>
      <c r="G111" s="112">
        <v>100</v>
      </c>
      <c r="H111" s="105"/>
      <c r="J111" s="122" t="s">
        <v>765</v>
      </c>
      <c r="K111" s="122"/>
      <c r="L111" s="122"/>
      <c r="M111" s="124"/>
      <c r="N111" s="124"/>
      <c r="O111" s="124"/>
      <c r="P111" s="122"/>
      <c r="Q111" s="125"/>
    </row>
    <row r="112" ht="14" customHeight="1" spans="8:8">
      <c r="H112" s="105"/>
    </row>
    <row r="113" ht="14" customHeight="1" spans="8:8">
      <c r="H113" s="105"/>
    </row>
    <row r="114" ht="14" customHeight="1"/>
    <row r="115" ht="14" customHeight="1" spans="1:8">
      <c r="A115" s="88" t="s">
        <v>766</v>
      </c>
      <c r="B115" s="89"/>
      <c r="C115" s="88"/>
      <c r="D115" s="89"/>
      <c r="E115" s="89"/>
      <c r="F115" s="89"/>
      <c r="G115" s="88"/>
      <c r="H115" s="90"/>
    </row>
    <row r="116" ht="14" customHeight="1" spans="1:8">
      <c r="A116" s="88" t="s">
        <v>1</v>
      </c>
      <c r="B116" s="89" t="s">
        <v>4</v>
      </c>
      <c r="C116" s="88" t="s">
        <v>2</v>
      </c>
      <c r="D116" s="89" t="s">
        <v>536</v>
      </c>
      <c r="E116" s="89" t="s">
        <v>537</v>
      </c>
      <c r="F116" s="89" t="s">
        <v>538</v>
      </c>
      <c r="G116" s="88" t="s">
        <v>29</v>
      </c>
      <c r="H116" s="90" t="s">
        <v>539</v>
      </c>
    </row>
    <row r="117" ht="14" customHeight="1" spans="1:8">
      <c r="A117" s="24">
        <v>1</v>
      </c>
      <c r="B117" s="91" t="s">
        <v>540</v>
      </c>
      <c r="C117" s="95">
        <v>355</v>
      </c>
      <c r="D117" s="96" t="s">
        <v>551</v>
      </c>
      <c r="E117" s="96">
        <v>990467</v>
      </c>
      <c r="F117" s="96" t="s">
        <v>767</v>
      </c>
      <c r="G117" s="95">
        <v>100</v>
      </c>
      <c r="H117" s="94"/>
    </row>
    <row r="118" ht="14" customHeight="1" spans="1:8">
      <c r="A118" s="24">
        <v>2</v>
      </c>
      <c r="B118" s="91" t="s">
        <v>540</v>
      </c>
      <c r="C118" s="95">
        <v>337</v>
      </c>
      <c r="D118" s="96" t="s">
        <v>640</v>
      </c>
      <c r="E118" s="98">
        <v>990451</v>
      </c>
      <c r="F118" s="116" t="s">
        <v>768</v>
      </c>
      <c r="G118" s="100">
        <v>55</v>
      </c>
      <c r="H118" s="94"/>
    </row>
    <row r="119" ht="14" customHeight="1" spans="1:8">
      <c r="A119" s="24">
        <v>3</v>
      </c>
      <c r="B119" s="91" t="s">
        <v>540</v>
      </c>
      <c r="C119" s="95">
        <v>337</v>
      </c>
      <c r="D119" s="96" t="s">
        <v>640</v>
      </c>
      <c r="E119" s="98">
        <v>990176</v>
      </c>
      <c r="F119" s="116" t="s">
        <v>769</v>
      </c>
      <c r="G119" s="100">
        <v>55</v>
      </c>
      <c r="H119" s="94"/>
    </row>
    <row r="120" ht="14" customHeight="1" spans="1:8">
      <c r="A120" s="24">
        <v>4</v>
      </c>
      <c r="B120" s="106" t="s">
        <v>36</v>
      </c>
      <c r="C120" s="95">
        <v>351</v>
      </c>
      <c r="D120" s="96" t="s">
        <v>563</v>
      </c>
      <c r="E120" s="96">
        <v>997487</v>
      </c>
      <c r="F120" s="96" t="s">
        <v>770</v>
      </c>
      <c r="G120" s="107">
        <v>208.6</v>
      </c>
      <c r="H120" s="105"/>
    </row>
    <row r="121" ht="14" customHeight="1" spans="1:8">
      <c r="A121" s="24">
        <v>5</v>
      </c>
      <c r="B121" s="104" t="s">
        <v>628</v>
      </c>
      <c r="C121" s="24">
        <v>581</v>
      </c>
      <c r="D121" s="91" t="s">
        <v>629</v>
      </c>
      <c r="E121" s="91">
        <v>990487</v>
      </c>
      <c r="F121" s="91" t="s">
        <v>771</v>
      </c>
      <c r="G121" s="25">
        <v>8</v>
      </c>
      <c r="H121" s="105"/>
    </row>
    <row r="122" ht="14" customHeight="1" spans="1:8">
      <c r="A122" s="24">
        <v>6</v>
      </c>
      <c r="B122" s="104" t="s">
        <v>628</v>
      </c>
      <c r="C122" s="24">
        <v>339</v>
      </c>
      <c r="D122" s="91" t="s">
        <v>648</v>
      </c>
      <c r="E122" s="91">
        <v>997727</v>
      </c>
      <c r="F122" s="91" t="s">
        <v>772</v>
      </c>
      <c r="G122" s="25">
        <v>128.5</v>
      </c>
      <c r="H122" s="105"/>
    </row>
    <row r="123" ht="14" customHeight="1" spans="1:8">
      <c r="A123" s="24">
        <v>7</v>
      </c>
      <c r="B123" s="104" t="s">
        <v>628</v>
      </c>
      <c r="C123" s="24">
        <v>582</v>
      </c>
      <c r="D123" s="91" t="s">
        <v>726</v>
      </c>
      <c r="E123" s="91">
        <v>990035</v>
      </c>
      <c r="F123" s="91" t="s">
        <v>773</v>
      </c>
      <c r="G123" s="25">
        <v>69.65</v>
      </c>
      <c r="H123" s="105"/>
    </row>
    <row r="124" ht="14" customHeight="1" spans="1:8">
      <c r="A124" s="24">
        <v>8</v>
      </c>
      <c r="B124" s="104" t="s">
        <v>53</v>
      </c>
      <c r="C124" s="25">
        <v>571</v>
      </c>
      <c r="D124" s="104" t="s">
        <v>756</v>
      </c>
      <c r="E124" s="104">
        <v>995987</v>
      </c>
      <c r="F124" s="104" t="s">
        <v>774</v>
      </c>
      <c r="G124" s="25">
        <v>117</v>
      </c>
      <c r="H124" s="117"/>
    </row>
    <row r="125" ht="14" customHeight="1" spans="1:8">
      <c r="A125" s="118" t="s">
        <v>763</v>
      </c>
      <c r="B125" s="119"/>
      <c r="C125" s="119"/>
      <c r="D125" s="120"/>
      <c r="E125" s="120"/>
      <c r="F125" s="121"/>
      <c r="G125" s="122">
        <v>741.75</v>
      </c>
      <c r="H125" s="123"/>
    </row>
    <row r="126" ht="14" customHeight="1" spans="1:8">
      <c r="A126" s="122" t="s">
        <v>775</v>
      </c>
      <c r="B126" s="122"/>
      <c r="C126" s="122"/>
      <c r="D126" s="124"/>
      <c r="E126" s="124"/>
      <c r="F126" s="124"/>
      <c r="G126" s="122"/>
      <c r="H126" s="125"/>
    </row>
    <row r="127" ht="14" customHeight="1"/>
    <row r="128" ht="14" customHeight="1"/>
    <row r="129" ht="14" customHeight="1"/>
    <row r="130" ht="14" customHeight="1"/>
    <row r="131" ht="14" customHeight="1"/>
    <row r="132" ht="14" customHeight="1"/>
    <row r="133" ht="14" customHeight="1"/>
    <row r="134" ht="14" customHeight="1"/>
    <row r="135" ht="14" customHeight="1"/>
    <row r="136" ht="14" customHeight="1"/>
    <row r="137" ht="14" customHeight="1"/>
    <row r="138" ht="14" customHeight="1"/>
    <row r="139" ht="14" customHeight="1"/>
    <row r="140" ht="14" customHeight="1"/>
    <row r="141" ht="14" customHeight="1"/>
    <row r="142" ht="14" customHeight="1"/>
    <row r="143" ht="14" customHeight="1"/>
    <row r="144" ht="14" customHeight="1"/>
    <row r="145" ht="14" customHeight="1"/>
    <row r="146" ht="14" customHeight="1"/>
    <row r="147" ht="14" customHeight="1"/>
    <row r="148" ht="14" customHeight="1"/>
    <row r="149" ht="14" customHeight="1"/>
    <row r="150" ht="14" customHeight="1"/>
    <row r="151" ht="14" customHeight="1"/>
    <row r="152" ht="14" customHeight="1"/>
    <row r="153" ht="14" customHeight="1"/>
    <row r="154" ht="14" customHeight="1"/>
    <row r="155" ht="14" customHeight="1"/>
    <row r="156" ht="14" customHeight="1"/>
    <row r="157" ht="14" customHeight="1"/>
    <row r="158" ht="14" customHeight="1"/>
    <row r="159" ht="14" customHeight="1"/>
    <row r="160" ht="14" customHeight="1"/>
    <row r="161" ht="14" customHeight="1"/>
    <row r="162" ht="14" customHeight="1"/>
    <row r="163" ht="14" customHeight="1"/>
    <row r="164" ht="14" customHeight="1"/>
    <row r="165" ht="14" customHeight="1"/>
    <row r="166" ht="14" customHeight="1"/>
    <row r="167" ht="14" customHeight="1"/>
    <row r="168" ht="14" customHeight="1"/>
    <row r="169" ht="14" customHeight="1"/>
    <row r="170" ht="14" customHeight="1"/>
    <row r="171" ht="14" customHeight="1"/>
    <row r="172" ht="14" customHeight="1"/>
    <row r="173" ht="14" customHeight="1"/>
    <row r="174" ht="14" customHeight="1"/>
    <row r="175" ht="14" customHeight="1"/>
    <row r="176" ht="14" customHeight="1"/>
    <row r="177" ht="14" customHeight="1"/>
    <row r="178" ht="14" customHeight="1"/>
    <row r="179" ht="14" customHeight="1"/>
    <row r="180" ht="14" customHeight="1"/>
    <row r="181" ht="14" customHeight="1"/>
    <row r="182" ht="14" customHeight="1"/>
    <row r="183" ht="14" customHeight="1"/>
    <row r="184" ht="14" customHeight="1"/>
    <row r="185" ht="14" customHeight="1"/>
    <row r="186" ht="14" customHeight="1"/>
    <row r="187" ht="14" customHeight="1"/>
    <row r="188" ht="14" customHeight="1"/>
    <row r="189" ht="14" customHeight="1"/>
    <row r="190" ht="14" customHeight="1"/>
    <row r="191" ht="14" customHeight="1"/>
    <row r="192" ht="14" customHeight="1"/>
    <row r="193" ht="14" customHeight="1"/>
    <row r="194" ht="14" customHeight="1"/>
    <row r="195" ht="14" customHeight="1"/>
    <row r="196" ht="14" customHeight="1"/>
    <row r="197" ht="14" customHeight="1"/>
    <row r="198" ht="14" customHeight="1"/>
    <row r="199" ht="14" customHeight="1"/>
    <row r="200" ht="14" customHeight="1"/>
    <row r="201" ht="14" customHeight="1"/>
    <row r="202" ht="14" customHeight="1"/>
    <row r="203" ht="14" customHeight="1"/>
    <row r="204" ht="14" customHeight="1"/>
    <row r="205" ht="14" customHeight="1"/>
    <row r="206" ht="14" customHeight="1"/>
    <row r="207" ht="14" customHeight="1"/>
    <row r="208" ht="14" customHeight="1"/>
    <row r="209" ht="14" customHeight="1"/>
    <row r="210" ht="14" customHeight="1"/>
    <row r="211" ht="14" customHeight="1"/>
    <row r="212" ht="14" customHeight="1"/>
    <row r="213" ht="14" customHeight="1"/>
    <row r="214" ht="14" customHeight="1"/>
    <row r="216" ht="13" customHeight="1"/>
    <row r="217" ht="13" customHeight="1"/>
    <row r="218" ht="13" customHeight="1"/>
    <row r="219" ht="13" customHeight="1"/>
    <row r="220" ht="13" customHeight="1"/>
    <row r="221" ht="13" customHeight="1"/>
    <row r="222" ht="13" customHeight="1"/>
    <row r="223" ht="13" customHeight="1"/>
    <row r="224" ht="13" customHeight="1"/>
    <row r="225" ht="13" customHeight="1"/>
    <row r="226" s="84" customFormat="1" ht="13" customHeight="1"/>
    <row r="227" ht="13" customHeight="1"/>
  </sheetData>
  <mergeCells count="7">
    <mergeCell ref="A1:H1"/>
    <mergeCell ref="J1:Q1"/>
    <mergeCell ref="J110:O110"/>
    <mergeCell ref="J111:Q111"/>
    <mergeCell ref="A115:H115"/>
    <mergeCell ref="A125:F125"/>
    <mergeCell ref="A126:H126"/>
  </mergeCells>
  <pageMargins left="0.236111111111111" right="0.0388888888888889" top="0.236111111111111" bottom="0.118055555555556" header="0.196527777777778" footer="0.0388888888888889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44"/>
  <sheetViews>
    <sheetView workbookViewId="0">
      <selection activeCell="I27" sqref="I27"/>
    </sheetView>
  </sheetViews>
  <sheetFormatPr defaultColWidth="8" defaultRowHeight="12.75"/>
  <cols>
    <col min="1" max="1" width="4.125" style="69"/>
    <col min="2" max="2" width="13.6416666666667" style="69"/>
    <col min="3" max="3" width="37.5916666666667" style="70"/>
    <col min="4" max="4" width="17.1416666666667" style="69"/>
    <col min="5" max="5" width="15.5" style="69"/>
    <col min="6" max="16384" width="8" style="67"/>
  </cols>
  <sheetData>
    <row r="1" s="67" customFormat="1" ht="13.5" spans="1:5">
      <c r="A1" s="71" t="s">
        <v>776</v>
      </c>
      <c r="B1" s="71" t="s">
        <v>777</v>
      </c>
      <c r="C1" s="72" t="s">
        <v>778</v>
      </c>
      <c r="D1" s="71" t="s">
        <v>779</v>
      </c>
      <c r="E1" s="71" t="s">
        <v>24</v>
      </c>
    </row>
    <row r="2" s="67" customFormat="1" ht="13.5" spans="1:5">
      <c r="A2" s="73">
        <v>21</v>
      </c>
      <c r="B2" s="73">
        <v>52</v>
      </c>
      <c r="C2" s="74" t="s">
        <v>780</v>
      </c>
      <c r="D2" s="73">
        <v>1190</v>
      </c>
      <c r="E2" s="73">
        <v>241.5</v>
      </c>
    </row>
    <row r="3" s="67" customFormat="1" ht="13.5" spans="1:5">
      <c r="A3" s="73">
        <v>14</v>
      </c>
      <c r="B3" s="73">
        <v>54</v>
      </c>
      <c r="C3" s="74" t="s">
        <v>781</v>
      </c>
      <c r="D3" s="73">
        <v>3463.25</v>
      </c>
      <c r="E3" s="73">
        <v>321.65</v>
      </c>
    </row>
    <row r="4" s="67" customFormat="1" ht="13.5" spans="1:5">
      <c r="A4" s="73">
        <v>7</v>
      </c>
      <c r="B4" s="73">
        <v>308</v>
      </c>
      <c r="C4" s="74" t="s">
        <v>782</v>
      </c>
      <c r="D4" s="73">
        <v>6090</v>
      </c>
      <c r="E4" s="73">
        <v>840</v>
      </c>
    </row>
    <row r="5" s="67" customFormat="1" ht="13.5" spans="1:5">
      <c r="A5" s="73">
        <v>25</v>
      </c>
      <c r="B5" s="73">
        <v>311</v>
      </c>
      <c r="C5" s="74" t="s">
        <v>783</v>
      </c>
      <c r="D5" s="73">
        <v>351374.6</v>
      </c>
      <c r="E5" s="73">
        <v>58883.600000021</v>
      </c>
    </row>
    <row r="6" s="67" customFormat="1" ht="13.5" spans="1:5">
      <c r="A6" s="73">
        <v>24</v>
      </c>
      <c r="B6" s="73">
        <v>329</v>
      </c>
      <c r="C6" s="74" t="s">
        <v>784</v>
      </c>
      <c r="D6" s="73">
        <v>20160</v>
      </c>
      <c r="E6" s="73">
        <v>3858.18</v>
      </c>
    </row>
    <row r="7" s="67" customFormat="1" ht="13.5" spans="1:5">
      <c r="A7" s="73">
        <v>4</v>
      </c>
      <c r="B7" s="73">
        <v>337</v>
      </c>
      <c r="C7" s="74" t="s">
        <v>785</v>
      </c>
      <c r="D7" s="73">
        <v>10416.5</v>
      </c>
      <c r="E7" s="73">
        <v>700.75</v>
      </c>
    </row>
    <row r="8" s="67" customFormat="1" ht="13.5" spans="1:5">
      <c r="A8" s="73">
        <v>26</v>
      </c>
      <c r="B8" s="73">
        <v>339</v>
      </c>
      <c r="C8" s="74" t="s">
        <v>786</v>
      </c>
      <c r="D8" s="73">
        <v>2119.1</v>
      </c>
      <c r="E8" s="73">
        <v>120.525199999256</v>
      </c>
    </row>
    <row r="9" s="67" customFormat="1" ht="13.5" spans="1:5">
      <c r="A9" s="73">
        <v>8</v>
      </c>
      <c r="B9" s="73">
        <v>341</v>
      </c>
      <c r="C9" s="74" t="s">
        <v>787</v>
      </c>
      <c r="D9" s="73">
        <v>1366.29</v>
      </c>
      <c r="E9" s="73">
        <v>284.27</v>
      </c>
    </row>
    <row r="10" s="67" customFormat="1" ht="13.5" spans="1:5">
      <c r="A10" s="73">
        <v>22</v>
      </c>
      <c r="B10" s="73">
        <v>349</v>
      </c>
      <c r="C10" s="74" t="s">
        <v>788</v>
      </c>
      <c r="D10" s="73">
        <v>2772.02</v>
      </c>
      <c r="E10" s="73">
        <v>777.02</v>
      </c>
    </row>
    <row r="11" s="67" customFormat="1" ht="13.5" spans="1:5">
      <c r="A11" s="73">
        <v>23</v>
      </c>
      <c r="B11" s="73">
        <v>357</v>
      </c>
      <c r="C11" s="74" t="s">
        <v>789</v>
      </c>
      <c r="D11" s="73">
        <v>10172.7</v>
      </c>
      <c r="E11" s="73">
        <v>683.2349</v>
      </c>
    </row>
    <row r="12" s="67" customFormat="1" ht="13.5" spans="1:5">
      <c r="A12" s="73">
        <v>6</v>
      </c>
      <c r="B12" s="73">
        <v>377</v>
      </c>
      <c r="C12" s="74" t="s">
        <v>790</v>
      </c>
      <c r="D12" s="73">
        <v>3626</v>
      </c>
      <c r="E12" s="73">
        <v>737.1</v>
      </c>
    </row>
    <row r="13" s="67" customFormat="1" ht="13.5" spans="1:5">
      <c r="A13" s="73">
        <v>19</v>
      </c>
      <c r="B13" s="73">
        <v>379</v>
      </c>
      <c r="C13" s="74" t="s">
        <v>791</v>
      </c>
      <c r="D13" s="73">
        <v>8490.9</v>
      </c>
      <c r="E13" s="73">
        <v>1813.55</v>
      </c>
    </row>
    <row r="14" s="67" customFormat="1" ht="13.5" spans="1:5">
      <c r="A14" s="73">
        <v>1</v>
      </c>
      <c r="B14" s="73">
        <v>385</v>
      </c>
      <c r="C14" s="74" t="s">
        <v>792</v>
      </c>
      <c r="D14" s="73">
        <v>17395</v>
      </c>
      <c r="E14" s="73">
        <v>1270.5</v>
      </c>
    </row>
    <row r="15" s="67" customFormat="1" ht="13.5" spans="1:5">
      <c r="A15" s="73">
        <v>11</v>
      </c>
      <c r="B15" s="73">
        <v>511</v>
      </c>
      <c r="C15" s="74" t="s">
        <v>793</v>
      </c>
      <c r="D15" s="73">
        <v>7480</v>
      </c>
      <c r="E15" s="73">
        <v>834.1299999993</v>
      </c>
    </row>
    <row r="16" s="67" customFormat="1" ht="13.5" spans="1:5">
      <c r="A16" s="73">
        <v>16</v>
      </c>
      <c r="B16" s="73">
        <v>572</v>
      </c>
      <c r="C16" s="74" t="s">
        <v>794</v>
      </c>
      <c r="D16" s="73">
        <v>16023</v>
      </c>
      <c r="E16" s="73">
        <v>3513.3</v>
      </c>
    </row>
    <row r="17" s="67" customFormat="1" ht="13.5" spans="1:5">
      <c r="A17" s="73">
        <v>2</v>
      </c>
      <c r="B17" s="73">
        <v>578</v>
      </c>
      <c r="C17" s="74" t="s">
        <v>795</v>
      </c>
      <c r="D17" s="73">
        <v>17992.8</v>
      </c>
      <c r="E17" s="73">
        <v>4617.2</v>
      </c>
    </row>
    <row r="18" s="67" customFormat="1" ht="13.5" spans="1:5">
      <c r="A18" s="73">
        <v>10</v>
      </c>
      <c r="B18" s="73">
        <v>581</v>
      </c>
      <c r="C18" s="74" t="s">
        <v>796</v>
      </c>
      <c r="D18" s="73">
        <v>6445</v>
      </c>
      <c r="E18" s="73">
        <v>870.8999999982</v>
      </c>
    </row>
    <row r="19" s="67" customFormat="1" ht="13.5" spans="1:5">
      <c r="A19" s="73">
        <v>13</v>
      </c>
      <c r="B19" s="73">
        <v>585</v>
      </c>
      <c r="C19" s="74" t="s">
        <v>797</v>
      </c>
      <c r="D19" s="73">
        <v>5241.4</v>
      </c>
      <c r="E19" s="73">
        <v>1784.93</v>
      </c>
    </row>
    <row r="20" s="67" customFormat="1" ht="13.5" spans="1:5">
      <c r="A20" s="73">
        <v>5</v>
      </c>
      <c r="B20" s="73">
        <v>712</v>
      </c>
      <c r="C20" s="74" t="s">
        <v>798</v>
      </c>
      <c r="D20" s="73">
        <v>14720.5</v>
      </c>
      <c r="E20" s="73">
        <v>2117.3799999827</v>
      </c>
    </row>
    <row r="21" s="67" customFormat="1" ht="13.5" spans="1:5">
      <c r="A21" s="73">
        <v>9</v>
      </c>
      <c r="B21" s="73">
        <v>718</v>
      </c>
      <c r="C21" s="74" t="s">
        <v>799</v>
      </c>
      <c r="D21" s="73">
        <v>1176</v>
      </c>
      <c r="E21" s="73">
        <v>262.1499999994</v>
      </c>
    </row>
    <row r="22" s="67" customFormat="1" ht="13.5" spans="1:5">
      <c r="A22" s="73">
        <v>18</v>
      </c>
      <c r="B22" s="73">
        <v>726</v>
      </c>
      <c r="C22" s="74" t="s">
        <v>800</v>
      </c>
      <c r="D22" s="73">
        <v>3185</v>
      </c>
      <c r="E22" s="73">
        <v>339.5</v>
      </c>
    </row>
    <row r="23" s="67" customFormat="1" ht="13.5" spans="1:5">
      <c r="A23" s="73">
        <v>17</v>
      </c>
      <c r="B23" s="73">
        <v>742</v>
      </c>
      <c r="C23" s="74" t="s">
        <v>801</v>
      </c>
      <c r="D23" s="73">
        <v>1671</v>
      </c>
      <c r="E23" s="73">
        <v>555.7</v>
      </c>
    </row>
    <row r="24" s="67" customFormat="1" ht="13.5" spans="1:5">
      <c r="A24" s="73">
        <v>20</v>
      </c>
      <c r="B24" s="73">
        <v>744</v>
      </c>
      <c r="C24" s="74" t="s">
        <v>802</v>
      </c>
      <c r="D24" s="73">
        <v>1605</v>
      </c>
      <c r="E24" s="73">
        <v>121.98</v>
      </c>
    </row>
    <row r="25" s="67" customFormat="1" ht="13.5" spans="1:5">
      <c r="A25" s="73">
        <v>12</v>
      </c>
      <c r="B25" s="73">
        <v>746</v>
      </c>
      <c r="C25" s="74" t="s">
        <v>803</v>
      </c>
      <c r="D25" s="73">
        <v>5075</v>
      </c>
      <c r="E25" s="73">
        <v>332.5</v>
      </c>
    </row>
    <row r="26" s="67" customFormat="1" ht="13.5" spans="1:5">
      <c r="A26" s="73">
        <v>3</v>
      </c>
      <c r="B26" s="73">
        <v>102567</v>
      </c>
      <c r="C26" s="74" t="s">
        <v>804</v>
      </c>
      <c r="D26" s="73">
        <v>2030</v>
      </c>
      <c r="E26" s="73">
        <v>133</v>
      </c>
    </row>
    <row r="27" s="67" customFormat="1" spans="1:5">
      <c r="A27" s="75"/>
      <c r="B27" s="76">
        <v>102934</v>
      </c>
      <c r="C27" s="77" t="s">
        <v>805</v>
      </c>
      <c r="D27" s="76">
        <v>9948</v>
      </c>
      <c r="E27" s="76">
        <v>2769.22</v>
      </c>
    </row>
    <row r="28" s="67" customFormat="1" spans="1:5">
      <c r="A28" s="75"/>
      <c r="B28" s="76">
        <v>103198</v>
      </c>
      <c r="C28" s="77" t="s">
        <v>806</v>
      </c>
      <c r="D28" s="76">
        <v>337.1</v>
      </c>
      <c r="E28" s="76">
        <v>43.7</v>
      </c>
    </row>
    <row r="29" spans="2:5">
      <c r="B29" s="69">
        <v>311</v>
      </c>
      <c r="C29" s="78" t="s">
        <v>31</v>
      </c>
      <c r="D29" s="69">
        <v>61618</v>
      </c>
      <c r="E29" s="69">
        <v>4110.98</v>
      </c>
    </row>
    <row r="37" s="68" customFormat="1" spans="1:47">
      <c r="A37" s="76" t="s">
        <v>173</v>
      </c>
      <c r="B37" s="79">
        <v>43696</v>
      </c>
      <c r="C37" s="76">
        <v>35327315</v>
      </c>
      <c r="D37" s="76">
        <v>928332956</v>
      </c>
      <c r="E37" s="80" t="s">
        <v>807</v>
      </c>
      <c r="F37" s="68" t="s">
        <v>378</v>
      </c>
      <c r="G37" s="76">
        <v>19.8</v>
      </c>
      <c r="H37" s="76">
        <v>350</v>
      </c>
      <c r="I37" s="76">
        <v>5075</v>
      </c>
      <c r="J37" s="81" t="s">
        <v>808</v>
      </c>
      <c r="K37" s="68" t="s">
        <v>809</v>
      </c>
      <c r="L37" s="80" t="s">
        <v>810</v>
      </c>
      <c r="M37" s="80" t="s">
        <v>811</v>
      </c>
      <c r="N37" s="80" t="s">
        <v>812</v>
      </c>
      <c r="O37" s="68" t="s">
        <v>813</v>
      </c>
      <c r="P37" s="68" t="s">
        <v>814</v>
      </c>
      <c r="Q37" s="68" t="s">
        <v>815</v>
      </c>
      <c r="R37" s="68" t="s">
        <v>816</v>
      </c>
      <c r="S37" s="80" t="s">
        <v>817</v>
      </c>
      <c r="T37" s="81" t="s">
        <v>818</v>
      </c>
      <c r="U37" s="80" t="s">
        <v>783</v>
      </c>
      <c r="V37" s="82">
        <v>43696.7297685185</v>
      </c>
      <c r="W37" s="68" t="s">
        <v>819</v>
      </c>
      <c r="X37" s="76">
        <v>47683</v>
      </c>
      <c r="Y37" s="76">
        <v>244905</v>
      </c>
      <c r="Z37" s="76">
        <v>23</v>
      </c>
      <c r="AA37" s="83">
        <v>26996516</v>
      </c>
      <c r="AB37" s="83">
        <v>4227400</v>
      </c>
      <c r="AC37" s="76">
        <v>18055</v>
      </c>
      <c r="AD37" s="76">
        <v>311</v>
      </c>
      <c r="AE37" s="76">
        <v>4796024</v>
      </c>
      <c r="AF37" s="76">
        <v>4302</v>
      </c>
      <c r="AG37" s="76">
        <v>0</v>
      </c>
      <c r="AH37" s="76">
        <v>10505</v>
      </c>
      <c r="AI37" s="80" t="s">
        <v>820</v>
      </c>
      <c r="AJ37" s="83">
        <v>105</v>
      </c>
      <c r="AK37" s="80" t="s">
        <v>821</v>
      </c>
      <c r="AL37" s="76">
        <v>1</v>
      </c>
      <c r="AM37" s="80" t="s">
        <v>822</v>
      </c>
      <c r="AN37" s="76">
        <v>19.8</v>
      </c>
      <c r="AO37" s="76" t="s">
        <v>823</v>
      </c>
      <c r="AP37" s="76">
        <v>332.5</v>
      </c>
      <c r="AR37" s="68" t="s">
        <v>378</v>
      </c>
      <c r="AS37" s="68" t="s">
        <v>378</v>
      </c>
      <c r="AT37" s="68" t="s">
        <v>378</v>
      </c>
      <c r="AU37" s="68" t="s">
        <v>816</v>
      </c>
    </row>
    <row r="38" s="68" customFormat="1" spans="1:47">
      <c r="A38" s="76" t="s">
        <v>173</v>
      </c>
      <c r="B38" s="79">
        <v>43694</v>
      </c>
      <c r="C38" s="76">
        <v>35296886</v>
      </c>
      <c r="D38" s="76">
        <v>927592295</v>
      </c>
      <c r="E38" s="80" t="s">
        <v>807</v>
      </c>
      <c r="F38" s="68" t="s">
        <v>378</v>
      </c>
      <c r="G38" s="76">
        <v>9.9</v>
      </c>
      <c r="H38" s="76">
        <v>894</v>
      </c>
      <c r="I38" s="76">
        <v>6705.07</v>
      </c>
      <c r="J38" s="81" t="s">
        <v>808</v>
      </c>
      <c r="K38" s="68" t="s">
        <v>824</v>
      </c>
      <c r="L38" s="80" t="s">
        <v>810</v>
      </c>
      <c r="M38" s="80" t="s">
        <v>811</v>
      </c>
      <c r="N38" s="80" t="s">
        <v>812</v>
      </c>
      <c r="O38" s="68" t="s">
        <v>825</v>
      </c>
      <c r="P38" s="68" t="s">
        <v>826</v>
      </c>
      <c r="Q38" s="68" t="s">
        <v>815</v>
      </c>
      <c r="R38" s="68" t="s">
        <v>816</v>
      </c>
      <c r="S38" s="80" t="s">
        <v>817</v>
      </c>
      <c r="T38" s="81" t="s">
        <v>827</v>
      </c>
      <c r="U38" s="80" t="s">
        <v>783</v>
      </c>
      <c r="V38" s="82">
        <v>43694.6716319444</v>
      </c>
      <c r="W38" s="68" t="s">
        <v>828</v>
      </c>
      <c r="X38" s="76">
        <v>1846</v>
      </c>
      <c r="Y38" s="76">
        <v>1846</v>
      </c>
      <c r="Z38" s="76">
        <v>23</v>
      </c>
      <c r="AA38" s="83">
        <v>26871872</v>
      </c>
      <c r="AB38" s="83">
        <v>4216126</v>
      </c>
      <c r="AC38" s="76">
        <v>18055</v>
      </c>
      <c r="AD38" s="76">
        <v>311</v>
      </c>
      <c r="AE38" s="76">
        <v>4796024</v>
      </c>
      <c r="AF38" s="76">
        <v>4093</v>
      </c>
      <c r="AG38" s="76">
        <v>0</v>
      </c>
      <c r="AH38" s="76">
        <v>10505</v>
      </c>
      <c r="AI38" s="80" t="s">
        <v>820</v>
      </c>
      <c r="AJ38" s="83">
        <v>105</v>
      </c>
      <c r="AK38" s="80" t="s">
        <v>821</v>
      </c>
      <c r="AL38" s="76">
        <v>1</v>
      </c>
      <c r="AM38" s="80" t="s">
        <v>822</v>
      </c>
      <c r="AN38" s="76">
        <v>9.9</v>
      </c>
      <c r="AO38" s="76" t="s">
        <v>829</v>
      </c>
      <c r="AP38" s="76">
        <v>509.6500000212</v>
      </c>
      <c r="AR38" s="68" t="s">
        <v>378</v>
      </c>
      <c r="AS38" s="68" t="s">
        <v>378</v>
      </c>
      <c r="AT38" s="68" t="s">
        <v>378</v>
      </c>
      <c r="AU38" s="68" t="s">
        <v>816</v>
      </c>
    </row>
    <row r="39" s="68" customFormat="1" spans="1:47">
      <c r="A39" s="76" t="s">
        <v>173</v>
      </c>
      <c r="B39" s="79">
        <v>43694</v>
      </c>
      <c r="C39" s="76">
        <v>35296886</v>
      </c>
      <c r="D39" s="76">
        <v>927593226</v>
      </c>
      <c r="E39" s="80" t="s">
        <v>807</v>
      </c>
      <c r="F39" s="68" t="s">
        <v>378</v>
      </c>
      <c r="G39" s="76">
        <v>9.9</v>
      </c>
      <c r="H39" s="76">
        <v>6</v>
      </c>
      <c r="I39" s="76">
        <v>44.93</v>
      </c>
      <c r="J39" s="81" t="s">
        <v>808</v>
      </c>
      <c r="K39" s="68" t="s">
        <v>824</v>
      </c>
      <c r="L39" s="80" t="s">
        <v>810</v>
      </c>
      <c r="M39" s="80" t="s">
        <v>811</v>
      </c>
      <c r="N39" s="80" t="s">
        <v>812</v>
      </c>
      <c r="O39" s="68" t="s">
        <v>830</v>
      </c>
      <c r="P39" s="68" t="s">
        <v>831</v>
      </c>
      <c r="Q39" s="68" t="s">
        <v>815</v>
      </c>
      <c r="R39" s="68" t="s">
        <v>816</v>
      </c>
      <c r="S39" s="80" t="s">
        <v>817</v>
      </c>
      <c r="T39" s="81" t="s">
        <v>827</v>
      </c>
      <c r="U39" s="80" t="s">
        <v>783</v>
      </c>
      <c r="V39" s="82">
        <v>43694.6716319444</v>
      </c>
      <c r="W39" s="68" t="s">
        <v>828</v>
      </c>
      <c r="X39" s="76">
        <v>1846</v>
      </c>
      <c r="Y39" s="76">
        <v>193338</v>
      </c>
      <c r="Z39" s="76">
        <v>23</v>
      </c>
      <c r="AA39" s="83">
        <v>26317199</v>
      </c>
      <c r="AB39" s="83">
        <v>4195265</v>
      </c>
      <c r="AC39" s="76">
        <v>18055</v>
      </c>
      <c r="AD39" s="76">
        <v>311</v>
      </c>
      <c r="AE39" s="76">
        <v>4796024</v>
      </c>
      <c r="AF39" s="76">
        <v>4093</v>
      </c>
      <c r="AG39" s="76">
        <v>0</v>
      </c>
      <c r="AH39" s="76">
        <v>10505</v>
      </c>
      <c r="AI39" s="80" t="s">
        <v>820</v>
      </c>
      <c r="AJ39" s="83">
        <v>105</v>
      </c>
      <c r="AK39" s="80" t="s">
        <v>821</v>
      </c>
      <c r="AL39" s="76">
        <v>1</v>
      </c>
      <c r="AM39" s="80" t="s">
        <v>822</v>
      </c>
      <c r="AN39" s="76">
        <v>9.9</v>
      </c>
      <c r="AO39" s="76" t="s">
        <v>832</v>
      </c>
      <c r="AP39" s="76">
        <v>6.5299999998</v>
      </c>
      <c r="AR39" s="68" t="s">
        <v>378</v>
      </c>
      <c r="AS39" s="68" t="s">
        <v>378</v>
      </c>
      <c r="AT39" s="68" t="s">
        <v>378</v>
      </c>
      <c r="AU39" s="68" t="s">
        <v>816</v>
      </c>
    </row>
    <row r="40" s="68" customFormat="1" spans="1:47">
      <c r="A40" s="76" t="s">
        <v>173</v>
      </c>
      <c r="B40" s="79">
        <v>43695</v>
      </c>
      <c r="C40" s="76">
        <v>35310014</v>
      </c>
      <c r="D40" s="76">
        <v>927885546</v>
      </c>
      <c r="E40" s="80" t="s">
        <v>807</v>
      </c>
      <c r="F40" s="68" t="s">
        <v>378</v>
      </c>
      <c r="G40" s="76">
        <v>19.8</v>
      </c>
      <c r="H40" s="76">
        <v>338</v>
      </c>
      <c r="I40" s="76">
        <v>4901</v>
      </c>
      <c r="J40" s="81" t="s">
        <v>808</v>
      </c>
      <c r="K40" s="68" t="s">
        <v>809</v>
      </c>
      <c r="L40" s="80" t="s">
        <v>810</v>
      </c>
      <c r="M40" s="80" t="s">
        <v>811</v>
      </c>
      <c r="N40" s="80" t="s">
        <v>812</v>
      </c>
      <c r="O40" s="68" t="s">
        <v>833</v>
      </c>
      <c r="P40" s="68" t="s">
        <v>834</v>
      </c>
      <c r="Q40" s="68" t="s">
        <v>815</v>
      </c>
      <c r="R40" s="68" t="s">
        <v>816</v>
      </c>
      <c r="S40" s="80" t="s">
        <v>817</v>
      </c>
      <c r="T40" s="81" t="s">
        <v>827</v>
      </c>
      <c r="U40" s="80" t="s">
        <v>783</v>
      </c>
      <c r="V40" s="82">
        <v>43695.5421064815</v>
      </c>
      <c r="W40" s="68" t="s">
        <v>819</v>
      </c>
      <c r="X40" s="76">
        <v>47683</v>
      </c>
      <c r="Y40" s="76">
        <v>244905</v>
      </c>
      <c r="Z40" s="76">
        <v>23</v>
      </c>
      <c r="AA40" s="83">
        <v>26974557</v>
      </c>
      <c r="AB40" s="83">
        <v>4222553</v>
      </c>
      <c r="AC40" s="76">
        <v>18055</v>
      </c>
      <c r="AD40" s="76">
        <v>311</v>
      </c>
      <c r="AE40" s="76">
        <v>4796024</v>
      </c>
      <c r="AF40" s="76">
        <v>4093</v>
      </c>
      <c r="AG40" s="76">
        <v>0</v>
      </c>
      <c r="AH40" s="76">
        <v>10505</v>
      </c>
      <c r="AI40" s="80" t="s">
        <v>820</v>
      </c>
      <c r="AJ40" s="83">
        <v>105</v>
      </c>
      <c r="AK40" s="80" t="s">
        <v>821</v>
      </c>
      <c r="AL40" s="76">
        <v>1</v>
      </c>
      <c r="AM40" s="80" t="s">
        <v>822</v>
      </c>
      <c r="AN40" s="76">
        <v>19.8</v>
      </c>
      <c r="AO40" s="76" t="s">
        <v>823</v>
      </c>
      <c r="AP40" s="76">
        <v>321.1</v>
      </c>
      <c r="AR40" s="68" t="s">
        <v>378</v>
      </c>
      <c r="AS40" s="68" t="s">
        <v>378</v>
      </c>
      <c r="AT40" s="68" t="s">
        <v>378</v>
      </c>
      <c r="AU40" s="68" t="s">
        <v>816</v>
      </c>
    </row>
    <row r="41" s="68" customFormat="1" spans="1:47">
      <c r="A41" s="76" t="s">
        <v>173</v>
      </c>
      <c r="B41" s="79">
        <v>43695</v>
      </c>
      <c r="C41" s="76">
        <v>35310014</v>
      </c>
      <c r="D41" s="76">
        <v>927886232</v>
      </c>
      <c r="E41" s="80" t="s">
        <v>807</v>
      </c>
      <c r="F41" s="68" t="s">
        <v>378</v>
      </c>
      <c r="G41" s="76">
        <v>19.8</v>
      </c>
      <c r="H41" s="76">
        <v>398</v>
      </c>
      <c r="I41" s="76">
        <v>5771</v>
      </c>
      <c r="J41" s="81" t="s">
        <v>808</v>
      </c>
      <c r="K41" s="68" t="s">
        <v>809</v>
      </c>
      <c r="L41" s="80" t="s">
        <v>810</v>
      </c>
      <c r="M41" s="80" t="s">
        <v>811</v>
      </c>
      <c r="N41" s="80" t="s">
        <v>812</v>
      </c>
      <c r="O41" s="68" t="s">
        <v>835</v>
      </c>
      <c r="P41" s="68" t="s">
        <v>836</v>
      </c>
      <c r="Q41" s="68" t="s">
        <v>815</v>
      </c>
      <c r="R41" s="68" t="s">
        <v>816</v>
      </c>
      <c r="S41" s="80" t="s">
        <v>817</v>
      </c>
      <c r="T41" s="81" t="s">
        <v>827</v>
      </c>
      <c r="U41" s="80" t="s">
        <v>783</v>
      </c>
      <c r="V41" s="82">
        <v>43695.5421064815</v>
      </c>
      <c r="W41" s="68" t="s">
        <v>819</v>
      </c>
      <c r="X41" s="76">
        <v>47683</v>
      </c>
      <c r="Y41" s="76">
        <v>244905</v>
      </c>
      <c r="Z41" s="76">
        <v>23</v>
      </c>
      <c r="AA41" s="83">
        <v>26987121</v>
      </c>
      <c r="AB41" s="83">
        <v>4223225</v>
      </c>
      <c r="AC41" s="76">
        <v>18055</v>
      </c>
      <c r="AD41" s="76">
        <v>311</v>
      </c>
      <c r="AE41" s="76">
        <v>4796024</v>
      </c>
      <c r="AF41" s="76">
        <v>4093</v>
      </c>
      <c r="AG41" s="76">
        <v>0</v>
      </c>
      <c r="AH41" s="76">
        <v>10505</v>
      </c>
      <c r="AI41" s="80" t="s">
        <v>820</v>
      </c>
      <c r="AJ41" s="83">
        <v>105</v>
      </c>
      <c r="AK41" s="80" t="s">
        <v>821</v>
      </c>
      <c r="AL41" s="76">
        <v>1</v>
      </c>
      <c r="AM41" s="80" t="s">
        <v>822</v>
      </c>
      <c r="AN41" s="76">
        <v>19.8</v>
      </c>
      <c r="AO41" s="76" t="s">
        <v>823</v>
      </c>
      <c r="AP41" s="76">
        <v>378.1</v>
      </c>
      <c r="AR41" s="68" t="s">
        <v>378</v>
      </c>
      <c r="AS41" s="68" t="s">
        <v>378</v>
      </c>
      <c r="AT41" s="68" t="s">
        <v>378</v>
      </c>
      <c r="AU41" s="68" t="s">
        <v>816</v>
      </c>
    </row>
    <row r="42" s="68" customFormat="1" spans="1:47">
      <c r="A42" s="76" t="s">
        <v>173</v>
      </c>
      <c r="B42" s="79">
        <v>43696</v>
      </c>
      <c r="C42" s="76">
        <v>35324242</v>
      </c>
      <c r="D42" s="76">
        <v>928224426</v>
      </c>
      <c r="E42" s="80" t="s">
        <v>807</v>
      </c>
      <c r="F42" s="68" t="s">
        <v>378</v>
      </c>
      <c r="G42" s="76">
        <v>19.8</v>
      </c>
      <c r="H42" s="76">
        <v>1589</v>
      </c>
      <c r="I42" s="76">
        <v>23040.5</v>
      </c>
      <c r="J42" s="81" t="s">
        <v>808</v>
      </c>
      <c r="K42" s="68" t="s">
        <v>809</v>
      </c>
      <c r="L42" s="80" t="s">
        <v>810</v>
      </c>
      <c r="M42" s="80" t="s">
        <v>811</v>
      </c>
      <c r="N42" s="80" t="s">
        <v>812</v>
      </c>
      <c r="O42" s="68" t="s">
        <v>825</v>
      </c>
      <c r="P42" s="68" t="s">
        <v>837</v>
      </c>
      <c r="Q42" s="68" t="s">
        <v>815</v>
      </c>
      <c r="R42" s="68" t="s">
        <v>816</v>
      </c>
      <c r="S42" s="80" t="s">
        <v>817</v>
      </c>
      <c r="T42" s="81" t="s">
        <v>827</v>
      </c>
      <c r="U42" s="80" t="s">
        <v>783</v>
      </c>
      <c r="V42" s="82">
        <v>43696.5340972222</v>
      </c>
      <c r="W42" s="68" t="s">
        <v>819</v>
      </c>
      <c r="X42" s="76">
        <v>47683</v>
      </c>
      <c r="Y42" s="76">
        <v>244905</v>
      </c>
      <c r="Z42" s="76">
        <v>23</v>
      </c>
      <c r="AA42" s="83">
        <v>26871885</v>
      </c>
      <c r="AB42" s="83">
        <v>4222556</v>
      </c>
      <c r="AC42" s="76">
        <v>18055</v>
      </c>
      <c r="AD42" s="76">
        <v>311</v>
      </c>
      <c r="AE42" s="76">
        <v>4796024</v>
      </c>
      <c r="AF42" s="76">
        <v>4093</v>
      </c>
      <c r="AG42" s="76">
        <v>0</v>
      </c>
      <c r="AH42" s="76">
        <v>10505</v>
      </c>
      <c r="AI42" s="80" t="s">
        <v>820</v>
      </c>
      <c r="AJ42" s="83">
        <v>105</v>
      </c>
      <c r="AK42" s="80" t="s">
        <v>821</v>
      </c>
      <c r="AL42" s="76">
        <v>1</v>
      </c>
      <c r="AM42" s="80" t="s">
        <v>822</v>
      </c>
      <c r="AN42" s="76">
        <v>19.8</v>
      </c>
      <c r="AO42" s="76" t="s">
        <v>823</v>
      </c>
      <c r="AP42" s="76">
        <v>1509.55</v>
      </c>
      <c r="AR42" s="68" t="s">
        <v>378</v>
      </c>
      <c r="AS42" s="68" t="s">
        <v>378</v>
      </c>
      <c r="AT42" s="68" t="s">
        <v>378</v>
      </c>
      <c r="AU42" s="68" t="s">
        <v>816</v>
      </c>
    </row>
    <row r="43" s="68" customFormat="1" spans="1:47">
      <c r="A43" s="76" t="s">
        <v>173</v>
      </c>
      <c r="B43" s="79">
        <v>43696</v>
      </c>
      <c r="C43" s="76">
        <v>35324242</v>
      </c>
      <c r="D43" s="76">
        <v>928224435</v>
      </c>
      <c r="E43" s="80" t="s">
        <v>807</v>
      </c>
      <c r="F43" s="68" t="s">
        <v>378</v>
      </c>
      <c r="G43" s="76">
        <v>19.8</v>
      </c>
      <c r="H43" s="76">
        <v>980</v>
      </c>
      <c r="I43" s="76">
        <v>14210</v>
      </c>
      <c r="J43" s="81" t="s">
        <v>808</v>
      </c>
      <c r="K43" s="68" t="s">
        <v>809</v>
      </c>
      <c r="L43" s="80" t="s">
        <v>810</v>
      </c>
      <c r="M43" s="80" t="s">
        <v>811</v>
      </c>
      <c r="N43" s="80" t="s">
        <v>812</v>
      </c>
      <c r="O43" s="68" t="s">
        <v>813</v>
      </c>
      <c r="P43" s="68" t="s">
        <v>814</v>
      </c>
      <c r="Q43" s="68" t="s">
        <v>815</v>
      </c>
      <c r="R43" s="68" t="s">
        <v>816</v>
      </c>
      <c r="S43" s="80" t="s">
        <v>817</v>
      </c>
      <c r="T43" s="81" t="s">
        <v>827</v>
      </c>
      <c r="U43" s="80" t="s">
        <v>783</v>
      </c>
      <c r="V43" s="82">
        <v>43696.5340972222</v>
      </c>
      <c r="W43" s="68" t="s">
        <v>819</v>
      </c>
      <c r="X43" s="76">
        <v>47683</v>
      </c>
      <c r="Y43" s="76">
        <v>244905</v>
      </c>
      <c r="Z43" s="76">
        <v>23</v>
      </c>
      <c r="AA43" s="83">
        <v>26996516</v>
      </c>
      <c r="AB43" s="83">
        <v>4227400</v>
      </c>
      <c r="AC43" s="76">
        <v>18055</v>
      </c>
      <c r="AD43" s="76">
        <v>311</v>
      </c>
      <c r="AE43" s="76">
        <v>4796024</v>
      </c>
      <c r="AF43" s="76">
        <v>4093</v>
      </c>
      <c r="AG43" s="76">
        <v>0</v>
      </c>
      <c r="AH43" s="76">
        <v>10505</v>
      </c>
      <c r="AI43" s="80" t="s">
        <v>820</v>
      </c>
      <c r="AJ43" s="83">
        <v>105</v>
      </c>
      <c r="AK43" s="80" t="s">
        <v>821</v>
      </c>
      <c r="AL43" s="76">
        <v>1</v>
      </c>
      <c r="AM43" s="80" t="s">
        <v>822</v>
      </c>
      <c r="AN43" s="76">
        <v>19.8</v>
      </c>
      <c r="AO43" s="76" t="s">
        <v>823</v>
      </c>
      <c r="AP43" s="76">
        <v>931</v>
      </c>
      <c r="AR43" s="68" t="s">
        <v>378</v>
      </c>
      <c r="AS43" s="68" t="s">
        <v>378</v>
      </c>
      <c r="AT43" s="68" t="s">
        <v>378</v>
      </c>
      <c r="AU43" s="68" t="s">
        <v>816</v>
      </c>
    </row>
    <row r="44" s="68" customFormat="1" spans="1:47">
      <c r="A44" s="76" t="s">
        <v>173</v>
      </c>
      <c r="B44" s="79">
        <v>43696</v>
      </c>
      <c r="C44" s="76">
        <v>35324242</v>
      </c>
      <c r="D44" s="76">
        <v>928224446</v>
      </c>
      <c r="E44" s="80" t="s">
        <v>807</v>
      </c>
      <c r="F44" s="68" t="s">
        <v>378</v>
      </c>
      <c r="G44" s="76">
        <v>19.8</v>
      </c>
      <c r="H44" s="76">
        <v>129</v>
      </c>
      <c r="I44" s="76">
        <v>1870.5</v>
      </c>
      <c r="J44" s="81" t="s">
        <v>808</v>
      </c>
      <c r="K44" s="68" t="s">
        <v>809</v>
      </c>
      <c r="L44" s="80" t="s">
        <v>810</v>
      </c>
      <c r="M44" s="80" t="s">
        <v>811</v>
      </c>
      <c r="N44" s="80" t="s">
        <v>812</v>
      </c>
      <c r="O44" s="68" t="s">
        <v>833</v>
      </c>
      <c r="P44" s="68" t="s">
        <v>834</v>
      </c>
      <c r="Q44" s="68" t="s">
        <v>815</v>
      </c>
      <c r="R44" s="68" t="s">
        <v>816</v>
      </c>
      <c r="S44" s="80" t="s">
        <v>817</v>
      </c>
      <c r="T44" s="81" t="s">
        <v>827</v>
      </c>
      <c r="U44" s="80" t="s">
        <v>783</v>
      </c>
      <c r="V44" s="82">
        <v>43696.5340972222</v>
      </c>
      <c r="W44" s="68" t="s">
        <v>819</v>
      </c>
      <c r="X44" s="76">
        <v>47683</v>
      </c>
      <c r="Y44" s="76">
        <v>244905</v>
      </c>
      <c r="Z44" s="76">
        <v>23</v>
      </c>
      <c r="AA44" s="83">
        <v>26974557</v>
      </c>
      <c r="AB44" s="83">
        <v>4222553</v>
      </c>
      <c r="AC44" s="76">
        <v>18055</v>
      </c>
      <c r="AD44" s="76">
        <v>311</v>
      </c>
      <c r="AE44" s="76">
        <v>4796024</v>
      </c>
      <c r="AF44" s="76">
        <v>4093</v>
      </c>
      <c r="AG44" s="76">
        <v>0</v>
      </c>
      <c r="AH44" s="76">
        <v>10505</v>
      </c>
      <c r="AI44" s="80" t="s">
        <v>820</v>
      </c>
      <c r="AJ44" s="83">
        <v>105</v>
      </c>
      <c r="AK44" s="80" t="s">
        <v>821</v>
      </c>
      <c r="AL44" s="76">
        <v>1</v>
      </c>
      <c r="AM44" s="80" t="s">
        <v>822</v>
      </c>
      <c r="AN44" s="76">
        <v>19.8</v>
      </c>
      <c r="AO44" s="76" t="s">
        <v>823</v>
      </c>
      <c r="AP44" s="76">
        <v>122.55</v>
      </c>
      <c r="AR44" s="68" t="s">
        <v>378</v>
      </c>
      <c r="AS44" s="68" t="s">
        <v>378</v>
      </c>
      <c r="AT44" s="68" t="s">
        <v>378</v>
      </c>
      <c r="AU44" s="68" t="s">
        <v>816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workbookViewId="0">
      <selection activeCell="R3" sqref="A$1:R$1048576"/>
    </sheetView>
  </sheetViews>
  <sheetFormatPr defaultColWidth="9" defaultRowHeight="17" customHeight="1"/>
  <cols>
    <col min="1" max="1" width="4.5" style="3" customWidth="1"/>
    <col min="2" max="2" width="7.125" style="3" customWidth="1"/>
    <col min="3" max="3" width="28.75" style="4" customWidth="1"/>
    <col min="4" max="4" width="8" style="4" customWidth="1"/>
    <col min="5" max="5" width="10.25" style="5" hidden="1" customWidth="1"/>
    <col min="6" max="6" width="9.375" style="5" hidden="1" customWidth="1"/>
    <col min="7" max="7" width="6.875" style="6" hidden="1" customWidth="1"/>
    <col min="8" max="8" width="10.25" style="5" hidden="1" customWidth="1"/>
    <col min="9" max="9" width="9.5" style="5" hidden="1" customWidth="1"/>
    <col min="10" max="10" width="9.125" style="7" hidden="1" customWidth="1"/>
    <col min="11" max="11" width="9.375" style="8" hidden="1" customWidth="1"/>
    <col min="12" max="12" width="9.25" style="8" hidden="1" customWidth="1"/>
    <col min="13" max="13" width="8.5" style="6" hidden="1" customWidth="1"/>
    <col min="14" max="15" width="6.875" style="9" customWidth="1"/>
    <col min="16" max="16" width="7" style="9" customWidth="1"/>
    <col min="17" max="17" width="7.625" style="10" customWidth="1"/>
    <col min="18" max="18" width="9" style="11"/>
    <col min="19" max="16384" width="9" style="1"/>
  </cols>
  <sheetData>
    <row r="1" s="1" customFormat="1" ht="21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="1" customFormat="1" customHeight="1" spans="1:18">
      <c r="A2" s="14" t="s">
        <v>1</v>
      </c>
      <c r="B2" s="14" t="s">
        <v>2</v>
      </c>
      <c r="C2" s="14" t="s">
        <v>3</v>
      </c>
      <c r="D2" s="14" t="s">
        <v>4</v>
      </c>
      <c r="E2" s="15" t="s">
        <v>6</v>
      </c>
      <c r="F2" s="15"/>
      <c r="G2" s="15"/>
      <c r="H2" s="16" t="s">
        <v>7</v>
      </c>
      <c r="I2" s="16"/>
      <c r="J2" s="16"/>
      <c r="K2" s="25"/>
      <c r="L2" s="25"/>
      <c r="M2" s="59"/>
      <c r="N2" s="28">
        <v>43694</v>
      </c>
      <c r="O2" s="28"/>
      <c r="P2" s="28"/>
      <c r="Q2" s="28"/>
      <c r="R2" s="64"/>
    </row>
    <row r="3" s="1" customFormat="1" ht="25" customHeight="1" spans="1:18">
      <c r="A3" s="14"/>
      <c r="B3" s="14"/>
      <c r="C3" s="14"/>
      <c r="D3" s="14"/>
      <c r="E3" s="15" t="s">
        <v>16</v>
      </c>
      <c r="F3" s="15" t="s">
        <v>18</v>
      </c>
      <c r="G3" s="17" t="s">
        <v>20</v>
      </c>
      <c r="H3" s="16" t="s">
        <v>21</v>
      </c>
      <c r="I3" s="16" t="s">
        <v>22</v>
      </c>
      <c r="J3" s="29" t="s">
        <v>20</v>
      </c>
      <c r="K3" s="25" t="s">
        <v>23</v>
      </c>
      <c r="L3" s="25" t="s">
        <v>24</v>
      </c>
      <c r="M3" s="59" t="s">
        <v>20</v>
      </c>
      <c r="N3" s="60" t="s">
        <v>838</v>
      </c>
      <c r="O3" s="60" t="s">
        <v>839</v>
      </c>
      <c r="P3" s="61" t="s">
        <v>533</v>
      </c>
      <c r="Q3" s="61" t="s">
        <v>840</v>
      </c>
      <c r="R3" s="39" t="s">
        <v>514</v>
      </c>
    </row>
    <row r="4" s="1" customFormat="1" customHeight="1" spans="1:18">
      <c r="A4" s="18">
        <v>1</v>
      </c>
      <c r="B4" s="18">
        <v>549</v>
      </c>
      <c r="C4" s="19" t="s">
        <v>841</v>
      </c>
      <c r="D4" s="19" t="s">
        <v>34</v>
      </c>
      <c r="E4" s="20">
        <v>5727.86066666667</v>
      </c>
      <c r="F4" s="20">
        <v>1486.59181333334</v>
      </c>
      <c r="G4" s="21">
        <v>0.259537006894139</v>
      </c>
      <c r="H4" s="22">
        <v>6873.4328</v>
      </c>
      <c r="I4" s="22">
        <v>1725.739192</v>
      </c>
      <c r="J4" s="32">
        <v>0.251073843625852</v>
      </c>
      <c r="K4" s="25">
        <v>12943.4</v>
      </c>
      <c r="L4" s="25">
        <v>3109.19</v>
      </c>
      <c r="M4" s="59">
        <f t="shared" ref="M4:M67" si="0">L4/K4</f>
        <v>0.240214317721773</v>
      </c>
      <c r="N4" s="33">
        <f t="shared" ref="N4:N67" si="1">K4/E4</f>
        <v>2.25972675545762</v>
      </c>
      <c r="O4" s="33">
        <f t="shared" ref="O4:O67" si="2">L4/F4</f>
        <v>2.09148871405955</v>
      </c>
      <c r="P4" s="34">
        <f t="shared" ref="P4:P67" si="3">K4/H4</f>
        <v>1.88310562954802</v>
      </c>
      <c r="Q4" s="34">
        <f t="shared" ref="Q4:Q67" si="4">L4/I4</f>
        <v>1.8016569446955</v>
      </c>
      <c r="R4" s="40">
        <v>50</v>
      </c>
    </row>
    <row r="5" s="1" customFormat="1" customHeight="1" spans="1:18">
      <c r="A5" s="18">
        <v>2</v>
      </c>
      <c r="B5" s="18">
        <v>720</v>
      </c>
      <c r="C5" s="19" t="s">
        <v>842</v>
      </c>
      <c r="D5" s="19" t="s">
        <v>34</v>
      </c>
      <c r="E5" s="20">
        <v>5703.60990476191</v>
      </c>
      <c r="F5" s="20">
        <v>1641.76155428572</v>
      </c>
      <c r="G5" s="21">
        <v>0.287846045171326</v>
      </c>
      <c r="H5" s="22">
        <v>6844.33188571429</v>
      </c>
      <c r="I5" s="22">
        <v>1905.87102171429</v>
      </c>
      <c r="J5" s="32">
        <v>0.278459761089652</v>
      </c>
      <c r="K5" s="25">
        <v>10650.49</v>
      </c>
      <c r="L5" s="25">
        <v>2558.43</v>
      </c>
      <c r="M5" s="59">
        <f t="shared" si="0"/>
        <v>0.240217116771153</v>
      </c>
      <c r="N5" s="33">
        <f t="shared" si="1"/>
        <v>1.86732440995096</v>
      </c>
      <c r="O5" s="33">
        <f t="shared" si="2"/>
        <v>1.55834444613554</v>
      </c>
      <c r="P5" s="34">
        <f t="shared" si="3"/>
        <v>1.55610367495914</v>
      </c>
      <c r="Q5" s="34">
        <f t="shared" si="4"/>
        <v>1.34239409217668</v>
      </c>
      <c r="R5" s="40">
        <v>50</v>
      </c>
    </row>
    <row r="6" s="1" customFormat="1" customHeight="1" spans="1:18">
      <c r="A6" s="18">
        <v>3</v>
      </c>
      <c r="B6" s="18">
        <v>339</v>
      </c>
      <c r="C6" s="19" t="s">
        <v>786</v>
      </c>
      <c r="D6" s="19" t="s">
        <v>32</v>
      </c>
      <c r="E6" s="20">
        <v>4953.33714285714</v>
      </c>
      <c r="F6" s="20">
        <v>1388.7324647619</v>
      </c>
      <c r="G6" s="21">
        <v>0.280363000682176</v>
      </c>
      <c r="H6" s="22">
        <v>5944.00457142857</v>
      </c>
      <c r="I6" s="22">
        <v>1612.13725257143</v>
      </c>
      <c r="J6" s="32">
        <v>0.2712207289208</v>
      </c>
      <c r="K6" s="25">
        <v>8611.53</v>
      </c>
      <c r="L6" s="25">
        <v>1913.02</v>
      </c>
      <c r="M6" s="59">
        <f t="shared" si="0"/>
        <v>0.222146354945056</v>
      </c>
      <c r="N6" s="33">
        <f t="shared" si="1"/>
        <v>1.7385309644061</v>
      </c>
      <c r="O6" s="33">
        <f t="shared" si="2"/>
        <v>1.37752954477664</v>
      </c>
      <c r="P6" s="34">
        <f t="shared" si="3"/>
        <v>1.44877580367175</v>
      </c>
      <c r="Q6" s="34">
        <f t="shared" si="4"/>
        <v>1.18663593744804</v>
      </c>
      <c r="R6" s="40">
        <v>50</v>
      </c>
    </row>
    <row r="7" s="1" customFormat="1" customHeight="1" spans="1:18">
      <c r="A7" s="18">
        <v>4</v>
      </c>
      <c r="B7" s="18">
        <v>107728</v>
      </c>
      <c r="C7" s="23" t="s">
        <v>843</v>
      </c>
      <c r="D7" s="19" t="s">
        <v>34</v>
      </c>
      <c r="E7" s="20">
        <v>3187.32647619048</v>
      </c>
      <c r="F7" s="20">
        <v>639.365302857144</v>
      </c>
      <c r="G7" s="21">
        <v>0.200596113273378</v>
      </c>
      <c r="H7" s="22">
        <v>3824.79177142857</v>
      </c>
      <c r="I7" s="22">
        <v>742.219721142857</v>
      </c>
      <c r="J7" s="32">
        <v>0.194054935666638</v>
      </c>
      <c r="K7" s="25">
        <v>5276.67</v>
      </c>
      <c r="L7" s="25">
        <v>931.22</v>
      </c>
      <c r="M7" s="59">
        <f t="shared" si="0"/>
        <v>0.176478726166313</v>
      </c>
      <c r="N7" s="33">
        <f t="shared" si="1"/>
        <v>1.65551600672759</v>
      </c>
      <c r="O7" s="33">
        <f t="shared" si="2"/>
        <v>1.45647565771655</v>
      </c>
      <c r="P7" s="34">
        <f t="shared" si="3"/>
        <v>1.379596672273</v>
      </c>
      <c r="Q7" s="34">
        <f t="shared" si="4"/>
        <v>1.2546419523401</v>
      </c>
      <c r="R7" s="40">
        <v>50</v>
      </c>
    </row>
    <row r="8" s="1" customFormat="1" customHeight="1" spans="1:18">
      <c r="A8" s="18">
        <v>5</v>
      </c>
      <c r="B8" s="18">
        <v>514</v>
      </c>
      <c r="C8" s="19" t="s">
        <v>844</v>
      </c>
      <c r="D8" s="19" t="s">
        <v>34</v>
      </c>
      <c r="E8" s="20">
        <v>11154.0068571429</v>
      </c>
      <c r="F8" s="20">
        <v>3331.95541333335</v>
      </c>
      <c r="G8" s="21">
        <v>0.29872273309565</v>
      </c>
      <c r="H8" s="22">
        <v>13384.8082285715</v>
      </c>
      <c r="I8" s="22">
        <v>3867.96563200002</v>
      </c>
      <c r="J8" s="32">
        <v>0.288981774407748</v>
      </c>
      <c r="K8" s="25">
        <v>17739.41</v>
      </c>
      <c r="L8" s="25">
        <v>3953.64</v>
      </c>
      <c r="M8" s="59">
        <f t="shared" si="0"/>
        <v>0.222873252267127</v>
      </c>
      <c r="N8" s="33">
        <f t="shared" si="1"/>
        <v>1.59040694767369</v>
      </c>
      <c r="O8" s="33">
        <f t="shared" si="2"/>
        <v>1.18658250472947</v>
      </c>
      <c r="P8" s="34">
        <f t="shared" si="3"/>
        <v>1.3253391230614</v>
      </c>
      <c r="Q8" s="34">
        <f t="shared" si="4"/>
        <v>1.0221497231752</v>
      </c>
      <c r="R8" s="40">
        <v>50</v>
      </c>
    </row>
    <row r="9" s="1" customFormat="1" customHeight="1" spans="1:18">
      <c r="A9" s="18">
        <v>6</v>
      </c>
      <c r="B9" s="18">
        <v>52</v>
      </c>
      <c r="C9" s="19" t="s">
        <v>780</v>
      </c>
      <c r="D9" s="19" t="s">
        <v>36</v>
      </c>
      <c r="E9" s="20">
        <v>6462.73828571429</v>
      </c>
      <c r="F9" s="20">
        <v>1932.13107809524</v>
      </c>
      <c r="G9" s="21">
        <v>0.298964772001702</v>
      </c>
      <c r="H9" s="22">
        <v>7755.28594285715</v>
      </c>
      <c r="I9" s="22">
        <v>2242.95216457143</v>
      </c>
      <c r="J9" s="32">
        <v>0.289215920740777</v>
      </c>
      <c r="K9" s="25">
        <v>9109.7</v>
      </c>
      <c r="L9" s="25">
        <v>2164.59</v>
      </c>
      <c r="M9" s="59">
        <f t="shared" si="0"/>
        <v>0.237613752373843</v>
      </c>
      <c r="N9" s="33">
        <f t="shared" si="1"/>
        <v>1.40957278436243</v>
      </c>
      <c r="O9" s="33">
        <f t="shared" si="2"/>
        <v>1.12031219027538</v>
      </c>
      <c r="P9" s="34">
        <f t="shared" si="3"/>
        <v>1.1746439869687</v>
      </c>
      <c r="Q9" s="38">
        <f t="shared" si="4"/>
        <v>0.965062935443207</v>
      </c>
      <c r="R9" s="40"/>
    </row>
    <row r="10" s="1" customFormat="1" customHeight="1" spans="1:18">
      <c r="A10" s="18">
        <v>7</v>
      </c>
      <c r="B10" s="18">
        <v>351</v>
      </c>
      <c r="C10" s="19" t="s">
        <v>845</v>
      </c>
      <c r="D10" s="19" t="s">
        <v>36</v>
      </c>
      <c r="E10" s="20">
        <v>6434.89333333333</v>
      </c>
      <c r="F10" s="20">
        <v>1925.93413333333</v>
      </c>
      <c r="G10" s="21">
        <v>0.299295424736385</v>
      </c>
      <c r="H10" s="22">
        <v>7721.872</v>
      </c>
      <c r="I10" s="22">
        <v>2235.75832</v>
      </c>
      <c r="J10" s="32">
        <v>0.289535791321068</v>
      </c>
      <c r="K10" s="25">
        <v>8986.59</v>
      </c>
      <c r="L10" s="25">
        <v>2589.15</v>
      </c>
      <c r="M10" s="59">
        <f t="shared" si="0"/>
        <v>0.28811262113883</v>
      </c>
      <c r="N10" s="33">
        <f t="shared" si="1"/>
        <v>1.39654063159814</v>
      </c>
      <c r="O10" s="33">
        <f t="shared" si="2"/>
        <v>1.34436061710937</v>
      </c>
      <c r="P10" s="34">
        <f t="shared" si="3"/>
        <v>1.16378385966512</v>
      </c>
      <c r="Q10" s="34">
        <f t="shared" si="4"/>
        <v>1.15806345294066</v>
      </c>
      <c r="R10" s="40">
        <v>50</v>
      </c>
    </row>
    <row r="11" s="1" customFormat="1" customHeight="1" spans="1:18">
      <c r="A11" s="18">
        <v>8</v>
      </c>
      <c r="B11" s="18">
        <v>104428</v>
      </c>
      <c r="C11" s="19" t="s">
        <v>846</v>
      </c>
      <c r="D11" s="19" t="s">
        <v>36</v>
      </c>
      <c r="E11" s="20">
        <v>6886.37</v>
      </c>
      <c r="F11" s="20">
        <v>1667.53128</v>
      </c>
      <c r="G11" s="21">
        <v>0.242149533063138</v>
      </c>
      <c r="H11" s="22">
        <v>8263.644</v>
      </c>
      <c r="I11" s="22">
        <v>1935.786312</v>
      </c>
      <c r="J11" s="32">
        <v>0.234253352637166</v>
      </c>
      <c r="K11" s="25">
        <v>9579.77</v>
      </c>
      <c r="L11" s="25">
        <v>3104.35</v>
      </c>
      <c r="M11" s="59">
        <f t="shared" si="0"/>
        <v>0.324052665147493</v>
      </c>
      <c r="N11" s="33">
        <f t="shared" si="1"/>
        <v>1.39112043064779</v>
      </c>
      <c r="O11" s="33">
        <f t="shared" si="2"/>
        <v>1.86164423854166</v>
      </c>
      <c r="P11" s="34">
        <f t="shared" si="3"/>
        <v>1.15926702553982</v>
      </c>
      <c r="Q11" s="34">
        <f t="shared" si="4"/>
        <v>1.60366357627184</v>
      </c>
      <c r="R11" s="40">
        <v>50</v>
      </c>
    </row>
    <row r="12" s="1" customFormat="1" customHeight="1" spans="1:18">
      <c r="A12" s="18">
        <v>9</v>
      </c>
      <c r="B12" s="18">
        <v>581</v>
      </c>
      <c r="C12" s="19" t="s">
        <v>796</v>
      </c>
      <c r="D12" s="19" t="s">
        <v>32</v>
      </c>
      <c r="E12" s="20">
        <v>12188.084</v>
      </c>
      <c r="F12" s="20">
        <v>3561.07834666666</v>
      </c>
      <c r="G12" s="21">
        <v>0.292177043304482</v>
      </c>
      <c r="H12" s="22">
        <v>14625.7008</v>
      </c>
      <c r="I12" s="22">
        <v>4133.947472</v>
      </c>
      <c r="J12" s="32">
        <v>0.282649531022814</v>
      </c>
      <c r="K12" s="25">
        <v>16869.62</v>
      </c>
      <c r="L12" s="25">
        <v>4212.65</v>
      </c>
      <c r="M12" s="59">
        <f t="shared" si="0"/>
        <v>0.249718132358642</v>
      </c>
      <c r="N12" s="33">
        <f t="shared" si="1"/>
        <v>1.38410762511975</v>
      </c>
      <c r="O12" s="33">
        <f t="shared" si="2"/>
        <v>1.18297032244271</v>
      </c>
      <c r="P12" s="34">
        <f t="shared" si="3"/>
        <v>1.15342302093312</v>
      </c>
      <c r="Q12" s="34">
        <f t="shared" si="4"/>
        <v>1.01903810547499</v>
      </c>
      <c r="R12" s="40">
        <v>50</v>
      </c>
    </row>
    <row r="13" s="1" customFormat="1" customHeight="1" spans="1:18">
      <c r="A13" s="18">
        <v>10</v>
      </c>
      <c r="B13" s="18">
        <v>311</v>
      </c>
      <c r="C13" s="19" t="s">
        <v>783</v>
      </c>
      <c r="D13" s="19" t="s">
        <v>32</v>
      </c>
      <c r="E13" s="20">
        <v>8406.3</v>
      </c>
      <c r="F13" s="20">
        <v>3278.91864</v>
      </c>
      <c r="G13" s="21">
        <v>0.39005491595589</v>
      </c>
      <c r="H13" s="22">
        <v>10087.56</v>
      </c>
      <c r="I13" s="22">
        <v>3806.396856</v>
      </c>
      <c r="J13" s="32">
        <v>0.37733573391385</v>
      </c>
      <c r="K13" s="40">
        <v>11372.04</v>
      </c>
      <c r="L13" s="40">
        <v>1192.730000021</v>
      </c>
      <c r="M13" s="62">
        <f t="shared" si="0"/>
        <v>0.104882677164431</v>
      </c>
      <c r="N13" s="33">
        <f t="shared" si="1"/>
        <v>1.35279968594982</v>
      </c>
      <c r="O13" s="37">
        <f t="shared" si="2"/>
        <v>0.363757119640212</v>
      </c>
      <c r="P13" s="34">
        <f t="shared" si="3"/>
        <v>1.12733307162485</v>
      </c>
      <c r="Q13" s="38">
        <f t="shared" si="4"/>
        <v>0.313348829652617</v>
      </c>
      <c r="R13" s="40"/>
    </row>
    <row r="14" s="1" customFormat="1" customHeight="1" spans="1:18">
      <c r="A14" s="18">
        <v>11</v>
      </c>
      <c r="B14" s="18">
        <v>578</v>
      </c>
      <c r="C14" s="19" t="s">
        <v>795</v>
      </c>
      <c r="D14" s="19" t="s">
        <v>38</v>
      </c>
      <c r="E14" s="20">
        <v>12067.9577142857</v>
      </c>
      <c r="F14" s="20">
        <v>3787.44601142856</v>
      </c>
      <c r="G14" s="21">
        <v>0.313843162289597</v>
      </c>
      <c r="H14" s="22">
        <v>14481.5492571428</v>
      </c>
      <c r="I14" s="22">
        <v>4396.73080457141</v>
      </c>
      <c r="J14" s="32">
        <v>0.30360914612798</v>
      </c>
      <c r="K14" s="25">
        <v>16324.47</v>
      </c>
      <c r="L14" s="25">
        <v>5338.1</v>
      </c>
      <c r="M14" s="59">
        <f t="shared" si="0"/>
        <v>0.326999896474434</v>
      </c>
      <c r="N14" s="33">
        <f t="shared" si="1"/>
        <v>1.35271189926988</v>
      </c>
      <c r="O14" s="33">
        <f t="shared" si="2"/>
        <v>1.40941943037402</v>
      </c>
      <c r="P14" s="34">
        <f t="shared" si="3"/>
        <v>1.12725991605824</v>
      </c>
      <c r="Q14" s="34">
        <f t="shared" si="4"/>
        <v>1.21410662541583</v>
      </c>
      <c r="R14" s="40">
        <v>50</v>
      </c>
    </row>
    <row r="15" s="1" customFormat="1" customHeight="1" spans="1:18">
      <c r="A15" s="18">
        <v>12</v>
      </c>
      <c r="B15" s="18">
        <v>748</v>
      </c>
      <c r="C15" s="19" t="s">
        <v>847</v>
      </c>
      <c r="D15" s="19" t="s">
        <v>34</v>
      </c>
      <c r="E15" s="20">
        <v>7022.67571428571</v>
      </c>
      <c r="F15" s="20">
        <v>1814.976</v>
      </c>
      <c r="G15" s="21">
        <v>0.258445081880675</v>
      </c>
      <c r="H15" s="22">
        <v>8427.21085714285</v>
      </c>
      <c r="I15" s="22">
        <v>2106.9504</v>
      </c>
      <c r="J15" s="32">
        <v>0.250017524862827</v>
      </c>
      <c r="K15" s="25">
        <v>9467.03</v>
      </c>
      <c r="L15" s="25">
        <v>2352.58</v>
      </c>
      <c r="M15" s="59">
        <f t="shared" si="0"/>
        <v>0.248502434237559</v>
      </c>
      <c r="N15" s="33">
        <f t="shared" si="1"/>
        <v>1.3480659488152</v>
      </c>
      <c r="O15" s="33">
        <f t="shared" si="2"/>
        <v>1.29620446771748</v>
      </c>
      <c r="P15" s="34">
        <f t="shared" si="3"/>
        <v>1.12338829067933</v>
      </c>
      <c r="Q15" s="34">
        <f t="shared" si="4"/>
        <v>1.1165806276218</v>
      </c>
      <c r="R15" s="40">
        <v>50</v>
      </c>
    </row>
    <row r="16" s="1" customFormat="1" customHeight="1" spans="1:18">
      <c r="A16" s="18">
        <v>13</v>
      </c>
      <c r="B16" s="18">
        <v>747</v>
      </c>
      <c r="C16" s="19" t="s">
        <v>848</v>
      </c>
      <c r="D16" s="19" t="s">
        <v>38</v>
      </c>
      <c r="E16" s="20">
        <v>10931.734</v>
      </c>
      <c r="F16" s="20">
        <v>2062.12602666667</v>
      </c>
      <c r="G16" s="21">
        <v>0.188636681670691</v>
      </c>
      <c r="H16" s="22">
        <v>13118.0808</v>
      </c>
      <c r="I16" s="22">
        <v>2393.859344</v>
      </c>
      <c r="J16" s="32">
        <v>0.182485485529256</v>
      </c>
      <c r="K16" s="25">
        <v>14283.8</v>
      </c>
      <c r="L16" s="25">
        <v>2714.81</v>
      </c>
      <c r="M16" s="59">
        <f t="shared" si="0"/>
        <v>0.190062168330556</v>
      </c>
      <c r="N16" s="33">
        <f t="shared" si="1"/>
        <v>1.30663625734033</v>
      </c>
      <c r="O16" s="33">
        <f t="shared" si="2"/>
        <v>1.31651022531749</v>
      </c>
      <c r="P16" s="34">
        <f t="shared" si="3"/>
        <v>1.08886354778361</v>
      </c>
      <c r="Q16" s="34">
        <f t="shared" si="4"/>
        <v>1.13407247873792</v>
      </c>
      <c r="R16" s="40">
        <v>50</v>
      </c>
    </row>
    <row r="17" s="1" customFormat="1" customHeight="1" spans="1:18">
      <c r="A17" s="18">
        <v>14</v>
      </c>
      <c r="B17" s="18">
        <v>587</v>
      </c>
      <c r="C17" s="19" t="s">
        <v>849</v>
      </c>
      <c r="D17" s="19" t="s">
        <v>36</v>
      </c>
      <c r="E17" s="20">
        <v>6352.49742857143</v>
      </c>
      <c r="F17" s="20">
        <v>1693.82540571429</v>
      </c>
      <c r="G17" s="21">
        <v>0.266639290257092</v>
      </c>
      <c r="H17" s="22">
        <v>7622.99691428572</v>
      </c>
      <c r="I17" s="22">
        <v>1966.31036228572</v>
      </c>
      <c r="J17" s="32">
        <v>0.257944530792187</v>
      </c>
      <c r="K17" s="25">
        <v>8215.53</v>
      </c>
      <c r="L17" s="25">
        <v>2076.13</v>
      </c>
      <c r="M17" s="59">
        <f t="shared" si="0"/>
        <v>0.25270798110408</v>
      </c>
      <c r="N17" s="33">
        <f t="shared" si="1"/>
        <v>1.29327561205287</v>
      </c>
      <c r="O17" s="33">
        <f t="shared" si="2"/>
        <v>1.22570484124041</v>
      </c>
      <c r="P17" s="34">
        <f t="shared" si="3"/>
        <v>1.07772967671072</v>
      </c>
      <c r="Q17" s="34">
        <f t="shared" si="4"/>
        <v>1.05585061230447</v>
      </c>
      <c r="R17" s="40">
        <v>50</v>
      </c>
    </row>
    <row r="18" s="1" customFormat="1" customHeight="1" spans="1:18">
      <c r="A18" s="18">
        <v>15</v>
      </c>
      <c r="B18" s="18">
        <v>740</v>
      </c>
      <c r="C18" s="19" t="s">
        <v>850</v>
      </c>
      <c r="D18" s="19" t="s">
        <v>53</v>
      </c>
      <c r="E18" s="20">
        <v>4788.19533333333</v>
      </c>
      <c r="F18" s="20">
        <v>1417.96042666666</v>
      </c>
      <c r="G18" s="21">
        <v>0.296136712885425</v>
      </c>
      <c r="H18" s="22">
        <v>5745.8344</v>
      </c>
      <c r="I18" s="22">
        <v>1646.067104</v>
      </c>
      <c r="J18" s="32">
        <v>0.286480080943509</v>
      </c>
      <c r="K18" s="25">
        <v>6137.73</v>
      </c>
      <c r="L18" s="25">
        <v>1642.03</v>
      </c>
      <c r="M18" s="59">
        <f t="shared" si="0"/>
        <v>0.267530503948528</v>
      </c>
      <c r="N18" s="33">
        <f t="shared" si="1"/>
        <v>1.28184620148468</v>
      </c>
      <c r="O18" s="33">
        <f t="shared" si="2"/>
        <v>1.15802244485771</v>
      </c>
      <c r="P18" s="34">
        <f t="shared" si="3"/>
        <v>1.0682051679039</v>
      </c>
      <c r="Q18" s="38">
        <f t="shared" si="4"/>
        <v>0.997547424409254</v>
      </c>
      <c r="R18" s="40"/>
    </row>
    <row r="19" s="1" customFormat="1" customHeight="1" spans="1:18">
      <c r="A19" s="18">
        <v>16</v>
      </c>
      <c r="B19" s="18">
        <v>704</v>
      </c>
      <c r="C19" s="19" t="s">
        <v>851</v>
      </c>
      <c r="D19" s="19" t="s">
        <v>36</v>
      </c>
      <c r="E19" s="20">
        <v>6538.58361904762</v>
      </c>
      <c r="F19" s="20">
        <v>1758.83812571429</v>
      </c>
      <c r="G19" s="21">
        <v>0.268993749745831</v>
      </c>
      <c r="H19" s="22">
        <v>7846.30034285714</v>
      </c>
      <c r="I19" s="22">
        <v>2041.78165028572</v>
      </c>
      <c r="J19" s="32">
        <v>0.260222214428033</v>
      </c>
      <c r="K19" s="25">
        <v>8057.09</v>
      </c>
      <c r="L19" s="25">
        <v>2184.94</v>
      </c>
      <c r="M19" s="59">
        <f t="shared" si="0"/>
        <v>0.271182275486559</v>
      </c>
      <c r="N19" s="33">
        <f t="shared" si="1"/>
        <v>1.23223781623421</v>
      </c>
      <c r="O19" s="33">
        <f t="shared" si="2"/>
        <v>1.24226326917531</v>
      </c>
      <c r="P19" s="34">
        <f t="shared" si="3"/>
        <v>1.02686484686184</v>
      </c>
      <c r="Q19" s="34">
        <f t="shared" si="4"/>
        <v>1.07011442663041</v>
      </c>
      <c r="R19" s="40">
        <v>50</v>
      </c>
    </row>
    <row r="20" s="1" customFormat="1" customHeight="1" spans="1:18">
      <c r="A20" s="18">
        <v>17</v>
      </c>
      <c r="B20" s="18">
        <v>102567</v>
      </c>
      <c r="C20" s="19" t="s">
        <v>804</v>
      </c>
      <c r="D20" s="19" t="s">
        <v>34</v>
      </c>
      <c r="E20" s="20">
        <v>4622.64866666667</v>
      </c>
      <c r="F20" s="20">
        <v>1087.96869333333</v>
      </c>
      <c r="G20" s="21">
        <v>0.235356128441804</v>
      </c>
      <c r="H20" s="22">
        <v>5547.1784</v>
      </c>
      <c r="I20" s="22">
        <v>1262.989744</v>
      </c>
      <c r="J20" s="32">
        <v>0.227681472079571</v>
      </c>
      <c r="K20" s="25">
        <v>5681.19</v>
      </c>
      <c r="L20" s="25">
        <v>868.71</v>
      </c>
      <c r="M20" s="59">
        <f t="shared" si="0"/>
        <v>0.152909865714753</v>
      </c>
      <c r="N20" s="35">
        <f t="shared" si="1"/>
        <v>1.22899021960426</v>
      </c>
      <c r="O20" s="63">
        <f t="shared" si="2"/>
        <v>0.798469666749727</v>
      </c>
      <c r="P20" s="36">
        <f t="shared" si="3"/>
        <v>1.02415851633688</v>
      </c>
      <c r="Q20" s="65">
        <f t="shared" si="4"/>
        <v>0.687820312181411</v>
      </c>
      <c r="R20" s="40"/>
    </row>
    <row r="21" s="1" customFormat="1" customHeight="1" spans="1:18">
      <c r="A21" s="18">
        <v>18</v>
      </c>
      <c r="B21" s="18">
        <v>570</v>
      </c>
      <c r="C21" s="19" t="s">
        <v>852</v>
      </c>
      <c r="D21" s="19" t="s">
        <v>32</v>
      </c>
      <c r="E21" s="20">
        <v>5272.828</v>
      </c>
      <c r="F21" s="20">
        <v>1456.71266666667</v>
      </c>
      <c r="G21" s="21">
        <v>0.276267814286123</v>
      </c>
      <c r="H21" s="22">
        <v>6327.3936</v>
      </c>
      <c r="I21" s="22">
        <v>1691.0534</v>
      </c>
      <c r="J21" s="32">
        <v>0.267259081211575</v>
      </c>
      <c r="K21" s="25">
        <v>6469.93</v>
      </c>
      <c r="L21" s="25">
        <v>1175.18</v>
      </c>
      <c r="M21" s="59">
        <f t="shared" si="0"/>
        <v>0.18163720473019</v>
      </c>
      <c r="N21" s="33">
        <f t="shared" si="1"/>
        <v>1.22703224910807</v>
      </c>
      <c r="O21" s="37">
        <f t="shared" si="2"/>
        <v>0.806734249582048</v>
      </c>
      <c r="P21" s="34">
        <f t="shared" si="3"/>
        <v>1.02252687425672</v>
      </c>
      <c r="Q21" s="38">
        <f t="shared" si="4"/>
        <v>0.694939615744837</v>
      </c>
      <c r="R21" s="40"/>
    </row>
    <row r="22" s="1" customFormat="1" customHeight="1" spans="1:18">
      <c r="A22" s="18">
        <v>19</v>
      </c>
      <c r="B22" s="18">
        <v>585</v>
      </c>
      <c r="C22" s="19" t="s">
        <v>797</v>
      </c>
      <c r="D22" s="19" t="s">
        <v>32</v>
      </c>
      <c r="E22" s="20">
        <v>12850.5773333333</v>
      </c>
      <c r="F22" s="20">
        <v>3604.33981333332</v>
      </c>
      <c r="G22" s="21">
        <v>0.280480769061167</v>
      </c>
      <c r="H22" s="22">
        <v>15420.6928</v>
      </c>
      <c r="I22" s="22">
        <v>4184.168392</v>
      </c>
      <c r="J22" s="32">
        <v>0.271334657026563</v>
      </c>
      <c r="K22" s="25">
        <v>15739.21</v>
      </c>
      <c r="L22" s="25">
        <v>3794.23</v>
      </c>
      <c r="M22" s="59">
        <f t="shared" si="0"/>
        <v>0.241068643216527</v>
      </c>
      <c r="N22" s="33">
        <f t="shared" si="1"/>
        <v>1.22478621712768</v>
      </c>
      <c r="O22" s="33">
        <f t="shared" si="2"/>
        <v>1.05268376360193</v>
      </c>
      <c r="P22" s="34">
        <f t="shared" si="3"/>
        <v>1.02065518093973</v>
      </c>
      <c r="Q22" s="38">
        <f t="shared" si="4"/>
        <v>0.906806238308776</v>
      </c>
      <c r="R22" s="40"/>
    </row>
    <row r="23" s="1" customFormat="1" customHeight="1" spans="1:18">
      <c r="A23" s="18">
        <v>20</v>
      </c>
      <c r="B23" s="18">
        <v>349</v>
      </c>
      <c r="C23" s="19" t="s">
        <v>788</v>
      </c>
      <c r="D23" s="19" t="s">
        <v>38</v>
      </c>
      <c r="E23" s="20">
        <v>7355.96466666667</v>
      </c>
      <c r="F23" s="20">
        <v>2413.22746666667</v>
      </c>
      <c r="G23" s="21">
        <v>0.328064037284211</v>
      </c>
      <c r="H23" s="22">
        <v>8827.1576</v>
      </c>
      <c r="I23" s="22">
        <v>2801.44232</v>
      </c>
      <c r="J23" s="32">
        <v>0.317366296937986</v>
      </c>
      <c r="K23" s="25">
        <v>9009.24</v>
      </c>
      <c r="L23" s="25">
        <v>2589.3</v>
      </c>
      <c r="M23" s="59">
        <f t="shared" si="0"/>
        <v>0.287404930937571</v>
      </c>
      <c r="N23" s="33">
        <f t="shared" si="1"/>
        <v>1.22475302808687</v>
      </c>
      <c r="O23" s="33">
        <f t="shared" si="2"/>
        <v>1.07296143267279</v>
      </c>
      <c r="P23" s="34">
        <f t="shared" si="3"/>
        <v>1.02062752340572</v>
      </c>
      <c r="Q23" s="38">
        <f t="shared" si="4"/>
        <v>0.924273893313641</v>
      </c>
      <c r="R23" s="40"/>
    </row>
    <row r="24" s="1" customFormat="1" customHeight="1" spans="1:18">
      <c r="A24" s="18">
        <v>21</v>
      </c>
      <c r="B24" s="18">
        <v>102478</v>
      </c>
      <c r="C24" s="19" t="s">
        <v>853</v>
      </c>
      <c r="D24" s="19" t="s">
        <v>38</v>
      </c>
      <c r="E24" s="20">
        <v>3246.128</v>
      </c>
      <c r="F24" s="20">
        <v>902.048609523809</v>
      </c>
      <c r="G24" s="21">
        <v>0.277884485616035</v>
      </c>
      <c r="H24" s="22">
        <v>3895.3536</v>
      </c>
      <c r="I24" s="22">
        <v>1047.16077714286</v>
      </c>
      <c r="J24" s="32">
        <v>0.268823034998121</v>
      </c>
      <c r="K24" s="25">
        <v>3962.42</v>
      </c>
      <c r="L24" s="25">
        <v>1284.82</v>
      </c>
      <c r="M24" s="59">
        <f t="shared" si="0"/>
        <v>0.324251341352002</v>
      </c>
      <c r="N24" s="33">
        <f t="shared" si="1"/>
        <v>1.22066042990295</v>
      </c>
      <c r="O24" s="33">
        <f t="shared" si="2"/>
        <v>1.42433565822828</v>
      </c>
      <c r="P24" s="34">
        <f t="shared" si="3"/>
        <v>1.01721702491912</v>
      </c>
      <c r="Q24" s="34">
        <f t="shared" si="4"/>
        <v>1.22695581045881</v>
      </c>
      <c r="R24" s="40">
        <v>50</v>
      </c>
    </row>
    <row r="25" s="1" customFormat="1" customHeight="1" spans="1:18">
      <c r="A25" s="18">
        <v>22</v>
      </c>
      <c r="B25" s="18">
        <v>379</v>
      </c>
      <c r="C25" s="19" t="s">
        <v>791</v>
      </c>
      <c r="D25" s="19" t="s">
        <v>32</v>
      </c>
      <c r="E25" s="20">
        <v>8612.82252380952</v>
      </c>
      <c r="F25" s="20">
        <v>1844.96725523809</v>
      </c>
      <c r="G25" s="21">
        <v>0.214211688460759</v>
      </c>
      <c r="H25" s="22">
        <v>10335.3870285714</v>
      </c>
      <c r="I25" s="22">
        <v>2141.76633542857</v>
      </c>
      <c r="J25" s="32">
        <v>0.207226524706604</v>
      </c>
      <c r="K25" s="25">
        <v>10510.99</v>
      </c>
      <c r="L25" s="25">
        <v>2121.37</v>
      </c>
      <c r="M25" s="59">
        <f t="shared" si="0"/>
        <v>0.201823995646461</v>
      </c>
      <c r="N25" s="33">
        <f t="shared" si="1"/>
        <v>1.22038855101718</v>
      </c>
      <c r="O25" s="33">
        <f t="shared" si="2"/>
        <v>1.14981444466137</v>
      </c>
      <c r="P25" s="34">
        <f t="shared" si="3"/>
        <v>1.01699045918098</v>
      </c>
      <c r="Q25" s="38">
        <f t="shared" si="4"/>
        <v>0.990476862442378</v>
      </c>
      <c r="R25" s="40"/>
    </row>
    <row r="26" s="1" customFormat="1" customHeight="1" spans="1:18">
      <c r="A26" s="18">
        <v>23</v>
      </c>
      <c r="B26" s="18">
        <v>713</v>
      </c>
      <c r="C26" s="19" t="s">
        <v>854</v>
      </c>
      <c r="D26" s="19" t="s">
        <v>36</v>
      </c>
      <c r="E26" s="20">
        <v>4001.90057142857</v>
      </c>
      <c r="F26" s="20">
        <v>1216.23579428571</v>
      </c>
      <c r="G26" s="21">
        <v>0.303914545745835</v>
      </c>
      <c r="H26" s="22">
        <v>4802.28068571429</v>
      </c>
      <c r="I26" s="22">
        <v>1411.89111771429</v>
      </c>
      <c r="J26" s="32">
        <v>0.294004288819341</v>
      </c>
      <c r="K26" s="25">
        <v>4864.48</v>
      </c>
      <c r="L26" s="25">
        <v>1452.42</v>
      </c>
      <c r="M26" s="59">
        <f t="shared" si="0"/>
        <v>0.298576620728218</v>
      </c>
      <c r="N26" s="33">
        <f t="shared" si="1"/>
        <v>1.21554244369033</v>
      </c>
      <c r="O26" s="33">
        <f t="shared" si="2"/>
        <v>1.19419277645335</v>
      </c>
      <c r="P26" s="34">
        <f t="shared" si="3"/>
        <v>1.0129520364086</v>
      </c>
      <c r="Q26" s="34">
        <f t="shared" si="4"/>
        <v>1.02870538795606</v>
      </c>
      <c r="R26" s="40">
        <v>50</v>
      </c>
    </row>
    <row r="27" s="1" customFormat="1" customHeight="1" spans="1:18">
      <c r="A27" s="18">
        <v>24</v>
      </c>
      <c r="B27" s="18">
        <v>723</v>
      </c>
      <c r="C27" s="19" t="s">
        <v>855</v>
      </c>
      <c r="D27" s="19" t="s">
        <v>38</v>
      </c>
      <c r="E27" s="20">
        <v>4857.87333333333</v>
      </c>
      <c r="F27" s="20">
        <v>1223.35037333333</v>
      </c>
      <c r="G27" s="21">
        <v>0.251828380320058</v>
      </c>
      <c r="H27" s="22">
        <v>5829.448</v>
      </c>
      <c r="I27" s="22">
        <v>1420.150216</v>
      </c>
      <c r="J27" s="32">
        <v>0.243616585309621</v>
      </c>
      <c r="K27" s="25">
        <v>5846.73</v>
      </c>
      <c r="L27" s="25">
        <v>1514.36</v>
      </c>
      <c r="M27" s="59">
        <f t="shared" si="0"/>
        <v>0.259009737066702</v>
      </c>
      <c r="N27" s="33">
        <f t="shared" si="1"/>
        <v>1.20355752379985</v>
      </c>
      <c r="O27" s="33">
        <f t="shared" si="2"/>
        <v>1.23787921515382</v>
      </c>
      <c r="P27" s="34">
        <f t="shared" si="3"/>
        <v>1.00296460316654</v>
      </c>
      <c r="Q27" s="34">
        <f t="shared" si="4"/>
        <v>1.0663379006943</v>
      </c>
      <c r="R27" s="40">
        <v>50</v>
      </c>
    </row>
    <row r="28" s="1" customFormat="1" customHeight="1" spans="1:18">
      <c r="A28" s="18">
        <v>25</v>
      </c>
      <c r="B28" s="18">
        <v>107658</v>
      </c>
      <c r="C28" s="23" t="s">
        <v>856</v>
      </c>
      <c r="D28" s="19" t="s">
        <v>32</v>
      </c>
      <c r="E28" s="20">
        <v>2987.05371428571</v>
      </c>
      <c r="F28" s="20">
        <v>820.012559999998</v>
      </c>
      <c r="G28" s="21">
        <v>0.274522200949469</v>
      </c>
      <c r="H28" s="22">
        <v>3584.46445714286</v>
      </c>
      <c r="I28" s="22">
        <v>951.927624</v>
      </c>
      <c r="J28" s="32">
        <v>0.265570390048942</v>
      </c>
      <c r="K28" s="25">
        <v>3591.36</v>
      </c>
      <c r="L28" s="25">
        <v>964.08</v>
      </c>
      <c r="M28" s="59">
        <f t="shared" si="0"/>
        <v>0.268444266238974</v>
      </c>
      <c r="N28" s="33">
        <f t="shared" si="1"/>
        <v>1.20230847635052</v>
      </c>
      <c r="O28" s="33">
        <f t="shared" si="2"/>
        <v>1.175689308954</v>
      </c>
      <c r="P28" s="34">
        <f t="shared" si="3"/>
        <v>1.00192373029209</v>
      </c>
      <c r="Q28" s="34">
        <f t="shared" si="4"/>
        <v>1.0127660713836</v>
      </c>
      <c r="R28" s="40">
        <v>50</v>
      </c>
    </row>
    <row r="29" s="1" customFormat="1" customHeight="1" spans="1:18">
      <c r="A29" s="18">
        <v>26</v>
      </c>
      <c r="B29" s="18">
        <v>727</v>
      </c>
      <c r="C29" s="19" t="s">
        <v>857</v>
      </c>
      <c r="D29" s="19" t="s">
        <v>32</v>
      </c>
      <c r="E29" s="20">
        <v>5583.92533333333</v>
      </c>
      <c r="F29" s="20">
        <v>1525.45813333333</v>
      </c>
      <c r="G29" s="21">
        <v>0.273187416068601</v>
      </c>
      <c r="H29" s="22">
        <v>6700.7104</v>
      </c>
      <c r="I29" s="22">
        <v>1770.85792</v>
      </c>
      <c r="J29" s="32">
        <v>0.264279130762016</v>
      </c>
      <c r="K29" s="25">
        <v>6688.82</v>
      </c>
      <c r="L29" s="25">
        <v>1301.48</v>
      </c>
      <c r="M29" s="59">
        <f t="shared" si="0"/>
        <v>0.194575425859868</v>
      </c>
      <c r="N29" s="33">
        <f t="shared" si="1"/>
        <v>1.19787060189917</v>
      </c>
      <c r="O29" s="37">
        <f t="shared" si="2"/>
        <v>0.853173201912852</v>
      </c>
      <c r="P29" s="38">
        <f t="shared" si="3"/>
        <v>0.998225501582638</v>
      </c>
      <c r="Q29" s="38">
        <f t="shared" si="4"/>
        <v>0.734943207640283</v>
      </c>
      <c r="R29" s="11"/>
    </row>
    <row r="30" s="1" customFormat="1" customHeight="1" spans="1:18">
      <c r="A30" s="18">
        <v>27</v>
      </c>
      <c r="B30" s="18">
        <v>594</v>
      </c>
      <c r="C30" s="19" t="s">
        <v>858</v>
      </c>
      <c r="D30" s="19" t="s">
        <v>34</v>
      </c>
      <c r="E30" s="20">
        <v>5334.36038095238</v>
      </c>
      <c r="F30" s="20">
        <v>1355.83396571429</v>
      </c>
      <c r="G30" s="21">
        <v>0.254169922706313</v>
      </c>
      <c r="H30" s="22">
        <v>6401.23245714286</v>
      </c>
      <c r="I30" s="22">
        <v>1573.94638628572</v>
      </c>
      <c r="J30" s="32">
        <v>0.245881773052847</v>
      </c>
      <c r="K30" s="25">
        <v>6363.22</v>
      </c>
      <c r="L30" s="25">
        <v>1542.52</v>
      </c>
      <c r="M30" s="59">
        <f t="shared" si="0"/>
        <v>0.24241186066174</v>
      </c>
      <c r="N30" s="33">
        <f t="shared" si="1"/>
        <v>1.19287403654268</v>
      </c>
      <c r="O30" s="33">
        <f t="shared" si="2"/>
        <v>1.13769092603264</v>
      </c>
      <c r="P30" s="38">
        <f t="shared" si="3"/>
        <v>0.994061697118897</v>
      </c>
      <c r="Q30" s="38">
        <f t="shared" si="4"/>
        <v>0.980033381975684</v>
      </c>
      <c r="R30" s="11"/>
    </row>
    <row r="31" s="1" customFormat="1" customHeight="1" spans="1:18">
      <c r="A31" s="18">
        <v>28</v>
      </c>
      <c r="B31" s="18">
        <v>511</v>
      </c>
      <c r="C31" s="19" t="s">
        <v>793</v>
      </c>
      <c r="D31" s="19" t="s">
        <v>38</v>
      </c>
      <c r="E31" s="20">
        <v>9341.82866666666</v>
      </c>
      <c r="F31" s="20">
        <v>2370.77376</v>
      </c>
      <c r="G31" s="21">
        <v>0.253780479667685</v>
      </c>
      <c r="H31" s="22">
        <v>11210.1944</v>
      </c>
      <c r="I31" s="22">
        <v>2752.159104</v>
      </c>
      <c r="J31" s="32">
        <v>0.245505029243739</v>
      </c>
      <c r="K31" s="25">
        <v>10893.14</v>
      </c>
      <c r="L31" s="25">
        <v>3237.59</v>
      </c>
      <c r="M31" s="59">
        <f t="shared" si="0"/>
        <v>0.29721365923875</v>
      </c>
      <c r="N31" s="33">
        <f t="shared" si="1"/>
        <v>1.16606077767929</v>
      </c>
      <c r="O31" s="33">
        <f t="shared" si="2"/>
        <v>1.36562587903791</v>
      </c>
      <c r="P31" s="38">
        <f t="shared" si="3"/>
        <v>0.97171731473274</v>
      </c>
      <c r="Q31" s="38">
        <f t="shared" si="4"/>
        <v>1.17638184336599</v>
      </c>
      <c r="R31" s="11"/>
    </row>
    <row r="32" s="1" customFormat="1" customHeight="1" spans="1:18">
      <c r="A32" s="18">
        <v>29</v>
      </c>
      <c r="B32" s="18">
        <v>706</v>
      </c>
      <c r="C32" s="19" t="s">
        <v>859</v>
      </c>
      <c r="D32" s="19" t="s">
        <v>36</v>
      </c>
      <c r="E32" s="20">
        <v>4597.22866666667</v>
      </c>
      <c r="F32" s="20">
        <v>1384.55890666667</v>
      </c>
      <c r="G32" s="21">
        <v>0.301172512193216</v>
      </c>
      <c r="H32" s="22">
        <v>5516.6744</v>
      </c>
      <c r="I32" s="22">
        <v>1607.292296</v>
      </c>
      <c r="J32" s="32">
        <v>0.291351669404307</v>
      </c>
      <c r="K32" s="25">
        <v>5360.6</v>
      </c>
      <c r="L32" s="25">
        <v>1286.42</v>
      </c>
      <c r="M32" s="59">
        <f t="shared" si="0"/>
        <v>0.239976868261016</v>
      </c>
      <c r="N32" s="33">
        <f t="shared" si="1"/>
        <v>1.16605032916208</v>
      </c>
      <c r="O32" s="37">
        <f t="shared" si="2"/>
        <v>0.929119009531389</v>
      </c>
      <c r="P32" s="38">
        <f t="shared" si="3"/>
        <v>0.971708607635064</v>
      </c>
      <c r="Q32" s="38">
        <f t="shared" si="4"/>
        <v>0.800364689858502</v>
      </c>
      <c r="R32" s="11"/>
    </row>
    <row r="33" s="1" customFormat="1" customHeight="1" spans="1:18">
      <c r="A33" s="18">
        <v>30</v>
      </c>
      <c r="B33" s="18">
        <v>546</v>
      </c>
      <c r="C33" s="19" t="s">
        <v>860</v>
      </c>
      <c r="D33" s="19" t="s">
        <v>53</v>
      </c>
      <c r="E33" s="20">
        <v>11728.4984761905</v>
      </c>
      <c r="F33" s="20">
        <v>3638.63750095239</v>
      </c>
      <c r="G33" s="21">
        <v>0.310238988250629</v>
      </c>
      <c r="H33" s="22">
        <v>14074.1981714286</v>
      </c>
      <c r="I33" s="22">
        <v>4223.98353371429</v>
      </c>
      <c r="J33" s="32">
        <v>0.300122499503326</v>
      </c>
      <c r="K33" s="25">
        <v>13487.36</v>
      </c>
      <c r="L33" s="25">
        <v>3736.43</v>
      </c>
      <c r="M33" s="59">
        <f t="shared" si="0"/>
        <v>0.277031976606245</v>
      </c>
      <c r="N33" s="33">
        <f t="shared" si="1"/>
        <v>1.14996476551368</v>
      </c>
      <c r="O33" s="33">
        <f t="shared" si="2"/>
        <v>1.02687613125023</v>
      </c>
      <c r="P33" s="38">
        <f t="shared" si="3"/>
        <v>0.958303971261403</v>
      </c>
      <c r="Q33" s="38">
        <f t="shared" si="4"/>
        <v>0.884574944522672</v>
      </c>
      <c r="R33" s="11"/>
    </row>
    <row r="34" s="1" customFormat="1" customHeight="1" spans="1:18">
      <c r="A34" s="18">
        <v>31</v>
      </c>
      <c r="B34" s="18">
        <v>515</v>
      </c>
      <c r="C34" s="19" t="s">
        <v>861</v>
      </c>
      <c r="D34" s="19" t="s">
        <v>38</v>
      </c>
      <c r="E34" s="20">
        <v>8022.79895238095</v>
      </c>
      <c r="F34" s="20">
        <v>2202.77628380952</v>
      </c>
      <c r="G34" s="21">
        <v>0.274564562428153</v>
      </c>
      <c r="H34" s="22">
        <v>9627.35874285714</v>
      </c>
      <c r="I34" s="22">
        <v>2557.13594685714</v>
      </c>
      <c r="J34" s="32">
        <v>0.265611370175061</v>
      </c>
      <c r="K34" s="25">
        <v>9195.79</v>
      </c>
      <c r="L34" s="25">
        <v>2508.54</v>
      </c>
      <c r="M34" s="59">
        <f t="shared" si="0"/>
        <v>0.272792223397881</v>
      </c>
      <c r="N34" s="33">
        <f t="shared" si="1"/>
        <v>1.14620720955134</v>
      </c>
      <c r="O34" s="33">
        <f t="shared" si="2"/>
        <v>1.13880833856704</v>
      </c>
      <c r="P34" s="38">
        <f t="shared" si="3"/>
        <v>0.955172674626118</v>
      </c>
      <c r="Q34" s="38">
        <f t="shared" si="4"/>
        <v>0.980995947080222</v>
      </c>
      <c r="R34" s="11"/>
    </row>
    <row r="35" s="1" customFormat="1" customHeight="1" spans="1:18">
      <c r="A35" s="18">
        <v>32</v>
      </c>
      <c r="B35" s="18">
        <v>106399</v>
      </c>
      <c r="C35" s="23" t="s">
        <v>47</v>
      </c>
      <c r="D35" s="19" t="s">
        <v>32</v>
      </c>
      <c r="E35" s="20">
        <v>3419.6540952381</v>
      </c>
      <c r="F35" s="20">
        <v>867.453104761905</v>
      </c>
      <c r="G35" s="21">
        <v>0.2536669150163</v>
      </c>
      <c r="H35" s="22">
        <v>4103.58491428571</v>
      </c>
      <c r="I35" s="22">
        <v>1006.99990857143</v>
      </c>
      <c r="J35" s="32">
        <v>0.245395167787508</v>
      </c>
      <c r="K35" s="25">
        <v>3895.68</v>
      </c>
      <c r="L35" s="25">
        <v>1067.51</v>
      </c>
      <c r="M35" s="59">
        <f t="shared" si="0"/>
        <v>0.274024047149663</v>
      </c>
      <c r="N35" s="33">
        <f t="shared" si="1"/>
        <v>1.13920294026953</v>
      </c>
      <c r="O35" s="33">
        <f t="shared" si="2"/>
        <v>1.23062560285954</v>
      </c>
      <c r="P35" s="38">
        <f t="shared" si="3"/>
        <v>0.949335783557948</v>
      </c>
      <c r="Q35" s="38">
        <f t="shared" si="4"/>
        <v>1.06008947062807</v>
      </c>
      <c r="R35" s="11"/>
    </row>
    <row r="36" s="1" customFormat="1" customHeight="1" spans="1:18">
      <c r="A36" s="18">
        <v>33</v>
      </c>
      <c r="B36" s="18">
        <v>105751</v>
      </c>
      <c r="C36" s="19" t="s">
        <v>862</v>
      </c>
      <c r="D36" s="19" t="s">
        <v>53</v>
      </c>
      <c r="E36" s="20">
        <v>5669.88066666667</v>
      </c>
      <c r="F36" s="20">
        <v>1588.26285333333</v>
      </c>
      <c r="G36" s="21">
        <v>0.280122800938432</v>
      </c>
      <c r="H36" s="22">
        <v>6803.8568</v>
      </c>
      <c r="I36" s="22">
        <v>1843.766008</v>
      </c>
      <c r="J36" s="32">
        <v>0.270988361777396</v>
      </c>
      <c r="K36" s="25">
        <v>6429.99</v>
      </c>
      <c r="L36" s="25">
        <v>1526.37</v>
      </c>
      <c r="M36" s="59">
        <f t="shared" si="0"/>
        <v>0.23738295082885</v>
      </c>
      <c r="N36" s="33">
        <f t="shared" si="1"/>
        <v>1.13406090498554</v>
      </c>
      <c r="O36" s="37">
        <f t="shared" si="2"/>
        <v>0.961031101871183</v>
      </c>
      <c r="P36" s="38">
        <f t="shared" si="3"/>
        <v>0.945050754154614</v>
      </c>
      <c r="Q36" s="38">
        <f t="shared" si="4"/>
        <v>0.827854507229857</v>
      </c>
      <c r="R36" s="11"/>
    </row>
    <row r="37" s="1" customFormat="1" customHeight="1" spans="1:18">
      <c r="A37" s="18">
        <v>34</v>
      </c>
      <c r="B37" s="18">
        <v>56</v>
      </c>
      <c r="C37" s="19" t="s">
        <v>863</v>
      </c>
      <c r="D37" s="19" t="s">
        <v>36</v>
      </c>
      <c r="E37" s="20">
        <v>4919.10323809524</v>
      </c>
      <c r="F37" s="20">
        <v>1360.5366552381</v>
      </c>
      <c r="G37" s="21">
        <v>0.276582252777626</v>
      </c>
      <c r="H37" s="22">
        <v>5902.92388571429</v>
      </c>
      <c r="I37" s="22">
        <v>1579.40559542857</v>
      </c>
      <c r="J37" s="32">
        <v>0.267563266274008</v>
      </c>
      <c r="K37" s="25">
        <v>5513.72</v>
      </c>
      <c r="L37" s="25">
        <v>1029.97</v>
      </c>
      <c r="M37" s="59">
        <f t="shared" si="0"/>
        <v>0.186801288422336</v>
      </c>
      <c r="N37" s="33">
        <f t="shared" si="1"/>
        <v>1.12087909790139</v>
      </c>
      <c r="O37" s="37">
        <f t="shared" si="2"/>
        <v>0.757032157887544</v>
      </c>
      <c r="P37" s="38">
        <f t="shared" si="3"/>
        <v>0.934065914917825</v>
      </c>
      <c r="Q37" s="38">
        <f t="shared" si="4"/>
        <v>0.652125079828224</v>
      </c>
      <c r="R37" s="11"/>
    </row>
    <row r="38" s="1" customFormat="1" customHeight="1" spans="1:18">
      <c r="A38" s="18">
        <v>35</v>
      </c>
      <c r="B38" s="18">
        <v>385</v>
      </c>
      <c r="C38" s="23" t="s">
        <v>45</v>
      </c>
      <c r="D38" s="19" t="s">
        <v>34</v>
      </c>
      <c r="E38" s="20">
        <v>17245.954</v>
      </c>
      <c r="F38" s="20">
        <v>3382.78050666666</v>
      </c>
      <c r="G38" s="21">
        <v>0.196149224720573</v>
      </c>
      <c r="H38" s="22">
        <v>20695.1448</v>
      </c>
      <c r="I38" s="22">
        <v>3926.966936</v>
      </c>
      <c r="J38" s="32">
        <v>0.18975305434925</v>
      </c>
      <c r="K38" s="25">
        <v>19254.76</v>
      </c>
      <c r="L38" s="25">
        <v>3974.12</v>
      </c>
      <c r="M38" s="59">
        <f t="shared" si="0"/>
        <v>0.206396755919056</v>
      </c>
      <c r="N38" s="33">
        <f t="shared" si="1"/>
        <v>1.11647984217052</v>
      </c>
      <c r="O38" s="33">
        <f t="shared" si="2"/>
        <v>1.17480870903919</v>
      </c>
      <c r="P38" s="38">
        <f t="shared" si="3"/>
        <v>0.930399868475431</v>
      </c>
      <c r="Q38" s="38">
        <f t="shared" si="4"/>
        <v>1.01200750216859</v>
      </c>
      <c r="R38" s="11"/>
    </row>
    <row r="39" s="1" customFormat="1" customHeight="1" spans="1:18">
      <c r="A39" s="18">
        <v>36</v>
      </c>
      <c r="B39" s="18">
        <v>399</v>
      </c>
      <c r="C39" s="19" t="s">
        <v>864</v>
      </c>
      <c r="D39" s="19" t="s">
        <v>53</v>
      </c>
      <c r="E39" s="20">
        <v>9279.15714285714</v>
      </c>
      <c r="F39" s="20">
        <v>2769.23154285714</v>
      </c>
      <c r="G39" s="21">
        <v>0.298435676885678</v>
      </c>
      <c r="H39" s="22">
        <v>11134.9885714286</v>
      </c>
      <c r="I39" s="22">
        <v>3214.71661714286</v>
      </c>
      <c r="J39" s="32">
        <v>0.288704078726362</v>
      </c>
      <c r="K39" s="25">
        <v>10293.62</v>
      </c>
      <c r="L39" s="25">
        <v>2811.98</v>
      </c>
      <c r="M39" s="59">
        <f t="shared" si="0"/>
        <v>0.273176977584173</v>
      </c>
      <c r="N39" s="33">
        <f t="shared" si="1"/>
        <v>1.10932704786919</v>
      </c>
      <c r="O39" s="33">
        <f t="shared" si="2"/>
        <v>1.0154369385446</v>
      </c>
      <c r="P39" s="38">
        <f t="shared" si="3"/>
        <v>0.924439206557654</v>
      </c>
      <c r="Q39" s="38">
        <f t="shared" si="4"/>
        <v>0.874720958296847</v>
      </c>
      <c r="R39" s="11"/>
    </row>
    <row r="40" s="1" customFormat="1" customHeight="1" spans="1:18">
      <c r="A40" s="18">
        <v>37</v>
      </c>
      <c r="B40" s="18">
        <v>357</v>
      </c>
      <c r="C40" s="19" t="s">
        <v>789</v>
      </c>
      <c r="D40" s="19" t="s">
        <v>32</v>
      </c>
      <c r="E40" s="20">
        <v>11809.894</v>
      </c>
      <c r="F40" s="20">
        <v>2374.61506666666</v>
      </c>
      <c r="G40" s="21">
        <v>0.201069972911413</v>
      </c>
      <c r="H40" s="22">
        <v>14171.8728</v>
      </c>
      <c r="I40" s="22">
        <v>2756.61836</v>
      </c>
      <c r="J40" s="32">
        <v>0.194513343359954</v>
      </c>
      <c r="K40" s="25">
        <v>13098.9</v>
      </c>
      <c r="L40" s="25">
        <v>2516.96</v>
      </c>
      <c r="M40" s="59">
        <f t="shared" si="0"/>
        <v>0.192150485918665</v>
      </c>
      <c r="N40" s="33">
        <f t="shared" si="1"/>
        <v>1.1091462802291</v>
      </c>
      <c r="O40" s="33">
        <f t="shared" si="2"/>
        <v>1.05994442439597</v>
      </c>
      <c r="P40" s="38">
        <f t="shared" si="3"/>
        <v>0.924288566857586</v>
      </c>
      <c r="Q40" s="38">
        <f t="shared" si="4"/>
        <v>0.913060740116379</v>
      </c>
      <c r="R40" s="11"/>
    </row>
    <row r="41" s="1" customFormat="1" customHeight="1" spans="1:18">
      <c r="A41" s="18">
        <v>38</v>
      </c>
      <c r="B41" s="18">
        <v>102934</v>
      </c>
      <c r="C41" s="19" t="s">
        <v>805</v>
      </c>
      <c r="D41" s="19" t="s">
        <v>32</v>
      </c>
      <c r="E41" s="20">
        <v>11132.1445714286</v>
      </c>
      <c r="F41" s="20">
        <v>2647.21904</v>
      </c>
      <c r="G41" s="21">
        <v>0.237799556322172</v>
      </c>
      <c r="H41" s="22">
        <v>13358.5734857143</v>
      </c>
      <c r="I41" s="22">
        <v>3073.076016</v>
      </c>
      <c r="J41" s="32">
        <v>0.230045222963841</v>
      </c>
      <c r="K41" s="25">
        <v>12338.16</v>
      </c>
      <c r="L41" s="25">
        <v>3301.51</v>
      </c>
      <c r="M41" s="59">
        <f t="shared" si="0"/>
        <v>0.267585280139016</v>
      </c>
      <c r="N41" s="33">
        <f t="shared" si="1"/>
        <v>1.1083363067047</v>
      </c>
      <c r="O41" s="33">
        <f t="shared" si="2"/>
        <v>1.24716162512944</v>
      </c>
      <c r="P41" s="38">
        <f t="shared" si="3"/>
        <v>0.923613588920588</v>
      </c>
      <c r="Q41" s="38">
        <f t="shared" si="4"/>
        <v>1.0743339841939</v>
      </c>
      <c r="R41" s="11"/>
    </row>
    <row r="42" s="1" customFormat="1" customHeight="1" spans="1:18">
      <c r="A42" s="18">
        <v>39</v>
      </c>
      <c r="B42" s="18">
        <v>337</v>
      </c>
      <c r="C42" s="19" t="s">
        <v>785</v>
      </c>
      <c r="D42" s="19" t="s">
        <v>38</v>
      </c>
      <c r="E42" s="20">
        <v>29781.3795714286</v>
      </c>
      <c r="F42" s="20">
        <v>7005.50735238095</v>
      </c>
      <c r="G42" s="21">
        <v>0.235231122708024</v>
      </c>
      <c r="H42" s="22">
        <v>35737.6554857143</v>
      </c>
      <c r="I42" s="22">
        <v>8132.48027428571</v>
      </c>
      <c r="J42" s="32">
        <v>0.227560542619719</v>
      </c>
      <c r="K42" s="25">
        <v>32807.8</v>
      </c>
      <c r="L42" s="25">
        <v>7375.26</v>
      </c>
      <c r="M42" s="59">
        <f t="shared" si="0"/>
        <v>0.224802028785837</v>
      </c>
      <c r="N42" s="33">
        <f t="shared" si="1"/>
        <v>1.10162123018219</v>
      </c>
      <c r="O42" s="33">
        <f t="shared" si="2"/>
        <v>1.05278028114457</v>
      </c>
      <c r="P42" s="38">
        <f t="shared" si="3"/>
        <v>0.918017691818495</v>
      </c>
      <c r="Q42" s="38">
        <f t="shared" si="4"/>
        <v>0.906889380761244</v>
      </c>
      <c r="R42" s="11"/>
    </row>
    <row r="43" s="1" customFormat="1" customHeight="1" spans="1:18">
      <c r="A43" s="18">
        <v>40</v>
      </c>
      <c r="B43" s="24">
        <v>571</v>
      </c>
      <c r="C43" s="19" t="s">
        <v>69</v>
      </c>
      <c r="D43" s="19" t="s">
        <v>70</v>
      </c>
      <c r="E43" s="20">
        <v>18667.7946666667</v>
      </c>
      <c r="F43" s="20">
        <v>4908.46434666667</v>
      </c>
      <c r="G43" s="21">
        <v>0.26293755820184</v>
      </c>
      <c r="H43" s="22">
        <v>22401.3536</v>
      </c>
      <c r="I43" s="22">
        <v>5698.08687199999</v>
      </c>
      <c r="J43" s="32">
        <v>0.25436350739091</v>
      </c>
      <c r="K43" s="25">
        <v>20443.67</v>
      </c>
      <c r="L43" s="25">
        <v>4541.75</v>
      </c>
      <c r="M43" s="59">
        <f t="shared" si="0"/>
        <v>0.222159230705641</v>
      </c>
      <c r="N43" s="33">
        <f t="shared" si="1"/>
        <v>1.09513042997544</v>
      </c>
      <c r="O43" s="37">
        <f t="shared" si="2"/>
        <v>0.925289393837463</v>
      </c>
      <c r="P43" s="38">
        <f t="shared" si="3"/>
        <v>0.912608691646205</v>
      </c>
      <c r="Q43" s="38">
        <f t="shared" si="4"/>
        <v>0.797065769972348</v>
      </c>
      <c r="R43" s="11"/>
    </row>
    <row r="44" s="1" customFormat="1" customHeight="1" spans="1:18">
      <c r="A44" s="18">
        <v>41</v>
      </c>
      <c r="B44" s="18">
        <v>103639</v>
      </c>
      <c r="C44" s="19" t="s">
        <v>865</v>
      </c>
      <c r="D44" s="19" t="s">
        <v>53</v>
      </c>
      <c r="E44" s="20">
        <v>7876.01714285714</v>
      </c>
      <c r="F44" s="20">
        <v>2373.33819428571</v>
      </c>
      <c r="G44" s="21">
        <v>0.301337357605693</v>
      </c>
      <c r="H44" s="22">
        <v>9451.22057142857</v>
      </c>
      <c r="I44" s="22">
        <v>2755.13607771429</v>
      </c>
      <c r="J44" s="32">
        <v>0.291511139422899</v>
      </c>
      <c r="K44" s="25">
        <v>8570.23</v>
      </c>
      <c r="L44" s="25">
        <v>2369.41</v>
      </c>
      <c r="M44" s="59">
        <f t="shared" si="0"/>
        <v>0.276469826364053</v>
      </c>
      <c r="N44" s="33">
        <f t="shared" si="1"/>
        <v>1.08814262901554</v>
      </c>
      <c r="O44" s="37">
        <f t="shared" si="2"/>
        <v>0.998344865348239</v>
      </c>
      <c r="P44" s="38">
        <f t="shared" si="3"/>
        <v>0.906785524179613</v>
      </c>
      <c r="Q44" s="38">
        <f t="shared" si="4"/>
        <v>0.859997449550915</v>
      </c>
      <c r="R44" s="11"/>
    </row>
    <row r="45" s="1" customFormat="1" customHeight="1" spans="1:18">
      <c r="A45" s="18">
        <v>42</v>
      </c>
      <c r="B45" s="18">
        <v>377</v>
      </c>
      <c r="C45" s="19" t="s">
        <v>790</v>
      </c>
      <c r="D45" s="19" t="s">
        <v>53</v>
      </c>
      <c r="E45" s="20">
        <v>9404.62357142857</v>
      </c>
      <c r="F45" s="20">
        <v>2786.50257142858</v>
      </c>
      <c r="G45" s="21">
        <v>0.29629070746585</v>
      </c>
      <c r="H45" s="22">
        <v>11285.5482857143</v>
      </c>
      <c r="I45" s="22">
        <v>3234.76602857144</v>
      </c>
      <c r="J45" s="32">
        <v>0.286629053961528</v>
      </c>
      <c r="K45" s="25">
        <v>10171.55</v>
      </c>
      <c r="L45" s="25">
        <v>2417.91</v>
      </c>
      <c r="M45" s="59">
        <f t="shared" si="0"/>
        <v>0.237713032920253</v>
      </c>
      <c r="N45" s="33">
        <f t="shared" si="1"/>
        <v>1.08154780707028</v>
      </c>
      <c r="O45" s="37">
        <f t="shared" si="2"/>
        <v>0.867722149188755</v>
      </c>
      <c r="P45" s="38">
        <f t="shared" si="3"/>
        <v>0.901289839225229</v>
      </c>
      <c r="Q45" s="38">
        <f t="shared" si="4"/>
        <v>0.74747600866447</v>
      </c>
      <c r="R45" s="11"/>
    </row>
    <row r="46" s="1" customFormat="1" customHeight="1" spans="1:18">
      <c r="A46" s="18">
        <v>43</v>
      </c>
      <c r="B46" s="18">
        <v>517</v>
      </c>
      <c r="C46" s="19" t="s">
        <v>866</v>
      </c>
      <c r="D46" s="19" t="s">
        <v>38</v>
      </c>
      <c r="E46" s="20">
        <v>26056.26</v>
      </c>
      <c r="F46" s="20">
        <v>5508.75549714285</v>
      </c>
      <c r="G46" s="21">
        <v>0.21141773597373</v>
      </c>
      <c r="H46" s="22">
        <v>31267.512</v>
      </c>
      <c r="I46" s="22">
        <v>6394.94659885714</v>
      </c>
      <c r="J46" s="32">
        <v>0.204523679365891</v>
      </c>
      <c r="K46" s="25">
        <v>28147.22</v>
      </c>
      <c r="L46" s="25">
        <v>6131.63</v>
      </c>
      <c r="M46" s="59">
        <f t="shared" si="0"/>
        <v>0.217841406717964</v>
      </c>
      <c r="N46" s="33">
        <f t="shared" si="1"/>
        <v>1.08024789436396</v>
      </c>
      <c r="O46" s="33">
        <f t="shared" si="2"/>
        <v>1.11306991264728</v>
      </c>
      <c r="P46" s="38">
        <f t="shared" si="3"/>
        <v>0.900206578636637</v>
      </c>
      <c r="Q46" s="38">
        <f t="shared" si="4"/>
        <v>0.958824269321624</v>
      </c>
      <c r="R46" s="11"/>
    </row>
    <row r="47" s="1" customFormat="1" customHeight="1" spans="1:18">
      <c r="A47" s="18">
        <v>44</v>
      </c>
      <c r="B47" s="18">
        <v>102564</v>
      </c>
      <c r="C47" s="19" t="s">
        <v>867</v>
      </c>
      <c r="D47" s="19" t="s">
        <v>34</v>
      </c>
      <c r="E47" s="20">
        <v>4545.924</v>
      </c>
      <c r="F47" s="20">
        <v>1206.39661333333</v>
      </c>
      <c r="G47" s="21">
        <v>0.265379846502786</v>
      </c>
      <c r="H47" s="22">
        <v>5455.1088</v>
      </c>
      <c r="I47" s="22">
        <v>1400.469112</v>
      </c>
      <c r="J47" s="32">
        <v>0.256726155855956</v>
      </c>
      <c r="K47" s="25">
        <v>4872.42</v>
      </c>
      <c r="L47" s="25">
        <v>1248.84</v>
      </c>
      <c r="M47" s="59">
        <f t="shared" si="0"/>
        <v>0.25630795374783</v>
      </c>
      <c r="N47" s="33">
        <f t="shared" si="1"/>
        <v>1.07182170225459</v>
      </c>
      <c r="O47" s="33">
        <f t="shared" si="2"/>
        <v>1.0351819511076</v>
      </c>
      <c r="P47" s="38">
        <f t="shared" si="3"/>
        <v>0.893184751878826</v>
      </c>
      <c r="Q47" s="38">
        <f t="shared" si="4"/>
        <v>0.891729770617033</v>
      </c>
      <c r="R47" s="11"/>
    </row>
    <row r="48" s="1" customFormat="1" customHeight="1" spans="1:18">
      <c r="A48" s="18">
        <v>45</v>
      </c>
      <c r="B48" s="18">
        <v>104838</v>
      </c>
      <c r="C48" s="19" t="s">
        <v>868</v>
      </c>
      <c r="D48" s="19" t="s">
        <v>36</v>
      </c>
      <c r="E48" s="20">
        <v>4772.83371428571</v>
      </c>
      <c r="F48" s="20">
        <v>1164.32965714286</v>
      </c>
      <c r="G48" s="21">
        <v>0.243949344737879</v>
      </c>
      <c r="H48" s="22">
        <v>5727.40045714286</v>
      </c>
      <c r="I48" s="22">
        <v>1351.63486285714</v>
      </c>
      <c r="J48" s="32">
        <v>0.235994474800774</v>
      </c>
      <c r="K48" s="25">
        <v>4956.74</v>
      </c>
      <c r="L48" s="25">
        <v>1333.45</v>
      </c>
      <c r="M48" s="59">
        <f t="shared" si="0"/>
        <v>0.269017539753951</v>
      </c>
      <c r="N48" s="33">
        <f t="shared" si="1"/>
        <v>1.03853188623853</v>
      </c>
      <c r="O48" s="33">
        <f t="shared" si="2"/>
        <v>1.14525125407536</v>
      </c>
      <c r="P48" s="38">
        <f t="shared" si="3"/>
        <v>0.865443238532109</v>
      </c>
      <c r="Q48" s="38">
        <f t="shared" si="4"/>
        <v>0.986546024109869</v>
      </c>
      <c r="R48" s="11"/>
    </row>
    <row r="49" s="1" customFormat="1" customHeight="1" spans="1:18">
      <c r="A49" s="18">
        <v>46</v>
      </c>
      <c r="B49" s="18">
        <v>102565</v>
      </c>
      <c r="C49" s="19" t="s">
        <v>869</v>
      </c>
      <c r="D49" s="19" t="s">
        <v>32</v>
      </c>
      <c r="E49" s="20">
        <v>8274.31119047619</v>
      </c>
      <c r="F49" s="20">
        <v>2456.17508190476</v>
      </c>
      <c r="G49" s="21">
        <v>0.296843450211522</v>
      </c>
      <c r="H49" s="22">
        <v>9929.17342857142</v>
      </c>
      <c r="I49" s="22">
        <v>2851.29889942857</v>
      </c>
      <c r="J49" s="32">
        <v>0.287163772487234</v>
      </c>
      <c r="K49" s="25">
        <v>8561.98</v>
      </c>
      <c r="L49" s="25">
        <v>2332.51</v>
      </c>
      <c r="M49" s="59">
        <f t="shared" si="0"/>
        <v>0.272426471447025</v>
      </c>
      <c r="N49" s="33">
        <f t="shared" si="1"/>
        <v>1.03476649631632</v>
      </c>
      <c r="O49" s="37">
        <f t="shared" si="2"/>
        <v>0.949651357178961</v>
      </c>
      <c r="P49" s="38">
        <f t="shared" si="3"/>
        <v>0.862305413596937</v>
      </c>
      <c r="Q49" s="38">
        <f t="shared" si="4"/>
        <v>0.818051730903224</v>
      </c>
      <c r="R49" s="11"/>
    </row>
    <row r="50" s="1" customFormat="1" customHeight="1" spans="1:18">
      <c r="A50" s="18">
        <v>47</v>
      </c>
      <c r="B50" s="18">
        <v>753</v>
      </c>
      <c r="C50" s="19" t="s">
        <v>870</v>
      </c>
      <c r="D50" s="19" t="s">
        <v>53</v>
      </c>
      <c r="E50" s="20">
        <v>3752.57357142857</v>
      </c>
      <c r="F50" s="20">
        <v>958.189199999999</v>
      </c>
      <c r="G50" s="21">
        <v>0.255341882513772</v>
      </c>
      <c r="H50" s="22">
        <v>4503.08828571429</v>
      </c>
      <c r="I50" s="22">
        <v>1112.33268</v>
      </c>
      <c r="J50" s="32">
        <v>0.247015516779627</v>
      </c>
      <c r="K50" s="25">
        <v>3877.61</v>
      </c>
      <c r="L50" s="25">
        <v>909.02</v>
      </c>
      <c r="M50" s="59">
        <f t="shared" si="0"/>
        <v>0.234427907912348</v>
      </c>
      <c r="N50" s="33">
        <f t="shared" si="1"/>
        <v>1.0333201804552</v>
      </c>
      <c r="O50" s="37">
        <f t="shared" si="2"/>
        <v>0.948685290963414</v>
      </c>
      <c r="P50" s="38">
        <f t="shared" si="3"/>
        <v>0.861100150379336</v>
      </c>
      <c r="Q50" s="38">
        <f t="shared" si="4"/>
        <v>0.817219539032154</v>
      </c>
      <c r="R50" s="11"/>
    </row>
    <row r="51" s="1" customFormat="1" customHeight="1" spans="1:18">
      <c r="A51" s="18">
        <v>48</v>
      </c>
      <c r="B51" s="18">
        <v>343</v>
      </c>
      <c r="C51" s="19" t="s">
        <v>871</v>
      </c>
      <c r="D51" s="19" t="s">
        <v>32</v>
      </c>
      <c r="E51" s="20">
        <v>20718.5303571429</v>
      </c>
      <c r="F51" s="20">
        <v>5224.11341142858</v>
      </c>
      <c r="G51" s="21">
        <v>0.25214691010299</v>
      </c>
      <c r="H51" s="22">
        <v>24862.2364285715</v>
      </c>
      <c r="I51" s="22">
        <v>6064.51426457144</v>
      </c>
      <c r="J51" s="32">
        <v>0.243924728251805</v>
      </c>
      <c r="K51" s="25">
        <v>21274.59</v>
      </c>
      <c r="L51" s="25">
        <v>5443.8</v>
      </c>
      <c r="M51" s="59">
        <f t="shared" si="0"/>
        <v>0.255882722064209</v>
      </c>
      <c r="N51" s="33">
        <f t="shared" si="1"/>
        <v>1.02683875898878</v>
      </c>
      <c r="O51" s="33">
        <f t="shared" si="2"/>
        <v>1.04205241564833</v>
      </c>
      <c r="P51" s="38">
        <f t="shared" si="3"/>
        <v>0.855698965823983</v>
      </c>
      <c r="Q51" s="38">
        <f t="shared" si="4"/>
        <v>0.897648148311297</v>
      </c>
      <c r="R51" s="11"/>
    </row>
    <row r="52" s="1" customFormat="1" customHeight="1" spans="1:18">
      <c r="A52" s="18">
        <v>49</v>
      </c>
      <c r="B52" s="18">
        <v>710</v>
      </c>
      <c r="C52" s="19" t="s">
        <v>872</v>
      </c>
      <c r="D52" s="19" t="s">
        <v>36</v>
      </c>
      <c r="E52" s="20">
        <v>4755.42266666667</v>
      </c>
      <c r="F52" s="20">
        <v>1496.56093333333</v>
      </c>
      <c r="G52" s="21">
        <v>0.314706186649515</v>
      </c>
      <c r="H52" s="22">
        <v>5706.5072</v>
      </c>
      <c r="I52" s="22">
        <v>1737.31204</v>
      </c>
      <c r="J52" s="32">
        <v>0.304444028389204</v>
      </c>
      <c r="K52" s="25">
        <v>4848.93</v>
      </c>
      <c r="L52" s="25">
        <v>1464.77</v>
      </c>
      <c r="M52" s="59">
        <f t="shared" si="0"/>
        <v>0.302081077681055</v>
      </c>
      <c r="N52" s="33">
        <f t="shared" si="1"/>
        <v>1.01966330647931</v>
      </c>
      <c r="O52" s="37">
        <f t="shared" si="2"/>
        <v>0.978757341164505</v>
      </c>
      <c r="P52" s="38">
        <f t="shared" si="3"/>
        <v>0.849719422066093</v>
      </c>
      <c r="Q52" s="38">
        <f t="shared" si="4"/>
        <v>0.843124301377661</v>
      </c>
      <c r="R52" s="11"/>
    </row>
    <row r="53" s="1" customFormat="1" customHeight="1" spans="1:18">
      <c r="A53" s="18">
        <v>50</v>
      </c>
      <c r="B53" s="18">
        <v>754</v>
      </c>
      <c r="C53" s="19" t="s">
        <v>873</v>
      </c>
      <c r="D53" s="19" t="s">
        <v>36</v>
      </c>
      <c r="E53" s="20">
        <v>8477.14857142857</v>
      </c>
      <c r="F53" s="20">
        <v>1892.71968</v>
      </c>
      <c r="G53" s="21">
        <v>0.223273151821266</v>
      </c>
      <c r="H53" s="22">
        <v>10172.5782857143</v>
      </c>
      <c r="I53" s="22">
        <v>2197.200672</v>
      </c>
      <c r="J53" s="32">
        <v>0.215992505566225</v>
      </c>
      <c r="K53" s="25">
        <v>8625.4</v>
      </c>
      <c r="L53" s="25">
        <v>2013.3</v>
      </c>
      <c r="M53" s="59">
        <f t="shared" si="0"/>
        <v>0.233415261900897</v>
      </c>
      <c r="N53" s="33">
        <f t="shared" si="1"/>
        <v>1.01748836030444</v>
      </c>
      <c r="O53" s="33">
        <f t="shared" si="2"/>
        <v>1.06370743712032</v>
      </c>
      <c r="P53" s="38">
        <f t="shared" si="3"/>
        <v>0.847906966920367</v>
      </c>
      <c r="Q53" s="38">
        <f t="shared" si="4"/>
        <v>0.916302286657957</v>
      </c>
      <c r="R53" s="11"/>
    </row>
    <row r="54" s="1" customFormat="1" customHeight="1" spans="1:18">
      <c r="A54" s="18">
        <v>51</v>
      </c>
      <c r="B54" s="18">
        <v>103198</v>
      </c>
      <c r="C54" s="19" t="s">
        <v>806</v>
      </c>
      <c r="D54" s="19" t="s">
        <v>32</v>
      </c>
      <c r="E54" s="20">
        <v>7426.19866666667</v>
      </c>
      <c r="F54" s="20">
        <v>1588.68298666667</v>
      </c>
      <c r="G54" s="21">
        <v>0.213929502559317</v>
      </c>
      <c r="H54" s="22">
        <v>8911.4384</v>
      </c>
      <c r="I54" s="22">
        <v>1844.253728</v>
      </c>
      <c r="J54" s="32">
        <v>0.20695354051934</v>
      </c>
      <c r="K54" s="25">
        <v>7520</v>
      </c>
      <c r="L54" s="25">
        <v>1505.34</v>
      </c>
      <c r="M54" s="59">
        <f t="shared" si="0"/>
        <v>0.200178191489362</v>
      </c>
      <c r="N54" s="33">
        <f t="shared" si="1"/>
        <v>1.01263113707884</v>
      </c>
      <c r="O54" s="37">
        <f t="shared" si="2"/>
        <v>0.947539573743697</v>
      </c>
      <c r="P54" s="38">
        <f t="shared" si="3"/>
        <v>0.84385928089903</v>
      </c>
      <c r="Q54" s="38">
        <f t="shared" si="4"/>
        <v>0.816232591614422</v>
      </c>
      <c r="R54" s="11"/>
    </row>
    <row r="55" s="1" customFormat="1" customHeight="1" spans="1:18">
      <c r="A55" s="18">
        <v>52</v>
      </c>
      <c r="B55" s="18">
        <v>539</v>
      </c>
      <c r="C55" s="19" t="s">
        <v>874</v>
      </c>
      <c r="D55" s="19" t="s">
        <v>34</v>
      </c>
      <c r="E55" s="20">
        <v>6206.96533333333</v>
      </c>
      <c r="F55" s="20">
        <v>1612.44211809524</v>
      </c>
      <c r="G55" s="21">
        <v>0.259779462507374</v>
      </c>
      <c r="H55" s="22">
        <v>7448.3584</v>
      </c>
      <c r="I55" s="22">
        <v>1871.83498057143</v>
      </c>
      <c r="J55" s="32">
        <v>0.251308393077786</v>
      </c>
      <c r="K55" s="25">
        <v>6269.76</v>
      </c>
      <c r="L55" s="25">
        <v>1284.98</v>
      </c>
      <c r="M55" s="59">
        <f t="shared" si="0"/>
        <v>0.204948833767162</v>
      </c>
      <c r="N55" s="33">
        <f t="shared" si="1"/>
        <v>1.01011680640932</v>
      </c>
      <c r="O55" s="37">
        <f t="shared" si="2"/>
        <v>0.796915427586283</v>
      </c>
      <c r="P55" s="38">
        <f t="shared" si="3"/>
        <v>0.841764005341096</v>
      </c>
      <c r="Q55" s="38">
        <f t="shared" si="4"/>
        <v>0.686481454475076</v>
      </c>
      <c r="R55" s="11"/>
    </row>
    <row r="56" s="1" customFormat="1" customHeight="1" spans="1:18">
      <c r="A56" s="18">
        <v>53</v>
      </c>
      <c r="B56" s="18">
        <v>743</v>
      </c>
      <c r="C56" s="19" t="s">
        <v>875</v>
      </c>
      <c r="D56" s="19" t="s">
        <v>53</v>
      </c>
      <c r="E56" s="20">
        <v>6653.35666666667</v>
      </c>
      <c r="F56" s="20">
        <v>1889.18749333334</v>
      </c>
      <c r="G56" s="21">
        <v>0.283945020232895</v>
      </c>
      <c r="H56" s="22">
        <v>7984.028</v>
      </c>
      <c r="I56" s="22">
        <v>2193.100264</v>
      </c>
      <c r="J56" s="32">
        <v>0.274685943486171</v>
      </c>
      <c r="K56" s="25">
        <v>6715.6</v>
      </c>
      <c r="L56" s="25">
        <v>1958.61</v>
      </c>
      <c r="M56" s="59">
        <f t="shared" si="0"/>
        <v>0.291650783250938</v>
      </c>
      <c r="N56" s="33">
        <f t="shared" si="1"/>
        <v>1.0093551776121</v>
      </c>
      <c r="O56" s="33">
        <f t="shared" si="2"/>
        <v>1.03674728258134</v>
      </c>
      <c r="P56" s="38">
        <f t="shared" si="3"/>
        <v>0.841129314676752</v>
      </c>
      <c r="Q56" s="38">
        <f t="shared" si="4"/>
        <v>0.89307818349704</v>
      </c>
      <c r="R56" s="11"/>
    </row>
    <row r="57" s="1" customFormat="1" customHeight="1" spans="1:18">
      <c r="A57" s="18">
        <v>54</v>
      </c>
      <c r="B57" s="18">
        <v>371</v>
      </c>
      <c r="C57" s="19" t="s">
        <v>876</v>
      </c>
      <c r="D57" s="19" t="s">
        <v>34</v>
      </c>
      <c r="E57" s="20">
        <v>4656.20647619048</v>
      </c>
      <c r="F57" s="20">
        <v>1372.35331047619</v>
      </c>
      <c r="G57" s="21">
        <v>0.294736351897993</v>
      </c>
      <c r="H57" s="22">
        <v>5587.44777142857</v>
      </c>
      <c r="I57" s="22">
        <v>1593.12319085714</v>
      </c>
      <c r="J57" s="32">
        <v>0.285125383901319</v>
      </c>
      <c r="K57" s="25">
        <v>4632.82</v>
      </c>
      <c r="L57" s="25">
        <v>1426.12</v>
      </c>
      <c r="M57" s="59">
        <f t="shared" si="0"/>
        <v>0.307829788336262</v>
      </c>
      <c r="N57" s="37">
        <f t="shared" si="1"/>
        <v>0.994977354137952</v>
      </c>
      <c r="O57" s="37">
        <f t="shared" si="2"/>
        <v>1.0391784601774</v>
      </c>
      <c r="P57" s="38">
        <f t="shared" si="3"/>
        <v>0.829147795114961</v>
      </c>
      <c r="Q57" s="38">
        <f t="shared" si="4"/>
        <v>0.89517245633259</v>
      </c>
      <c r="R57" s="11"/>
    </row>
    <row r="58" s="1" customFormat="1" customHeight="1" spans="1:18">
      <c r="A58" s="18">
        <v>55</v>
      </c>
      <c r="B58" s="18">
        <v>598</v>
      </c>
      <c r="C58" s="19" t="s">
        <v>877</v>
      </c>
      <c r="D58" s="19" t="s">
        <v>53</v>
      </c>
      <c r="E58" s="20">
        <v>8088.61933333333</v>
      </c>
      <c r="F58" s="20">
        <v>2406.78010666667</v>
      </c>
      <c r="G58" s="21">
        <v>0.297551412358879</v>
      </c>
      <c r="H58" s="22">
        <v>9706.3432</v>
      </c>
      <c r="I58" s="22">
        <v>2793.957776</v>
      </c>
      <c r="J58" s="32">
        <v>0.287848648912394</v>
      </c>
      <c r="K58" s="25">
        <v>8043.66</v>
      </c>
      <c r="L58" s="25">
        <v>1866.92</v>
      </c>
      <c r="M58" s="59">
        <f t="shared" si="0"/>
        <v>0.232098323400044</v>
      </c>
      <c r="N58" s="37">
        <f t="shared" si="1"/>
        <v>0.994441655432089</v>
      </c>
      <c r="O58" s="37">
        <f t="shared" si="2"/>
        <v>0.77569196904558</v>
      </c>
      <c r="P58" s="38">
        <f t="shared" si="3"/>
        <v>0.828701379526741</v>
      </c>
      <c r="Q58" s="38">
        <f t="shared" si="4"/>
        <v>0.66819907445874</v>
      </c>
      <c r="R58" s="11"/>
    </row>
    <row r="59" s="1" customFormat="1" customHeight="1" spans="1:18">
      <c r="A59" s="18">
        <v>56</v>
      </c>
      <c r="B59" s="18">
        <v>732</v>
      </c>
      <c r="C59" s="19" t="s">
        <v>42</v>
      </c>
      <c r="D59" s="19" t="s">
        <v>34</v>
      </c>
      <c r="E59" s="20">
        <v>6385.71047619048</v>
      </c>
      <c r="F59" s="20">
        <v>1638.28255238095</v>
      </c>
      <c r="G59" s="21">
        <v>0.256554467743157</v>
      </c>
      <c r="H59" s="22">
        <v>7662.85257142857</v>
      </c>
      <c r="I59" s="22">
        <v>1901.83235428571</v>
      </c>
      <c r="J59" s="32">
        <v>0.248188561186315</v>
      </c>
      <c r="K59" s="25">
        <v>6274.72</v>
      </c>
      <c r="L59" s="25">
        <v>1637.15</v>
      </c>
      <c r="M59" s="59">
        <f t="shared" si="0"/>
        <v>0.260912040696637</v>
      </c>
      <c r="N59" s="37">
        <f t="shared" si="1"/>
        <v>0.98261893071972</v>
      </c>
      <c r="O59" s="37">
        <f t="shared" si="2"/>
        <v>0.999308695328957</v>
      </c>
      <c r="P59" s="38">
        <f t="shared" si="3"/>
        <v>0.8188491089331</v>
      </c>
      <c r="Q59" s="38">
        <f t="shared" si="4"/>
        <v>0.860827715077379</v>
      </c>
      <c r="R59" s="11"/>
    </row>
    <row r="60" s="1" customFormat="1" customHeight="1" spans="1:18">
      <c r="A60" s="18">
        <v>57</v>
      </c>
      <c r="B60" s="18">
        <v>707</v>
      </c>
      <c r="C60" s="19" t="s">
        <v>878</v>
      </c>
      <c r="D60" s="19" t="s">
        <v>53</v>
      </c>
      <c r="E60" s="20">
        <v>13533.3454285714</v>
      </c>
      <c r="F60" s="20">
        <v>4159.15378666666</v>
      </c>
      <c r="G60" s="21">
        <v>0.30732635981388</v>
      </c>
      <c r="H60" s="22">
        <v>16240.0145142857</v>
      </c>
      <c r="I60" s="22">
        <v>4828.23504799999</v>
      </c>
      <c r="J60" s="32">
        <v>0.297304848080818</v>
      </c>
      <c r="K60" s="25">
        <v>13274.78</v>
      </c>
      <c r="L60" s="25">
        <v>3815.21</v>
      </c>
      <c r="M60" s="59">
        <f t="shared" si="0"/>
        <v>0.287402879746406</v>
      </c>
      <c r="N60" s="37">
        <f t="shared" si="1"/>
        <v>0.980894197230382</v>
      </c>
      <c r="O60" s="37">
        <f t="shared" si="2"/>
        <v>0.917304383461542</v>
      </c>
      <c r="P60" s="38">
        <f t="shared" si="3"/>
        <v>0.817411831025317</v>
      </c>
      <c r="Q60" s="38">
        <f t="shared" si="4"/>
        <v>0.790187296614812</v>
      </c>
      <c r="R60" s="11"/>
    </row>
    <row r="61" s="1" customFormat="1" customHeight="1" spans="1:18">
      <c r="A61" s="18">
        <v>58</v>
      </c>
      <c r="B61" s="18">
        <v>102479</v>
      </c>
      <c r="C61" s="19" t="s">
        <v>879</v>
      </c>
      <c r="D61" s="19" t="s">
        <v>38</v>
      </c>
      <c r="E61" s="20">
        <v>5418.22933333333</v>
      </c>
      <c r="F61" s="20">
        <v>1426.12389333333</v>
      </c>
      <c r="G61" s="21">
        <v>0.263208477455857</v>
      </c>
      <c r="H61" s="22">
        <v>6501.8752</v>
      </c>
      <c r="I61" s="22">
        <v>1655.543824</v>
      </c>
      <c r="J61" s="32">
        <v>0.254625592321427</v>
      </c>
      <c r="K61" s="25">
        <v>5295.56</v>
      </c>
      <c r="L61" s="25">
        <v>1282.23</v>
      </c>
      <c r="M61" s="59">
        <f t="shared" si="0"/>
        <v>0.24213303220056</v>
      </c>
      <c r="N61" s="37">
        <f t="shared" si="1"/>
        <v>0.977359885345078</v>
      </c>
      <c r="O61" s="37">
        <f t="shared" si="2"/>
        <v>0.899101407664518</v>
      </c>
      <c r="P61" s="38">
        <f t="shared" si="3"/>
        <v>0.814466571120898</v>
      </c>
      <c r="Q61" s="38">
        <f t="shared" si="4"/>
        <v>0.774506830572429</v>
      </c>
      <c r="R61" s="11"/>
    </row>
    <row r="62" s="1" customFormat="1" customHeight="1" spans="1:18">
      <c r="A62" s="18">
        <v>59</v>
      </c>
      <c r="B62" s="18">
        <v>726</v>
      </c>
      <c r="C62" s="19" t="s">
        <v>800</v>
      </c>
      <c r="D62" s="19" t="s">
        <v>32</v>
      </c>
      <c r="E62" s="20">
        <v>10555.3606666667</v>
      </c>
      <c r="F62" s="20">
        <v>2650.39365333334</v>
      </c>
      <c r="G62" s="21">
        <v>0.251094561051159</v>
      </c>
      <c r="H62" s="22">
        <v>12666.4328</v>
      </c>
      <c r="I62" s="22">
        <v>3076.761328</v>
      </c>
      <c r="J62" s="32">
        <v>0.242906694929925</v>
      </c>
      <c r="K62" s="25">
        <v>10264.37</v>
      </c>
      <c r="L62" s="25">
        <v>2785.8</v>
      </c>
      <c r="M62" s="59">
        <f t="shared" si="0"/>
        <v>0.271404869465929</v>
      </c>
      <c r="N62" s="37">
        <f t="shared" si="1"/>
        <v>0.972431954164709</v>
      </c>
      <c r="O62" s="37">
        <f t="shared" si="2"/>
        <v>1.05108914537898</v>
      </c>
      <c r="P62" s="38">
        <f t="shared" si="3"/>
        <v>0.810359961803926</v>
      </c>
      <c r="Q62" s="38">
        <f t="shared" si="4"/>
        <v>0.90543259714294</v>
      </c>
      <c r="R62" s="11"/>
    </row>
    <row r="63" s="1" customFormat="1" customHeight="1" spans="1:18">
      <c r="A63" s="18">
        <v>60</v>
      </c>
      <c r="B63" s="18">
        <v>355</v>
      </c>
      <c r="C63" s="19" t="s">
        <v>880</v>
      </c>
      <c r="D63" s="19" t="s">
        <v>38</v>
      </c>
      <c r="E63" s="20">
        <v>9459.33357142857</v>
      </c>
      <c r="F63" s="20">
        <v>2468.11817142857</v>
      </c>
      <c r="G63" s="21">
        <v>0.260918821901301</v>
      </c>
      <c r="H63" s="22">
        <v>11351.2002857143</v>
      </c>
      <c r="I63" s="22">
        <v>2865.16326857143</v>
      </c>
      <c r="J63" s="32">
        <v>0.252410599447998</v>
      </c>
      <c r="K63" s="25">
        <v>9088.76</v>
      </c>
      <c r="L63" s="25">
        <v>2109.08</v>
      </c>
      <c r="M63" s="59">
        <f t="shared" si="0"/>
        <v>0.232053657484629</v>
      </c>
      <c r="N63" s="37">
        <f t="shared" si="1"/>
        <v>0.960824558238662</v>
      </c>
      <c r="O63" s="37">
        <f t="shared" si="2"/>
        <v>0.854529586312006</v>
      </c>
      <c r="P63" s="38">
        <f t="shared" si="3"/>
        <v>0.800687131865551</v>
      </c>
      <c r="Q63" s="38">
        <f t="shared" si="4"/>
        <v>0.736111628658281</v>
      </c>
      <c r="R63" s="11"/>
    </row>
    <row r="64" s="1" customFormat="1" customHeight="1" spans="1:18">
      <c r="A64" s="18">
        <v>61</v>
      </c>
      <c r="B64" s="18">
        <v>718</v>
      </c>
      <c r="C64" s="19" t="s">
        <v>799</v>
      </c>
      <c r="D64" s="19" t="s">
        <v>38</v>
      </c>
      <c r="E64" s="20">
        <v>3124.22314285714</v>
      </c>
      <c r="F64" s="20">
        <v>735.502937142855</v>
      </c>
      <c r="G64" s="21">
        <v>0.235419463819165</v>
      </c>
      <c r="H64" s="22">
        <v>3749.06777142857</v>
      </c>
      <c r="I64" s="22">
        <v>853.822974857141</v>
      </c>
      <c r="J64" s="32">
        <v>0.227742742172888</v>
      </c>
      <c r="K64" s="25">
        <v>2966.51</v>
      </c>
      <c r="L64" s="25">
        <v>791.87</v>
      </c>
      <c r="M64" s="59">
        <f t="shared" si="0"/>
        <v>0.266936568560362</v>
      </c>
      <c r="N64" s="37">
        <f t="shared" si="1"/>
        <v>0.949519245058498</v>
      </c>
      <c r="O64" s="37">
        <f t="shared" si="2"/>
        <v>1.07663744087292</v>
      </c>
      <c r="P64" s="38">
        <f t="shared" si="3"/>
        <v>0.791266037548748</v>
      </c>
      <c r="Q64" s="38">
        <f t="shared" si="4"/>
        <v>0.927440492137721</v>
      </c>
      <c r="R64" s="11"/>
    </row>
    <row r="65" s="1" customFormat="1" customHeight="1" spans="1:18">
      <c r="A65" s="18">
        <v>62</v>
      </c>
      <c r="B65" s="18">
        <v>738</v>
      </c>
      <c r="C65" s="19" t="s">
        <v>881</v>
      </c>
      <c r="D65" s="19" t="s">
        <v>36</v>
      </c>
      <c r="E65" s="20">
        <v>4575.44914285714</v>
      </c>
      <c r="F65" s="20">
        <v>1279.5542247619</v>
      </c>
      <c r="G65" s="21">
        <v>0.279656528749631</v>
      </c>
      <c r="H65" s="22">
        <v>5490.53897142857</v>
      </c>
      <c r="I65" s="22">
        <v>1485.39555657143</v>
      </c>
      <c r="J65" s="32">
        <v>0.270537294116491</v>
      </c>
      <c r="K65" s="25">
        <v>4319.63</v>
      </c>
      <c r="L65" s="25">
        <v>906.44</v>
      </c>
      <c r="M65" s="59">
        <f t="shared" si="0"/>
        <v>0.209842046656774</v>
      </c>
      <c r="N65" s="37">
        <f t="shared" si="1"/>
        <v>0.944088736456287</v>
      </c>
      <c r="O65" s="37">
        <f t="shared" si="2"/>
        <v>0.708402959764109</v>
      </c>
      <c r="P65" s="38">
        <f t="shared" si="3"/>
        <v>0.786740613713572</v>
      </c>
      <c r="Q65" s="38">
        <f t="shared" si="4"/>
        <v>0.610234759347357</v>
      </c>
      <c r="R65" s="11"/>
    </row>
    <row r="66" s="1" customFormat="1" customHeight="1" spans="1:18">
      <c r="A66" s="18">
        <v>63</v>
      </c>
      <c r="B66" s="18">
        <v>717</v>
      </c>
      <c r="C66" s="19" t="s">
        <v>882</v>
      </c>
      <c r="D66" s="19" t="s">
        <v>34</v>
      </c>
      <c r="E66" s="20">
        <v>7461.93295238095</v>
      </c>
      <c r="F66" s="20">
        <v>2178.54177523809</v>
      </c>
      <c r="G66" s="21">
        <v>0.291954080684009</v>
      </c>
      <c r="H66" s="22">
        <v>8954.31954285714</v>
      </c>
      <c r="I66" s="22">
        <v>2529.00284342857</v>
      </c>
      <c r="J66" s="32">
        <v>0.282433838922574</v>
      </c>
      <c r="K66" s="25">
        <v>7004.51</v>
      </c>
      <c r="L66" s="25">
        <v>1895.08</v>
      </c>
      <c r="M66" s="59">
        <f t="shared" si="0"/>
        <v>0.270551401882501</v>
      </c>
      <c r="N66" s="37">
        <f t="shared" si="1"/>
        <v>0.938699133950943</v>
      </c>
      <c r="O66" s="37">
        <f t="shared" si="2"/>
        <v>0.869884627203391</v>
      </c>
      <c r="P66" s="38">
        <f t="shared" si="3"/>
        <v>0.782249278292452</v>
      </c>
      <c r="Q66" s="38">
        <f t="shared" si="4"/>
        <v>0.749338817441122</v>
      </c>
      <c r="R66" s="11"/>
    </row>
    <row r="67" s="1" customFormat="1" customHeight="1" spans="1:18">
      <c r="A67" s="18">
        <v>64</v>
      </c>
      <c r="B67" s="18">
        <v>54</v>
      </c>
      <c r="C67" s="19" t="s">
        <v>781</v>
      </c>
      <c r="D67" s="19" t="s">
        <v>36</v>
      </c>
      <c r="E67" s="20">
        <v>9330.29933333333</v>
      </c>
      <c r="F67" s="20">
        <v>2651.20754666666</v>
      </c>
      <c r="G67" s="21">
        <v>0.284150320579211</v>
      </c>
      <c r="H67" s="22">
        <v>11196.3592</v>
      </c>
      <c r="I67" s="22">
        <v>3077.706152</v>
      </c>
      <c r="J67" s="32">
        <v>0.274884549255976</v>
      </c>
      <c r="K67" s="25">
        <v>8688.06</v>
      </c>
      <c r="L67" s="25">
        <v>2587.3</v>
      </c>
      <c r="M67" s="59">
        <f t="shared" si="0"/>
        <v>0.297799508751091</v>
      </c>
      <c r="N67" s="37">
        <f t="shared" si="1"/>
        <v>0.931166266977215</v>
      </c>
      <c r="O67" s="37">
        <f t="shared" si="2"/>
        <v>0.97589492880442</v>
      </c>
      <c r="P67" s="38">
        <f t="shared" si="3"/>
        <v>0.775971889147679</v>
      </c>
      <c r="Q67" s="38">
        <f t="shared" si="4"/>
        <v>0.840658552902681</v>
      </c>
      <c r="R67" s="11"/>
    </row>
    <row r="68" s="1" customFormat="1" customHeight="1" spans="1:18">
      <c r="A68" s="18">
        <v>65</v>
      </c>
      <c r="B68" s="18">
        <v>745</v>
      </c>
      <c r="C68" s="19" t="s">
        <v>883</v>
      </c>
      <c r="D68" s="19" t="s">
        <v>32</v>
      </c>
      <c r="E68" s="20">
        <v>5385.25180952381</v>
      </c>
      <c r="F68" s="20">
        <v>1446.84352</v>
      </c>
      <c r="G68" s="21">
        <v>0.268667756156037</v>
      </c>
      <c r="H68" s="22">
        <v>6462.30217142857</v>
      </c>
      <c r="I68" s="22">
        <v>1679.596608</v>
      </c>
      <c r="J68" s="32">
        <v>0.259906851063992</v>
      </c>
      <c r="K68" s="25">
        <v>5007.72</v>
      </c>
      <c r="L68" s="25">
        <v>1297.06</v>
      </c>
      <c r="M68" s="59">
        <f t="shared" ref="M68:M116" si="5">L68/K68</f>
        <v>0.259012085340235</v>
      </c>
      <c r="N68" s="37">
        <f t="shared" ref="N68:N116" si="6">K68/E68</f>
        <v>0.929895235566117</v>
      </c>
      <c r="O68" s="37">
        <f t="shared" ref="O68:O116" si="7">L68/F68</f>
        <v>0.896475660339551</v>
      </c>
      <c r="P68" s="38">
        <f t="shared" ref="P68:P116" si="8">K68/H68</f>
        <v>0.774912696305098</v>
      </c>
      <c r="Q68" s="38">
        <f t="shared" ref="Q68:Q116" si="9">L68/I68</f>
        <v>0.772244950854295</v>
      </c>
      <c r="R68" s="11"/>
    </row>
    <row r="69" s="1" customFormat="1" customHeight="1" spans="1:18">
      <c r="A69" s="18">
        <v>66</v>
      </c>
      <c r="B69" s="18">
        <v>746</v>
      </c>
      <c r="C69" s="19" t="s">
        <v>803</v>
      </c>
      <c r="D69" s="19" t="s">
        <v>34</v>
      </c>
      <c r="E69" s="20">
        <v>11643.0133333333</v>
      </c>
      <c r="F69" s="20">
        <v>3289.96556190476</v>
      </c>
      <c r="G69" s="21">
        <v>0.282569938530068</v>
      </c>
      <c r="H69" s="22">
        <v>13971.616</v>
      </c>
      <c r="I69" s="22">
        <v>3819.22089142858</v>
      </c>
      <c r="J69" s="32">
        <v>0.273355701404088</v>
      </c>
      <c r="K69" s="25">
        <v>10692.72</v>
      </c>
      <c r="L69" s="25">
        <v>2930.78</v>
      </c>
      <c r="M69" s="59">
        <f t="shared" si="5"/>
        <v>0.274091157348177</v>
      </c>
      <c r="N69" s="37">
        <f t="shared" si="6"/>
        <v>0.918380808633736</v>
      </c>
      <c r="O69" s="37">
        <f t="shared" si="7"/>
        <v>0.890823914370458</v>
      </c>
      <c r="P69" s="38">
        <f t="shared" si="8"/>
        <v>0.765317340528111</v>
      </c>
      <c r="Q69" s="38">
        <f t="shared" si="9"/>
        <v>0.767376405637471</v>
      </c>
      <c r="R69" s="11"/>
    </row>
    <row r="70" s="1" customFormat="1" customHeight="1" spans="1:18">
      <c r="A70" s="18">
        <v>67</v>
      </c>
      <c r="B70" s="18">
        <v>106865</v>
      </c>
      <c r="C70" s="23" t="s">
        <v>884</v>
      </c>
      <c r="D70" s="19" t="s">
        <v>38</v>
      </c>
      <c r="E70" s="20">
        <v>2751.89828571429</v>
      </c>
      <c r="F70" s="20">
        <v>613.275154285716</v>
      </c>
      <c r="G70" s="21">
        <v>0.222855313173951</v>
      </c>
      <c r="H70" s="22">
        <v>3302.27794285714</v>
      </c>
      <c r="I70" s="22">
        <v>711.932461714286</v>
      </c>
      <c r="J70" s="32">
        <v>0.215588292092191</v>
      </c>
      <c r="K70" s="25">
        <v>2511.61</v>
      </c>
      <c r="L70" s="25">
        <v>465.13</v>
      </c>
      <c r="M70" s="59">
        <f t="shared" si="5"/>
        <v>0.185191968498294</v>
      </c>
      <c r="N70" s="37">
        <f t="shared" si="6"/>
        <v>0.912682715432587</v>
      </c>
      <c r="O70" s="37">
        <f t="shared" si="7"/>
        <v>0.758436073513754</v>
      </c>
      <c r="P70" s="38">
        <f t="shared" si="8"/>
        <v>0.760568929527158</v>
      </c>
      <c r="Q70" s="38">
        <f t="shared" si="9"/>
        <v>0.653334445348928</v>
      </c>
      <c r="R70" s="11"/>
    </row>
    <row r="71" s="1" customFormat="1" customHeight="1" spans="1:18">
      <c r="A71" s="18">
        <v>68</v>
      </c>
      <c r="B71" s="18">
        <v>103199</v>
      </c>
      <c r="C71" s="19" t="s">
        <v>885</v>
      </c>
      <c r="D71" s="19" t="s">
        <v>32</v>
      </c>
      <c r="E71" s="20">
        <v>6662.76466666667</v>
      </c>
      <c r="F71" s="20">
        <v>2054.53234666667</v>
      </c>
      <c r="G71" s="21">
        <v>0.308360335304253</v>
      </c>
      <c r="H71" s="22">
        <v>7995.3176</v>
      </c>
      <c r="I71" s="22">
        <v>2385.044072</v>
      </c>
      <c r="J71" s="32">
        <v>0.298305106979114</v>
      </c>
      <c r="K71" s="25">
        <v>6068.1</v>
      </c>
      <c r="L71" s="25">
        <v>1689.66</v>
      </c>
      <c r="M71" s="59">
        <f t="shared" si="5"/>
        <v>0.278449597073219</v>
      </c>
      <c r="N71" s="37">
        <f t="shared" si="6"/>
        <v>0.910748060840009</v>
      </c>
      <c r="O71" s="37">
        <f t="shared" si="7"/>
        <v>0.822406131858353</v>
      </c>
      <c r="P71" s="38">
        <f t="shared" si="8"/>
        <v>0.758956717366675</v>
      </c>
      <c r="Q71" s="38">
        <f t="shared" si="9"/>
        <v>0.708439739054013</v>
      </c>
      <c r="R71" s="11"/>
    </row>
    <row r="72" s="1" customFormat="1" customHeight="1" spans="1:18">
      <c r="A72" s="18">
        <v>69</v>
      </c>
      <c r="B72" s="18">
        <v>359</v>
      </c>
      <c r="C72" s="19" t="s">
        <v>886</v>
      </c>
      <c r="D72" s="19" t="s">
        <v>32</v>
      </c>
      <c r="E72" s="20">
        <v>7725.42247619048</v>
      </c>
      <c r="F72" s="20">
        <v>1899.97278476191</v>
      </c>
      <c r="G72" s="21">
        <v>0.245937719343837</v>
      </c>
      <c r="H72" s="22">
        <v>9270.50697142857</v>
      </c>
      <c r="I72" s="22">
        <v>2205.62058057143</v>
      </c>
      <c r="J72" s="32">
        <v>0.237918011104364</v>
      </c>
      <c r="K72" s="25">
        <v>6982.7</v>
      </c>
      <c r="L72" s="25">
        <v>1968.91</v>
      </c>
      <c r="M72" s="59">
        <f t="shared" si="5"/>
        <v>0.28196972517794</v>
      </c>
      <c r="N72" s="37">
        <f t="shared" si="6"/>
        <v>0.903859953487395</v>
      </c>
      <c r="O72" s="37">
        <f t="shared" si="7"/>
        <v>1.03628326457672</v>
      </c>
      <c r="P72" s="38">
        <f t="shared" si="8"/>
        <v>0.753216627906163</v>
      </c>
      <c r="Q72" s="38">
        <f t="shared" si="9"/>
        <v>0.89267846761291</v>
      </c>
      <c r="R72" s="11"/>
    </row>
    <row r="73" s="1" customFormat="1" customHeight="1" spans="1:18">
      <c r="A73" s="18">
        <v>70</v>
      </c>
      <c r="B73" s="18">
        <v>373</v>
      </c>
      <c r="C73" s="19" t="s">
        <v>887</v>
      </c>
      <c r="D73" s="19" t="s">
        <v>38</v>
      </c>
      <c r="E73" s="20">
        <v>10553.6735714286</v>
      </c>
      <c r="F73" s="20">
        <v>2960.9818857143</v>
      </c>
      <c r="G73" s="21">
        <v>0.280564096063233</v>
      </c>
      <c r="H73" s="22">
        <v>12664.4082857143</v>
      </c>
      <c r="I73" s="22">
        <v>3437.31375428572</v>
      </c>
      <c r="J73" s="32">
        <v>0.27141526684378</v>
      </c>
      <c r="K73" s="25">
        <v>9458.72</v>
      </c>
      <c r="L73" s="25">
        <v>2392.13</v>
      </c>
      <c r="M73" s="59">
        <f t="shared" si="5"/>
        <v>0.25290208400291</v>
      </c>
      <c r="N73" s="37">
        <f t="shared" si="6"/>
        <v>0.896249058300144</v>
      </c>
      <c r="O73" s="37">
        <f t="shared" si="7"/>
        <v>0.80788403723143</v>
      </c>
      <c r="P73" s="38">
        <f t="shared" si="8"/>
        <v>0.746874215250121</v>
      </c>
      <c r="Q73" s="38">
        <f t="shared" si="9"/>
        <v>0.695930069525204</v>
      </c>
      <c r="R73" s="11"/>
    </row>
    <row r="74" s="1" customFormat="1" customHeight="1" spans="1:18">
      <c r="A74" s="18">
        <v>71</v>
      </c>
      <c r="B74" s="18">
        <v>744</v>
      </c>
      <c r="C74" s="19" t="s">
        <v>802</v>
      </c>
      <c r="D74" s="19" t="s">
        <v>38</v>
      </c>
      <c r="E74" s="20">
        <v>11997.132</v>
      </c>
      <c r="F74" s="20">
        <v>2559.14498666666</v>
      </c>
      <c r="G74" s="21">
        <v>0.213313064044528</v>
      </c>
      <c r="H74" s="22">
        <v>14396.5584</v>
      </c>
      <c r="I74" s="22">
        <v>2970.83352799999</v>
      </c>
      <c r="J74" s="32">
        <v>0.206357203260468</v>
      </c>
      <c r="K74" s="25">
        <v>10741.82</v>
      </c>
      <c r="L74" s="25">
        <v>2741.2</v>
      </c>
      <c r="M74" s="59">
        <f t="shared" si="5"/>
        <v>0.255189530265821</v>
      </c>
      <c r="N74" s="37">
        <f t="shared" si="6"/>
        <v>0.895365659059182</v>
      </c>
      <c r="O74" s="37">
        <f t="shared" si="7"/>
        <v>1.07113899926806</v>
      </c>
      <c r="P74" s="38">
        <f t="shared" si="8"/>
        <v>0.746138049215985</v>
      </c>
      <c r="Q74" s="38">
        <f t="shared" si="9"/>
        <v>0.922704006860128</v>
      </c>
      <c r="R74" s="11"/>
    </row>
    <row r="75" s="1" customFormat="1" customHeight="1" spans="1:18">
      <c r="A75" s="18">
        <v>72</v>
      </c>
      <c r="B75" s="18">
        <v>104430</v>
      </c>
      <c r="C75" s="19" t="s">
        <v>888</v>
      </c>
      <c r="D75" s="19" t="s">
        <v>53</v>
      </c>
      <c r="E75" s="20">
        <v>3824.144</v>
      </c>
      <c r="F75" s="20">
        <v>905.222521904762</v>
      </c>
      <c r="G75" s="21">
        <v>0.236712456932783</v>
      </c>
      <c r="H75" s="22">
        <v>4588.9728</v>
      </c>
      <c r="I75" s="22">
        <v>1050.84527542857</v>
      </c>
      <c r="J75" s="32">
        <v>0.228993572467584</v>
      </c>
      <c r="K75" s="25">
        <v>3408.75</v>
      </c>
      <c r="L75" s="25">
        <v>884.26</v>
      </c>
      <c r="M75" s="59">
        <f t="shared" si="5"/>
        <v>0.259408874220755</v>
      </c>
      <c r="N75" s="37">
        <f t="shared" si="6"/>
        <v>0.891375952369994</v>
      </c>
      <c r="O75" s="37">
        <f t="shared" si="7"/>
        <v>0.976842686303636</v>
      </c>
      <c r="P75" s="38">
        <f t="shared" si="8"/>
        <v>0.742813293641662</v>
      </c>
      <c r="Q75" s="38">
        <f t="shared" si="9"/>
        <v>0.841474973220362</v>
      </c>
      <c r="R75" s="11"/>
    </row>
    <row r="76" s="1" customFormat="1" customHeight="1" spans="1:18">
      <c r="A76" s="18">
        <v>73</v>
      </c>
      <c r="B76" s="18">
        <v>721</v>
      </c>
      <c r="C76" s="19" t="s">
        <v>889</v>
      </c>
      <c r="D76" s="19" t="s">
        <v>34</v>
      </c>
      <c r="E76" s="20">
        <v>6928.51</v>
      </c>
      <c r="F76" s="20">
        <v>2068.59485333333</v>
      </c>
      <c r="G76" s="21">
        <v>0.298562728975398</v>
      </c>
      <c r="H76" s="22">
        <v>8314.212</v>
      </c>
      <c r="I76" s="22">
        <v>2401.368808</v>
      </c>
      <c r="J76" s="32">
        <v>0.288826987813157</v>
      </c>
      <c r="K76" s="25">
        <v>6138.58</v>
      </c>
      <c r="L76" s="25">
        <v>1594.65</v>
      </c>
      <c r="M76" s="59">
        <f t="shared" si="5"/>
        <v>0.259775061985019</v>
      </c>
      <c r="N76" s="37">
        <f t="shared" si="6"/>
        <v>0.885988473712241</v>
      </c>
      <c r="O76" s="37">
        <f t="shared" si="7"/>
        <v>0.770885607411419</v>
      </c>
      <c r="P76" s="38">
        <f t="shared" si="8"/>
        <v>0.738323728093534</v>
      </c>
      <c r="Q76" s="38">
        <f t="shared" si="9"/>
        <v>0.664058762938675</v>
      </c>
      <c r="R76" s="11"/>
    </row>
    <row r="77" s="1" customFormat="1" customHeight="1" spans="1:18">
      <c r="A77" s="18">
        <v>74</v>
      </c>
      <c r="B77" s="18">
        <v>712</v>
      </c>
      <c r="C77" s="19" t="s">
        <v>798</v>
      </c>
      <c r="D77" s="19" t="s">
        <v>53</v>
      </c>
      <c r="E77" s="20">
        <v>15303.5263333333</v>
      </c>
      <c r="F77" s="20">
        <v>4452.8287390476</v>
      </c>
      <c r="G77" s="21">
        <v>0.290967496122034</v>
      </c>
      <c r="H77" s="22">
        <v>18364.2316</v>
      </c>
      <c r="I77" s="22">
        <v>5169.15336228571</v>
      </c>
      <c r="J77" s="32">
        <v>0.281479425596316</v>
      </c>
      <c r="K77" s="25">
        <v>13454.13</v>
      </c>
      <c r="L77" s="25">
        <v>3949.87</v>
      </c>
      <c r="M77" s="59">
        <f t="shared" si="5"/>
        <v>0.293580484208195</v>
      </c>
      <c r="N77" s="37">
        <f t="shared" si="6"/>
        <v>0.879152275557232</v>
      </c>
      <c r="O77" s="37">
        <f t="shared" si="7"/>
        <v>0.887047365052002</v>
      </c>
      <c r="P77" s="38">
        <f t="shared" si="8"/>
        <v>0.732626896297692</v>
      </c>
      <c r="Q77" s="38">
        <f t="shared" si="9"/>
        <v>0.764123198359399</v>
      </c>
      <c r="R77" s="11"/>
    </row>
    <row r="78" s="1" customFormat="1" customHeight="1" spans="1:18">
      <c r="A78" s="18">
        <v>75</v>
      </c>
      <c r="B78" s="18">
        <v>329</v>
      </c>
      <c r="C78" s="19" t="s">
        <v>784</v>
      </c>
      <c r="D78" s="19" t="s">
        <v>36</v>
      </c>
      <c r="E78" s="20">
        <v>6093.77371428571</v>
      </c>
      <c r="F78" s="20">
        <v>1446.42294857143</v>
      </c>
      <c r="G78" s="21">
        <v>0.237360790930021</v>
      </c>
      <c r="H78" s="22">
        <v>7312.52845714285</v>
      </c>
      <c r="I78" s="22">
        <v>1679.10837942857</v>
      </c>
      <c r="J78" s="32">
        <v>0.229620765138825</v>
      </c>
      <c r="K78" s="25">
        <v>5316.11</v>
      </c>
      <c r="L78" s="25">
        <v>1654.7</v>
      </c>
      <c r="M78" s="59">
        <f t="shared" si="5"/>
        <v>0.311261429880119</v>
      </c>
      <c r="N78" s="37">
        <f t="shared" si="6"/>
        <v>0.872383887103877</v>
      </c>
      <c r="O78" s="37">
        <f t="shared" si="7"/>
        <v>1.14399457062976</v>
      </c>
      <c r="P78" s="38">
        <f t="shared" si="8"/>
        <v>0.726986572586565</v>
      </c>
      <c r="Q78" s="38">
        <f t="shared" si="9"/>
        <v>0.985463487808407</v>
      </c>
      <c r="R78" s="11"/>
    </row>
    <row r="79" s="1" customFormat="1" customHeight="1" spans="1:18">
      <c r="A79" s="18">
        <v>76</v>
      </c>
      <c r="B79" s="18">
        <v>716</v>
      </c>
      <c r="C79" s="19" t="s">
        <v>890</v>
      </c>
      <c r="D79" s="19" t="s">
        <v>34</v>
      </c>
      <c r="E79" s="20">
        <v>7554.75714285714</v>
      </c>
      <c r="F79" s="20">
        <v>2162.10382857143</v>
      </c>
      <c r="G79" s="21">
        <v>0.286191043297223</v>
      </c>
      <c r="H79" s="22">
        <v>9065.70857142857</v>
      </c>
      <c r="I79" s="22">
        <v>2509.92053142857</v>
      </c>
      <c r="J79" s="32">
        <v>0.276858726667965</v>
      </c>
      <c r="K79" s="25">
        <v>6508.82</v>
      </c>
      <c r="L79" s="25">
        <v>2126.1</v>
      </c>
      <c r="M79" s="59">
        <f t="shared" si="5"/>
        <v>0.326649070031127</v>
      </c>
      <c r="N79" s="37">
        <f t="shared" si="6"/>
        <v>0.861552512797046</v>
      </c>
      <c r="O79" s="37">
        <f t="shared" si="7"/>
        <v>0.983347780020713</v>
      </c>
      <c r="P79" s="38">
        <f t="shared" si="8"/>
        <v>0.717960427330871</v>
      </c>
      <c r="Q79" s="38">
        <f t="shared" si="9"/>
        <v>0.847078612002862</v>
      </c>
      <c r="R79" s="11"/>
    </row>
    <row r="80" s="1" customFormat="1" customHeight="1" spans="1:18">
      <c r="A80" s="18">
        <v>77</v>
      </c>
      <c r="B80" s="18">
        <v>513</v>
      </c>
      <c r="C80" s="19" t="s">
        <v>891</v>
      </c>
      <c r="D80" s="19" t="s">
        <v>32</v>
      </c>
      <c r="E80" s="20">
        <v>10187.816</v>
      </c>
      <c r="F80" s="20">
        <v>2968.1592</v>
      </c>
      <c r="G80" s="21">
        <v>0.291344013280177</v>
      </c>
      <c r="H80" s="22">
        <v>12225.3792</v>
      </c>
      <c r="I80" s="22">
        <v>3445.64568</v>
      </c>
      <c r="J80" s="32">
        <v>0.281843665021041</v>
      </c>
      <c r="K80" s="25">
        <v>8749.35</v>
      </c>
      <c r="L80" s="25">
        <v>1857.26</v>
      </c>
      <c r="M80" s="59">
        <f t="shared" si="5"/>
        <v>0.212274054644059</v>
      </c>
      <c r="N80" s="37">
        <f t="shared" si="6"/>
        <v>0.858805263071104</v>
      </c>
      <c r="O80" s="37">
        <f t="shared" si="7"/>
        <v>0.625727892223571</v>
      </c>
      <c r="P80" s="38">
        <f t="shared" si="8"/>
        <v>0.715671052559253</v>
      </c>
      <c r="Q80" s="38">
        <f t="shared" si="9"/>
        <v>0.539016536372364</v>
      </c>
      <c r="R80" s="11"/>
    </row>
    <row r="81" s="1" customFormat="1" customHeight="1" spans="1:18">
      <c r="A81" s="18">
        <v>78</v>
      </c>
      <c r="B81" s="18">
        <v>387</v>
      </c>
      <c r="C81" s="19" t="s">
        <v>892</v>
      </c>
      <c r="D81" s="19" t="s">
        <v>53</v>
      </c>
      <c r="E81" s="20">
        <v>12337.3621428571</v>
      </c>
      <c r="F81" s="20">
        <v>2795.18754666666</v>
      </c>
      <c r="G81" s="21">
        <v>0.226562819045153</v>
      </c>
      <c r="H81" s="22">
        <v>14804.8345714285</v>
      </c>
      <c r="I81" s="22">
        <v>3244.84815199999</v>
      </c>
      <c r="J81" s="32">
        <v>0.219174901032811</v>
      </c>
      <c r="K81" s="25">
        <v>10582.81</v>
      </c>
      <c r="L81" s="25">
        <v>2612.51</v>
      </c>
      <c r="M81" s="59">
        <f t="shared" si="5"/>
        <v>0.246863545693441</v>
      </c>
      <c r="N81" s="37">
        <f t="shared" si="6"/>
        <v>0.857785471274917</v>
      </c>
      <c r="O81" s="37">
        <f t="shared" si="7"/>
        <v>0.934645692420708</v>
      </c>
      <c r="P81" s="38">
        <f t="shared" si="8"/>
        <v>0.714821226062432</v>
      </c>
      <c r="Q81" s="38">
        <f t="shared" si="9"/>
        <v>0.805125502834318</v>
      </c>
      <c r="R81" s="11"/>
    </row>
    <row r="82" s="1" customFormat="1" customHeight="1" spans="1:18">
      <c r="A82" s="18">
        <v>79</v>
      </c>
      <c r="B82" s="18">
        <v>106485</v>
      </c>
      <c r="C82" s="23" t="s">
        <v>148</v>
      </c>
      <c r="D82" s="19" t="s">
        <v>53</v>
      </c>
      <c r="E82" s="20">
        <v>2825.28452380952</v>
      </c>
      <c r="F82" s="20">
        <v>510.223238095239</v>
      </c>
      <c r="G82" s="21">
        <v>0.180591807230541</v>
      </c>
      <c r="H82" s="22">
        <v>3390.34142857143</v>
      </c>
      <c r="I82" s="22">
        <v>592.30262857143</v>
      </c>
      <c r="J82" s="32">
        <v>0.174702943951284</v>
      </c>
      <c r="K82" s="25">
        <v>2364.23</v>
      </c>
      <c r="L82" s="25">
        <v>397.3</v>
      </c>
      <c r="M82" s="59">
        <f t="shared" si="5"/>
        <v>0.168046256074917</v>
      </c>
      <c r="N82" s="37">
        <f t="shared" si="6"/>
        <v>0.836811294606233</v>
      </c>
      <c r="O82" s="37">
        <f t="shared" si="7"/>
        <v>0.778678763208036</v>
      </c>
      <c r="P82" s="38">
        <f t="shared" si="8"/>
        <v>0.697342745505193</v>
      </c>
      <c r="Q82" s="38">
        <f t="shared" si="9"/>
        <v>0.670771968306548</v>
      </c>
      <c r="R82" s="11"/>
    </row>
    <row r="83" s="1" customFormat="1" customHeight="1" spans="1:18">
      <c r="A83" s="18">
        <v>80</v>
      </c>
      <c r="B83" s="18">
        <v>545</v>
      </c>
      <c r="C83" s="19" t="s">
        <v>893</v>
      </c>
      <c r="D83" s="19" t="s">
        <v>53</v>
      </c>
      <c r="E83" s="20">
        <v>3714.00457142857</v>
      </c>
      <c r="F83" s="20">
        <v>958.634392380951</v>
      </c>
      <c r="G83" s="21">
        <v>0.258113412071601</v>
      </c>
      <c r="H83" s="22">
        <v>4456.80548571429</v>
      </c>
      <c r="I83" s="22">
        <v>1112.84949028571</v>
      </c>
      <c r="J83" s="32">
        <v>0.249696670373614</v>
      </c>
      <c r="K83" s="25">
        <v>3105.35</v>
      </c>
      <c r="L83" s="25">
        <v>623.96</v>
      </c>
      <c r="M83" s="59">
        <f t="shared" si="5"/>
        <v>0.200930651939395</v>
      </c>
      <c r="N83" s="37">
        <f t="shared" si="6"/>
        <v>0.8361190570117</v>
      </c>
      <c r="O83" s="37">
        <f t="shared" si="7"/>
        <v>0.650884221303887</v>
      </c>
      <c r="P83" s="38">
        <f t="shared" si="8"/>
        <v>0.696765880843083</v>
      </c>
      <c r="Q83" s="38">
        <f t="shared" si="9"/>
        <v>0.560686782396608</v>
      </c>
      <c r="R83" s="11"/>
    </row>
    <row r="84" s="1" customFormat="1" customHeight="1" spans="1:18">
      <c r="A84" s="18">
        <v>81</v>
      </c>
      <c r="B84" s="18">
        <v>591</v>
      </c>
      <c r="C84" s="19" t="s">
        <v>894</v>
      </c>
      <c r="D84" s="19" t="s">
        <v>34</v>
      </c>
      <c r="E84" s="20">
        <v>5875.83085714286</v>
      </c>
      <c r="F84" s="20">
        <v>1802.94713142857</v>
      </c>
      <c r="G84" s="21">
        <v>0.306841223864851</v>
      </c>
      <c r="H84" s="22">
        <v>7050.99702857143</v>
      </c>
      <c r="I84" s="22">
        <v>2092.98645257143</v>
      </c>
      <c r="J84" s="32">
        <v>0.296835531782301</v>
      </c>
      <c r="K84" s="25">
        <v>4899.64</v>
      </c>
      <c r="L84" s="25">
        <v>1527.61</v>
      </c>
      <c r="M84" s="59">
        <f t="shared" si="5"/>
        <v>0.311780049146468</v>
      </c>
      <c r="N84" s="37">
        <f t="shared" si="6"/>
        <v>0.833863349562527</v>
      </c>
      <c r="O84" s="37">
        <f t="shared" si="7"/>
        <v>0.84728496658113</v>
      </c>
      <c r="P84" s="38">
        <f t="shared" si="8"/>
        <v>0.69488612463544</v>
      </c>
      <c r="Q84" s="38">
        <f t="shared" si="9"/>
        <v>0.72987094499498</v>
      </c>
      <c r="R84" s="11"/>
    </row>
    <row r="85" s="1" customFormat="1" customHeight="1" spans="1:18">
      <c r="A85" s="18">
        <v>82</v>
      </c>
      <c r="B85" s="18">
        <v>105267</v>
      </c>
      <c r="C85" s="19" t="s">
        <v>895</v>
      </c>
      <c r="D85" s="19" t="s">
        <v>32</v>
      </c>
      <c r="E85" s="20">
        <v>4911.502</v>
      </c>
      <c r="F85" s="20">
        <v>1130.22858666667</v>
      </c>
      <c r="G85" s="21">
        <v>0.230118726749305</v>
      </c>
      <c r="H85" s="22">
        <v>5893.8024</v>
      </c>
      <c r="I85" s="22">
        <v>1312.047968</v>
      </c>
      <c r="J85" s="32">
        <v>0.222614855224871</v>
      </c>
      <c r="K85" s="25">
        <v>4080.38</v>
      </c>
      <c r="L85" s="25">
        <v>1129.46</v>
      </c>
      <c r="M85" s="59">
        <f t="shared" si="5"/>
        <v>0.27680265073351</v>
      </c>
      <c r="N85" s="37">
        <f t="shared" si="6"/>
        <v>0.830780482223157</v>
      </c>
      <c r="O85" s="37">
        <f t="shared" si="7"/>
        <v>0.999319972370424</v>
      </c>
      <c r="P85" s="38">
        <f t="shared" si="8"/>
        <v>0.692317068519298</v>
      </c>
      <c r="Q85" s="38">
        <f t="shared" si="9"/>
        <v>0.860837429382765</v>
      </c>
      <c r="R85" s="11"/>
    </row>
    <row r="86" s="1" customFormat="1" customHeight="1" spans="1:18">
      <c r="A86" s="18">
        <v>83</v>
      </c>
      <c r="B86" s="18">
        <v>106569</v>
      </c>
      <c r="C86" s="23" t="s">
        <v>76</v>
      </c>
      <c r="D86" s="19" t="s">
        <v>32</v>
      </c>
      <c r="E86" s="20">
        <v>4705.07580952381</v>
      </c>
      <c r="F86" s="20">
        <v>1143.95849142857</v>
      </c>
      <c r="G86" s="21">
        <v>0.243132850083525</v>
      </c>
      <c r="H86" s="22">
        <v>5646.09097142857</v>
      </c>
      <c r="I86" s="22">
        <v>1327.98659657143</v>
      </c>
      <c r="J86" s="32">
        <v>0.235204604972106</v>
      </c>
      <c r="K86" s="25">
        <v>3826.31</v>
      </c>
      <c r="L86" s="25">
        <v>883.36</v>
      </c>
      <c r="M86" s="59">
        <f t="shared" si="5"/>
        <v>0.23086472345419</v>
      </c>
      <c r="N86" s="37">
        <f t="shared" si="6"/>
        <v>0.813230254920643</v>
      </c>
      <c r="O86" s="37">
        <f t="shared" si="7"/>
        <v>0.772195850302981</v>
      </c>
      <c r="P86" s="38">
        <f t="shared" si="8"/>
        <v>0.677691879100536</v>
      </c>
      <c r="Q86" s="38">
        <f t="shared" si="9"/>
        <v>0.665187436590581</v>
      </c>
      <c r="R86" s="11"/>
    </row>
    <row r="87" s="1" customFormat="1" customHeight="1" spans="1:18">
      <c r="A87" s="18">
        <v>84</v>
      </c>
      <c r="B87" s="18">
        <v>573</v>
      </c>
      <c r="C87" s="19" t="s">
        <v>896</v>
      </c>
      <c r="D87" s="19" t="s">
        <v>53</v>
      </c>
      <c r="E87" s="20">
        <v>5170.29638095238</v>
      </c>
      <c r="F87" s="20">
        <v>1313.3590552381</v>
      </c>
      <c r="G87" s="21">
        <v>0.254020071281905</v>
      </c>
      <c r="H87" s="22">
        <v>6204.35565714286</v>
      </c>
      <c r="I87" s="22">
        <v>1524.63855542857</v>
      </c>
      <c r="J87" s="32">
        <v>0.245736808087929</v>
      </c>
      <c r="K87" s="25">
        <v>4178.92</v>
      </c>
      <c r="L87" s="25">
        <v>1041.96</v>
      </c>
      <c r="M87" s="59">
        <f t="shared" si="5"/>
        <v>0.249337149311305</v>
      </c>
      <c r="N87" s="37">
        <f t="shared" si="6"/>
        <v>0.808255405898072</v>
      </c>
      <c r="O87" s="37">
        <f t="shared" si="7"/>
        <v>0.793355020353594</v>
      </c>
      <c r="P87" s="38">
        <f t="shared" si="8"/>
        <v>0.673546171581726</v>
      </c>
      <c r="Q87" s="38">
        <f t="shared" si="9"/>
        <v>0.683414437008717</v>
      </c>
      <c r="R87" s="11"/>
    </row>
    <row r="88" s="1" customFormat="1" customHeight="1" spans="1:18">
      <c r="A88" s="18">
        <v>85</v>
      </c>
      <c r="B88" s="18">
        <v>730</v>
      </c>
      <c r="C88" s="19" t="s">
        <v>897</v>
      </c>
      <c r="D88" s="19" t="s">
        <v>32</v>
      </c>
      <c r="E88" s="20">
        <v>13593.424</v>
      </c>
      <c r="F88" s="20">
        <v>3363.60420190476</v>
      </c>
      <c r="G88" s="21">
        <v>0.247443484577893</v>
      </c>
      <c r="H88" s="22">
        <v>16312.1088</v>
      </c>
      <c r="I88" s="22">
        <v>3904.70574742857</v>
      </c>
      <c r="J88" s="32">
        <v>0.239374675298179</v>
      </c>
      <c r="K88" s="25">
        <v>10971.98</v>
      </c>
      <c r="L88" s="25">
        <v>2798.33</v>
      </c>
      <c r="M88" s="59">
        <f t="shared" si="5"/>
        <v>0.25504330120908</v>
      </c>
      <c r="N88" s="37">
        <f t="shared" si="6"/>
        <v>0.807153517759764</v>
      </c>
      <c r="O88" s="37">
        <f t="shared" si="7"/>
        <v>0.831943900657321</v>
      </c>
      <c r="P88" s="38">
        <f t="shared" si="8"/>
        <v>0.67262793146647</v>
      </c>
      <c r="Q88" s="38">
        <f t="shared" si="9"/>
        <v>0.716655794573722</v>
      </c>
      <c r="R88" s="11"/>
    </row>
    <row r="89" s="1" customFormat="1" customHeight="1" spans="1:18">
      <c r="A89" s="18">
        <v>86</v>
      </c>
      <c r="B89" s="18">
        <v>572</v>
      </c>
      <c r="C89" s="19" t="s">
        <v>794</v>
      </c>
      <c r="D89" s="19" t="s">
        <v>38</v>
      </c>
      <c r="E89" s="20">
        <v>7612.91047619048</v>
      </c>
      <c r="F89" s="20">
        <v>2120.81133714286</v>
      </c>
      <c r="G89" s="21">
        <v>0.278580884902789</v>
      </c>
      <c r="H89" s="22">
        <v>9135.49257142858</v>
      </c>
      <c r="I89" s="22">
        <v>2461.98533485715</v>
      </c>
      <c r="J89" s="32">
        <v>0.269496725612481</v>
      </c>
      <c r="K89" s="25">
        <v>6140.5</v>
      </c>
      <c r="L89" s="25">
        <v>1581.68</v>
      </c>
      <c r="M89" s="59">
        <f t="shared" si="5"/>
        <v>0.25758163016041</v>
      </c>
      <c r="N89" s="37">
        <f t="shared" si="6"/>
        <v>0.806590333513645</v>
      </c>
      <c r="O89" s="37">
        <f t="shared" si="7"/>
        <v>0.745790053221248</v>
      </c>
      <c r="P89" s="38">
        <f t="shared" si="8"/>
        <v>0.67215861126137</v>
      </c>
      <c r="Q89" s="38">
        <f t="shared" si="9"/>
        <v>0.642440869816055</v>
      </c>
      <c r="R89" s="11"/>
    </row>
    <row r="90" s="1" customFormat="1" customHeight="1" spans="1:18">
      <c r="A90" s="18">
        <v>87</v>
      </c>
      <c r="B90" s="18">
        <v>737</v>
      </c>
      <c r="C90" s="19" t="s">
        <v>898</v>
      </c>
      <c r="D90" s="19" t="s">
        <v>53</v>
      </c>
      <c r="E90" s="20">
        <v>7428.68495238095</v>
      </c>
      <c r="F90" s="20">
        <v>2093.34031238095</v>
      </c>
      <c r="G90" s="21">
        <v>0.281791504929822</v>
      </c>
      <c r="H90" s="22">
        <v>8914.42194285714</v>
      </c>
      <c r="I90" s="22">
        <v>2430.09505828571</v>
      </c>
      <c r="J90" s="32">
        <v>0.272602651508197</v>
      </c>
      <c r="K90" s="25">
        <v>5958.41</v>
      </c>
      <c r="L90" s="25">
        <v>1888.2</v>
      </c>
      <c r="M90" s="59">
        <f t="shared" si="5"/>
        <v>0.316896621749762</v>
      </c>
      <c r="N90" s="37">
        <f t="shared" si="6"/>
        <v>0.802081396397122</v>
      </c>
      <c r="O90" s="37">
        <f t="shared" si="7"/>
        <v>0.902003362201713</v>
      </c>
      <c r="P90" s="38">
        <f t="shared" si="8"/>
        <v>0.668401163664268</v>
      </c>
      <c r="Q90" s="38">
        <f t="shared" si="9"/>
        <v>0.777006641596981</v>
      </c>
      <c r="R90" s="11"/>
    </row>
    <row r="91" s="1" customFormat="1" customHeight="1" spans="1:18">
      <c r="A91" s="18">
        <v>88</v>
      </c>
      <c r="B91" s="18">
        <v>741</v>
      </c>
      <c r="C91" s="19" t="s">
        <v>899</v>
      </c>
      <c r="D91" s="19" t="s">
        <v>32</v>
      </c>
      <c r="E91" s="20">
        <v>3453.72038095238</v>
      </c>
      <c r="F91" s="20">
        <v>767.19308190476</v>
      </c>
      <c r="G91" s="21">
        <v>0.222135262059983</v>
      </c>
      <c r="H91" s="22">
        <v>4144.46445714286</v>
      </c>
      <c r="I91" s="22">
        <v>890.61109942857</v>
      </c>
      <c r="J91" s="32">
        <v>0.214891720905853</v>
      </c>
      <c r="K91" s="25">
        <v>2769.63</v>
      </c>
      <c r="L91" s="25">
        <v>725.07</v>
      </c>
      <c r="M91" s="59">
        <f t="shared" si="5"/>
        <v>0.261793091495976</v>
      </c>
      <c r="N91" s="37">
        <f t="shared" si="6"/>
        <v>0.801926529800962</v>
      </c>
      <c r="O91" s="37">
        <f t="shared" si="7"/>
        <v>0.945094549340593</v>
      </c>
      <c r="P91" s="38">
        <f t="shared" si="8"/>
        <v>0.668272108167468</v>
      </c>
      <c r="Q91" s="38">
        <f t="shared" si="9"/>
        <v>0.814126390817739</v>
      </c>
      <c r="R91" s="11"/>
    </row>
    <row r="92" s="1" customFormat="1" customHeight="1" spans="1:18">
      <c r="A92" s="18">
        <v>89</v>
      </c>
      <c r="B92" s="18">
        <v>104429</v>
      </c>
      <c r="C92" s="19" t="s">
        <v>900</v>
      </c>
      <c r="D92" s="19" t="s">
        <v>32</v>
      </c>
      <c r="E92" s="20">
        <v>3973.41933333333</v>
      </c>
      <c r="F92" s="20">
        <v>791.031333333332</v>
      </c>
      <c r="G92" s="21">
        <v>0.199080758151375</v>
      </c>
      <c r="H92" s="22">
        <v>4768.1032</v>
      </c>
      <c r="I92" s="22">
        <v>918.284199999999</v>
      </c>
      <c r="J92" s="32">
        <v>0.192588994298613</v>
      </c>
      <c r="K92" s="25">
        <v>3185.78</v>
      </c>
      <c r="L92" s="25">
        <v>614.55</v>
      </c>
      <c r="M92" s="59">
        <f t="shared" si="5"/>
        <v>0.192904092561319</v>
      </c>
      <c r="N92" s="37">
        <f t="shared" si="6"/>
        <v>0.801772914646647</v>
      </c>
      <c r="O92" s="37">
        <f t="shared" si="7"/>
        <v>0.776897164629805</v>
      </c>
      <c r="P92" s="38">
        <f t="shared" si="8"/>
        <v>0.668144095538872</v>
      </c>
      <c r="Q92" s="38">
        <f t="shared" si="9"/>
        <v>0.669237257920806</v>
      </c>
      <c r="R92" s="11"/>
    </row>
    <row r="93" s="1" customFormat="1" customHeight="1" spans="1:18">
      <c r="A93" s="18">
        <v>90</v>
      </c>
      <c r="B93" s="18">
        <v>341</v>
      </c>
      <c r="C93" s="19" t="s">
        <v>787</v>
      </c>
      <c r="D93" s="19" t="s">
        <v>34</v>
      </c>
      <c r="E93" s="20">
        <v>25440.7443333333</v>
      </c>
      <c r="F93" s="20">
        <v>6390.83169523808</v>
      </c>
      <c r="G93" s="21">
        <v>0.251204587865167</v>
      </c>
      <c r="H93" s="22">
        <v>30528.8932</v>
      </c>
      <c r="I93" s="22">
        <v>7418.92201142857</v>
      </c>
      <c r="J93" s="32">
        <v>0.243013133913042</v>
      </c>
      <c r="K93" s="25">
        <v>20360.56</v>
      </c>
      <c r="L93" s="25">
        <v>5099.91</v>
      </c>
      <c r="M93" s="59">
        <f t="shared" si="5"/>
        <v>0.25047984927723</v>
      </c>
      <c r="N93" s="37">
        <f t="shared" si="6"/>
        <v>0.800313062119135</v>
      </c>
      <c r="O93" s="37">
        <f t="shared" si="7"/>
        <v>0.798004116396936</v>
      </c>
      <c r="P93" s="38">
        <f t="shared" si="8"/>
        <v>0.666927551765945</v>
      </c>
      <c r="Q93" s="38">
        <f t="shared" si="9"/>
        <v>0.687419276296985</v>
      </c>
      <c r="R93" s="11"/>
    </row>
    <row r="94" s="1" customFormat="1" customHeight="1" spans="1:18">
      <c r="A94" s="18">
        <v>91</v>
      </c>
      <c r="B94" s="18">
        <v>709</v>
      </c>
      <c r="C94" s="19" t="s">
        <v>901</v>
      </c>
      <c r="D94" s="19" t="s">
        <v>32</v>
      </c>
      <c r="E94" s="20">
        <v>11307.8513333333</v>
      </c>
      <c r="F94" s="20">
        <v>2989.43389333333</v>
      </c>
      <c r="G94" s="21">
        <v>0.264367986915522</v>
      </c>
      <c r="H94" s="22">
        <v>13569.4216</v>
      </c>
      <c r="I94" s="22">
        <v>3470.342824</v>
      </c>
      <c r="J94" s="32">
        <v>0.255747291690016</v>
      </c>
      <c r="K94" s="25">
        <v>8963.24</v>
      </c>
      <c r="L94" s="25">
        <v>2357.76</v>
      </c>
      <c r="M94" s="59">
        <f t="shared" si="5"/>
        <v>0.263047737202172</v>
      </c>
      <c r="N94" s="37">
        <f t="shared" si="6"/>
        <v>0.792656335477117</v>
      </c>
      <c r="O94" s="37">
        <f t="shared" si="7"/>
        <v>0.788697821770867</v>
      </c>
      <c r="P94" s="38">
        <f t="shared" si="8"/>
        <v>0.660546946230928</v>
      </c>
      <c r="Q94" s="38">
        <f t="shared" si="9"/>
        <v>0.679402618004866</v>
      </c>
      <c r="R94" s="11"/>
    </row>
    <row r="95" s="1" customFormat="1" customHeight="1" spans="1:18">
      <c r="A95" s="18">
        <v>92</v>
      </c>
      <c r="B95" s="18">
        <v>752</v>
      </c>
      <c r="C95" s="19" t="s">
        <v>902</v>
      </c>
      <c r="D95" s="19" t="s">
        <v>32</v>
      </c>
      <c r="E95" s="20">
        <v>5150.60371428571</v>
      </c>
      <c r="F95" s="20">
        <v>1221.65476952381</v>
      </c>
      <c r="G95" s="21">
        <v>0.237186713886651</v>
      </c>
      <c r="H95" s="22">
        <v>6180.72445714286</v>
      </c>
      <c r="I95" s="22">
        <v>1418.18184114286</v>
      </c>
      <c r="J95" s="32">
        <v>0.229452364520782</v>
      </c>
      <c r="K95" s="25">
        <v>3988.12</v>
      </c>
      <c r="L95" s="25">
        <v>972.39</v>
      </c>
      <c r="M95" s="59">
        <f t="shared" si="5"/>
        <v>0.243821650301395</v>
      </c>
      <c r="N95" s="37">
        <f t="shared" si="6"/>
        <v>0.774301464688218</v>
      </c>
      <c r="O95" s="37">
        <f t="shared" si="7"/>
        <v>0.795961366711668</v>
      </c>
      <c r="P95" s="38">
        <f t="shared" si="8"/>
        <v>0.645251220573514</v>
      </c>
      <c r="Q95" s="38">
        <f t="shared" si="9"/>
        <v>0.685659604283458</v>
      </c>
      <c r="R95" s="11"/>
    </row>
    <row r="96" s="1" customFormat="1" customHeight="1" spans="1:18">
      <c r="A96" s="18">
        <v>93</v>
      </c>
      <c r="B96" s="18">
        <v>733</v>
      </c>
      <c r="C96" s="19" t="s">
        <v>903</v>
      </c>
      <c r="D96" s="19" t="s">
        <v>53</v>
      </c>
      <c r="E96" s="20">
        <v>4685.53666666667</v>
      </c>
      <c r="F96" s="20">
        <v>1297.10309333334</v>
      </c>
      <c r="G96" s="21">
        <v>0.276831275819704</v>
      </c>
      <c r="H96" s="22">
        <v>5622.644</v>
      </c>
      <c r="I96" s="22">
        <v>1505.767504</v>
      </c>
      <c r="J96" s="32">
        <v>0.267804168999496</v>
      </c>
      <c r="K96" s="25">
        <v>3626.69</v>
      </c>
      <c r="L96" s="25">
        <v>810.97</v>
      </c>
      <c r="M96" s="59">
        <f t="shared" si="5"/>
        <v>0.223611612792932</v>
      </c>
      <c r="N96" s="37">
        <f t="shared" si="6"/>
        <v>0.774018059830926</v>
      </c>
      <c r="O96" s="37">
        <f t="shared" si="7"/>
        <v>0.625216302519133</v>
      </c>
      <c r="P96" s="38">
        <f t="shared" si="8"/>
        <v>0.645015049859105</v>
      </c>
      <c r="Q96" s="38">
        <f t="shared" si="9"/>
        <v>0.538575841121353</v>
      </c>
      <c r="R96" s="11"/>
    </row>
    <row r="97" s="1" customFormat="1" customHeight="1" spans="1:18">
      <c r="A97" s="18">
        <v>94</v>
      </c>
      <c r="B97" s="18">
        <v>742</v>
      </c>
      <c r="C97" s="19" t="s">
        <v>801</v>
      </c>
      <c r="D97" s="19" t="s">
        <v>38</v>
      </c>
      <c r="E97" s="20">
        <v>11063.344</v>
      </c>
      <c r="F97" s="20">
        <v>2581.40013714286</v>
      </c>
      <c r="G97" s="21">
        <v>0.233329103491933</v>
      </c>
      <c r="H97" s="22">
        <v>13276.0128</v>
      </c>
      <c r="I97" s="22">
        <v>2996.66885485714</v>
      </c>
      <c r="J97" s="32">
        <v>0.22572054576937</v>
      </c>
      <c r="K97" s="25">
        <v>8563.14</v>
      </c>
      <c r="L97" s="25">
        <v>2658.66</v>
      </c>
      <c r="M97" s="59">
        <f t="shared" si="5"/>
        <v>0.310477231482844</v>
      </c>
      <c r="N97" s="37">
        <f t="shared" si="6"/>
        <v>0.774010100381946</v>
      </c>
      <c r="O97" s="37">
        <f t="shared" si="7"/>
        <v>1.02992944090514</v>
      </c>
      <c r="P97" s="38">
        <f t="shared" si="8"/>
        <v>0.645008416984955</v>
      </c>
      <c r="Q97" s="38">
        <f t="shared" si="9"/>
        <v>0.887205136360236</v>
      </c>
      <c r="R97" s="11"/>
    </row>
    <row r="98" s="1" customFormat="1" customHeight="1" spans="1:18">
      <c r="A98" s="18">
        <v>95</v>
      </c>
      <c r="B98" s="18">
        <v>104533</v>
      </c>
      <c r="C98" s="19" t="s">
        <v>904</v>
      </c>
      <c r="D98" s="19" t="s">
        <v>34</v>
      </c>
      <c r="E98" s="20">
        <v>4536.96380952381</v>
      </c>
      <c r="F98" s="20">
        <v>1085.4710247619</v>
      </c>
      <c r="G98" s="21">
        <v>0.239250536335187</v>
      </c>
      <c r="H98" s="22">
        <v>5444.35657142857</v>
      </c>
      <c r="I98" s="22">
        <v>1260.09027657143</v>
      </c>
      <c r="J98" s="32">
        <v>0.231448888411213</v>
      </c>
      <c r="K98" s="25">
        <v>3436.11</v>
      </c>
      <c r="L98" s="25">
        <v>801.77</v>
      </c>
      <c r="M98" s="59">
        <f t="shared" si="5"/>
        <v>0.23333653462782</v>
      </c>
      <c r="N98" s="37">
        <f t="shared" si="6"/>
        <v>0.75735891760632</v>
      </c>
      <c r="O98" s="37">
        <f t="shared" si="7"/>
        <v>0.738637864770153</v>
      </c>
      <c r="P98" s="38">
        <f t="shared" si="8"/>
        <v>0.631132431338601</v>
      </c>
      <c r="Q98" s="38">
        <f t="shared" si="9"/>
        <v>0.636279808603499</v>
      </c>
      <c r="R98" s="11"/>
    </row>
    <row r="99" s="1" customFormat="1" customHeight="1" spans="1:18">
      <c r="A99" s="18">
        <v>96</v>
      </c>
      <c r="B99" s="18">
        <v>101453</v>
      </c>
      <c r="C99" s="19" t="s">
        <v>905</v>
      </c>
      <c r="D99" s="19" t="s">
        <v>36</v>
      </c>
      <c r="E99" s="20">
        <v>7619.316</v>
      </c>
      <c r="F99" s="20">
        <v>2340.19909333333</v>
      </c>
      <c r="G99" s="21">
        <v>0.307140311982511</v>
      </c>
      <c r="H99" s="22">
        <v>9143.1792</v>
      </c>
      <c r="I99" s="22">
        <v>2716.665904</v>
      </c>
      <c r="J99" s="32">
        <v>0.297124867026559</v>
      </c>
      <c r="K99" s="25">
        <v>5744.7</v>
      </c>
      <c r="L99" s="25">
        <v>1697.04</v>
      </c>
      <c r="M99" s="59">
        <f t="shared" si="5"/>
        <v>0.295409681967727</v>
      </c>
      <c r="N99" s="37">
        <f t="shared" si="6"/>
        <v>0.753965316571724</v>
      </c>
      <c r="O99" s="37">
        <f t="shared" si="7"/>
        <v>0.725169069945571</v>
      </c>
      <c r="P99" s="38">
        <f t="shared" si="8"/>
        <v>0.628304430476436</v>
      </c>
      <c r="Q99" s="38">
        <f t="shared" si="9"/>
        <v>0.624677475983075</v>
      </c>
      <c r="R99" s="11"/>
    </row>
    <row r="100" s="1" customFormat="1" customHeight="1" spans="1:18">
      <c r="A100" s="18">
        <v>97</v>
      </c>
      <c r="B100" s="18">
        <v>582</v>
      </c>
      <c r="C100" s="19" t="s">
        <v>906</v>
      </c>
      <c r="D100" s="19" t="s">
        <v>32</v>
      </c>
      <c r="E100" s="20">
        <v>33733.2659761905</v>
      </c>
      <c r="F100" s="20">
        <v>6300.41972476192</v>
      </c>
      <c r="G100" s="21">
        <v>0.186771708651302</v>
      </c>
      <c r="H100" s="22">
        <v>40479.9191714286</v>
      </c>
      <c r="I100" s="22">
        <v>7313.96550657144</v>
      </c>
      <c r="J100" s="32">
        <v>0.180681326847455</v>
      </c>
      <c r="K100" s="25">
        <v>25304.99</v>
      </c>
      <c r="L100" s="25">
        <v>4783.98</v>
      </c>
      <c r="M100" s="59">
        <f t="shared" si="5"/>
        <v>0.189052831081933</v>
      </c>
      <c r="N100" s="37">
        <f t="shared" si="6"/>
        <v>0.750149422764481</v>
      </c>
      <c r="O100" s="37">
        <f t="shared" si="7"/>
        <v>0.759311317180662</v>
      </c>
      <c r="P100" s="38">
        <f t="shared" si="8"/>
        <v>0.625124518970401</v>
      </c>
      <c r="Q100" s="38">
        <f t="shared" si="9"/>
        <v>0.654088400567612</v>
      </c>
      <c r="R100" s="11"/>
    </row>
    <row r="101" s="1" customFormat="1" customHeight="1" spans="1:18">
      <c r="A101" s="18">
        <v>98</v>
      </c>
      <c r="B101" s="18">
        <v>102935</v>
      </c>
      <c r="C101" s="19" t="s">
        <v>907</v>
      </c>
      <c r="D101" s="19" t="s">
        <v>38</v>
      </c>
      <c r="E101" s="20">
        <v>6860.00076190476</v>
      </c>
      <c r="F101" s="20">
        <v>1948.46396952381</v>
      </c>
      <c r="G101" s="21">
        <v>0.284032617072596</v>
      </c>
      <c r="H101" s="22">
        <v>8232.00091428571</v>
      </c>
      <c r="I101" s="22">
        <v>2261.91252114286</v>
      </c>
      <c r="J101" s="32">
        <v>0.274770683907185</v>
      </c>
      <c r="K101" s="25">
        <v>4935.71</v>
      </c>
      <c r="L101" s="25">
        <v>1459.3</v>
      </c>
      <c r="M101" s="59">
        <f t="shared" si="5"/>
        <v>0.295661617072316</v>
      </c>
      <c r="N101" s="37">
        <f t="shared" si="6"/>
        <v>0.719491173734147</v>
      </c>
      <c r="O101" s="37">
        <f t="shared" si="7"/>
        <v>0.748948927373105</v>
      </c>
      <c r="P101" s="38">
        <f t="shared" si="8"/>
        <v>0.599575978111789</v>
      </c>
      <c r="Q101" s="38">
        <f t="shared" si="9"/>
        <v>0.645161997362599</v>
      </c>
      <c r="R101" s="11"/>
    </row>
    <row r="102" s="1" customFormat="1" customHeight="1" spans="1:18">
      <c r="A102" s="18">
        <v>99</v>
      </c>
      <c r="B102" s="18">
        <v>724</v>
      </c>
      <c r="C102" s="19" t="s">
        <v>908</v>
      </c>
      <c r="D102" s="19" t="s">
        <v>53</v>
      </c>
      <c r="E102" s="20">
        <v>11377.82</v>
      </c>
      <c r="F102" s="20">
        <v>3046.13656</v>
      </c>
      <c r="G102" s="21">
        <v>0.267725852579844</v>
      </c>
      <c r="H102" s="22">
        <v>13653.384</v>
      </c>
      <c r="I102" s="22">
        <v>3536.167224</v>
      </c>
      <c r="J102" s="32">
        <v>0.258995661734849</v>
      </c>
      <c r="K102" s="25">
        <v>8168.91</v>
      </c>
      <c r="L102" s="25">
        <v>2611.52</v>
      </c>
      <c r="M102" s="59">
        <f t="shared" si="5"/>
        <v>0.319690142258882</v>
      </c>
      <c r="N102" s="37">
        <f t="shared" si="6"/>
        <v>0.717967941134594</v>
      </c>
      <c r="O102" s="37">
        <f t="shared" si="7"/>
        <v>0.857322036803235</v>
      </c>
      <c r="P102" s="38">
        <f t="shared" si="8"/>
        <v>0.598306617612161</v>
      </c>
      <c r="Q102" s="38">
        <f t="shared" si="9"/>
        <v>0.738517110354847</v>
      </c>
      <c r="R102" s="11"/>
    </row>
    <row r="103" s="1" customFormat="1" customHeight="1" spans="1:18">
      <c r="A103" s="18">
        <v>100</v>
      </c>
      <c r="B103" s="18">
        <v>107829</v>
      </c>
      <c r="C103" s="23" t="s">
        <v>909</v>
      </c>
      <c r="D103" s="19" t="s">
        <v>38</v>
      </c>
      <c r="E103" s="20">
        <v>2657.9619047619</v>
      </c>
      <c r="F103" s="20">
        <v>677.140152380952</v>
      </c>
      <c r="G103" s="21">
        <v>0.25475916384197</v>
      </c>
      <c r="H103" s="22">
        <v>3189.55428571429</v>
      </c>
      <c r="I103" s="22">
        <v>786.071394285716</v>
      </c>
      <c r="J103" s="32">
        <v>0.246451799803645</v>
      </c>
      <c r="K103" s="25">
        <v>1866.51</v>
      </c>
      <c r="L103" s="25">
        <v>565.44</v>
      </c>
      <c r="M103" s="59">
        <f t="shared" si="5"/>
        <v>0.30293971101146</v>
      </c>
      <c r="N103" s="37">
        <f t="shared" si="6"/>
        <v>0.702233540915705</v>
      </c>
      <c r="O103" s="37">
        <f t="shared" si="7"/>
        <v>0.835041310150944</v>
      </c>
      <c r="P103" s="38">
        <f t="shared" si="8"/>
        <v>0.585194617429752</v>
      </c>
      <c r="Q103" s="38">
        <f t="shared" si="9"/>
        <v>0.719323975036392</v>
      </c>
      <c r="R103" s="11"/>
    </row>
    <row r="104" s="1" customFormat="1" customHeight="1" spans="1:18">
      <c r="A104" s="18">
        <v>101</v>
      </c>
      <c r="B104" s="18">
        <v>308</v>
      </c>
      <c r="C104" s="19" t="s">
        <v>782</v>
      </c>
      <c r="D104" s="19" t="s">
        <v>38</v>
      </c>
      <c r="E104" s="20">
        <v>10475.778</v>
      </c>
      <c r="F104" s="20">
        <v>3052.62317333333</v>
      </c>
      <c r="G104" s="21">
        <v>0.291398230597606</v>
      </c>
      <c r="H104" s="22">
        <v>12570.9336</v>
      </c>
      <c r="I104" s="22">
        <v>3543.69733599999</v>
      </c>
      <c r="J104" s="32">
        <v>0.281896114382467</v>
      </c>
      <c r="K104" s="25">
        <v>7340.01</v>
      </c>
      <c r="L104" s="25">
        <v>2045.9</v>
      </c>
      <c r="M104" s="59">
        <f t="shared" si="5"/>
        <v>0.278732590282575</v>
      </c>
      <c r="N104" s="37">
        <f t="shared" si="6"/>
        <v>0.700664905270043</v>
      </c>
      <c r="O104" s="37">
        <f t="shared" si="7"/>
        <v>0.670210466156544</v>
      </c>
      <c r="P104" s="38">
        <f t="shared" si="8"/>
        <v>0.583887421058369</v>
      </c>
      <c r="Q104" s="38">
        <f t="shared" si="9"/>
        <v>0.577334858486912</v>
      </c>
      <c r="R104" s="11"/>
    </row>
    <row r="105" s="1" customFormat="1" customHeight="1" spans="1:18">
      <c r="A105" s="18">
        <v>102</v>
      </c>
      <c r="B105" s="18">
        <v>365</v>
      </c>
      <c r="C105" s="19" t="s">
        <v>910</v>
      </c>
      <c r="D105" s="19" t="s">
        <v>32</v>
      </c>
      <c r="E105" s="20">
        <v>12359.3686666667</v>
      </c>
      <c r="F105" s="20">
        <v>3398.02368000002</v>
      </c>
      <c r="G105" s="21">
        <v>0.274935053047208</v>
      </c>
      <c r="H105" s="22">
        <v>14831.2424</v>
      </c>
      <c r="I105" s="22">
        <v>3944.66227200001</v>
      </c>
      <c r="J105" s="32">
        <v>0.265969779578278</v>
      </c>
      <c r="K105" s="25">
        <v>8250.23</v>
      </c>
      <c r="L105" s="25">
        <v>2567.76</v>
      </c>
      <c r="M105" s="59">
        <f t="shared" si="5"/>
        <v>0.31123495951022</v>
      </c>
      <c r="N105" s="37">
        <f t="shared" si="6"/>
        <v>0.667528433086629</v>
      </c>
      <c r="O105" s="37">
        <f t="shared" si="7"/>
        <v>0.755662773956886</v>
      </c>
      <c r="P105" s="38">
        <f t="shared" si="8"/>
        <v>0.556273694238859</v>
      </c>
      <c r="Q105" s="38">
        <f t="shared" si="9"/>
        <v>0.650945460711926</v>
      </c>
      <c r="R105" s="11"/>
    </row>
    <row r="106" s="1" customFormat="1" customHeight="1" spans="1:18">
      <c r="A106" s="18">
        <v>103</v>
      </c>
      <c r="B106" s="18">
        <v>106066</v>
      </c>
      <c r="C106" s="19" t="s">
        <v>911</v>
      </c>
      <c r="D106" s="19" t="s">
        <v>141</v>
      </c>
      <c r="E106" s="20">
        <v>7432.74819047619</v>
      </c>
      <c r="F106" s="20">
        <v>2401.32901904762</v>
      </c>
      <c r="G106" s="21">
        <v>0.323074178959072</v>
      </c>
      <c r="H106" s="22">
        <v>8919.29782857143</v>
      </c>
      <c r="I106" s="22">
        <v>2787.62977428572</v>
      </c>
      <c r="J106" s="32">
        <v>0.312539151384319</v>
      </c>
      <c r="K106" s="25">
        <v>4834.33</v>
      </c>
      <c r="L106" s="25">
        <v>1452.01</v>
      </c>
      <c r="M106" s="59">
        <f t="shared" si="5"/>
        <v>0.300353927017808</v>
      </c>
      <c r="N106" s="37">
        <f t="shared" si="6"/>
        <v>0.650409495399612</v>
      </c>
      <c r="O106" s="37">
        <f t="shared" si="7"/>
        <v>0.604669326228305</v>
      </c>
      <c r="P106" s="38">
        <f t="shared" si="8"/>
        <v>0.54200791283301</v>
      </c>
      <c r="Q106" s="38">
        <f t="shared" si="9"/>
        <v>0.520876198623632</v>
      </c>
      <c r="R106" s="11"/>
    </row>
    <row r="107" s="1" customFormat="1" customHeight="1" spans="1:18">
      <c r="A107" s="18">
        <v>104</v>
      </c>
      <c r="B107" s="18">
        <v>347</v>
      </c>
      <c r="C107" s="19" t="s">
        <v>912</v>
      </c>
      <c r="D107" s="19" t="s">
        <v>32</v>
      </c>
      <c r="E107" s="20">
        <v>6862.832</v>
      </c>
      <c r="F107" s="20">
        <v>1788.36408</v>
      </c>
      <c r="G107" s="21">
        <v>0.260586894739664</v>
      </c>
      <c r="H107" s="22">
        <v>8235.3984</v>
      </c>
      <c r="I107" s="22">
        <v>2076.057432</v>
      </c>
      <c r="J107" s="32">
        <v>0.252089495998153</v>
      </c>
      <c r="K107" s="25">
        <v>4431.92</v>
      </c>
      <c r="L107" s="25">
        <v>1454.5</v>
      </c>
      <c r="M107" s="59">
        <f t="shared" si="5"/>
        <v>0.328187331901298</v>
      </c>
      <c r="N107" s="37">
        <f t="shared" si="6"/>
        <v>0.645785879648518</v>
      </c>
      <c r="O107" s="37">
        <f t="shared" si="7"/>
        <v>0.813313136998368</v>
      </c>
      <c r="P107" s="38">
        <f t="shared" si="8"/>
        <v>0.538154899707099</v>
      </c>
      <c r="Q107" s="38">
        <f t="shared" si="9"/>
        <v>0.700606822133425</v>
      </c>
      <c r="R107" s="11"/>
    </row>
    <row r="108" s="1" customFormat="1" customHeight="1" spans="1:18">
      <c r="A108" s="18">
        <v>105</v>
      </c>
      <c r="B108" s="18">
        <v>367</v>
      </c>
      <c r="C108" s="19" t="s">
        <v>913</v>
      </c>
      <c r="D108" s="19" t="s">
        <v>36</v>
      </c>
      <c r="E108" s="20">
        <v>7090.56466666667</v>
      </c>
      <c r="F108" s="20">
        <v>1651.13565333334</v>
      </c>
      <c r="G108" s="21">
        <v>0.232863774742153</v>
      </c>
      <c r="H108" s="22">
        <v>8508.6776</v>
      </c>
      <c r="I108" s="22">
        <v>1916.753128</v>
      </c>
      <c r="J108" s="32">
        <v>0.22527039078317</v>
      </c>
      <c r="K108" s="25">
        <v>4476.13</v>
      </c>
      <c r="L108" s="25">
        <v>1098.87</v>
      </c>
      <c r="M108" s="59">
        <f t="shared" si="5"/>
        <v>0.245495550844144</v>
      </c>
      <c r="N108" s="37">
        <f t="shared" si="6"/>
        <v>0.631279765494934</v>
      </c>
      <c r="O108" s="37">
        <f t="shared" si="7"/>
        <v>0.665523754987413</v>
      </c>
      <c r="P108" s="38">
        <f t="shared" si="8"/>
        <v>0.526066471245779</v>
      </c>
      <c r="Q108" s="38">
        <f t="shared" si="9"/>
        <v>0.573297616655826</v>
      </c>
      <c r="R108" s="11"/>
    </row>
    <row r="109" s="1" customFormat="1" customHeight="1" spans="1:18">
      <c r="A109" s="18">
        <v>106</v>
      </c>
      <c r="B109" s="18">
        <v>307</v>
      </c>
      <c r="C109" s="19" t="s">
        <v>914</v>
      </c>
      <c r="D109" s="19" t="s">
        <v>141</v>
      </c>
      <c r="E109" s="20">
        <v>75568.3687619048</v>
      </c>
      <c r="F109" s="20">
        <v>18177.1784533334</v>
      </c>
      <c r="G109" s="21">
        <v>0.240539510791938</v>
      </c>
      <c r="H109" s="22">
        <v>90682.0425142858</v>
      </c>
      <c r="I109" s="22">
        <v>21101.333248</v>
      </c>
      <c r="J109" s="32">
        <v>0.232695831092201</v>
      </c>
      <c r="K109" s="25">
        <v>47057.12</v>
      </c>
      <c r="L109" s="25">
        <v>10681.25</v>
      </c>
      <c r="M109" s="59">
        <f t="shared" si="5"/>
        <v>0.226984779349012</v>
      </c>
      <c r="N109" s="37">
        <f t="shared" si="6"/>
        <v>0.62270922041819</v>
      </c>
      <c r="O109" s="37">
        <f t="shared" si="7"/>
        <v>0.587618701517519</v>
      </c>
      <c r="P109" s="38">
        <f t="shared" si="8"/>
        <v>0.518924350348491</v>
      </c>
      <c r="Q109" s="38">
        <f t="shared" si="9"/>
        <v>0.506188394565655</v>
      </c>
      <c r="R109" s="11"/>
    </row>
    <row r="110" s="1" customFormat="1" customHeight="1" spans="1:18">
      <c r="A110" s="18">
        <v>107</v>
      </c>
      <c r="B110" s="18">
        <v>750</v>
      </c>
      <c r="C110" s="19" t="s">
        <v>915</v>
      </c>
      <c r="D110" s="19" t="s">
        <v>53</v>
      </c>
      <c r="E110" s="20">
        <v>26541.6617142857</v>
      </c>
      <c r="F110" s="20">
        <v>7530.50176000001</v>
      </c>
      <c r="G110" s="21">
        <v>0.283723824117117</v>
      </c>
      <c r="H110" s="22">
        <v>31849.9940571428</v>
      </c>
      <c r="I110" s="22">
        <v>8741.930304</v>
      </c>
      <c r="J110" s="32">
        <v>0.274471960287211</v>
      </c>
      <c r="K110" s="25">
        <v>16457.93</v>
      </c>
      <c r="L110" s="25">
        <v>4474.71</v>
      </c>
      <c r="M110" s="59">
        <f t="shared" si="5"/>
        <v>0.271887776895393</v>
      </c>
      <c r="N110" s="37">
        <f t="shared" si="6"/>
        <v>0.620079110990317</v>
      </c>
      <c r="O110" s="37">
        <f t="shared" si="7"/>
        <v>0.594211400861553</v>
      </c>
      <c r="P110" s="38">
        <f t="shared" si="8"/>
        <v>0.516732592491931</v>
      </c>
      <c r="Q110" s="38">
        <f t="shared" si="9"/>
        <v>0.511867498869504</v>
      </c>
      <c r="R110" s="11"/>
    </row>
    <row r="111" s="1" customFormat="1" customHeight="1" spans="1:18">
      <c r="A111" s="18">
        <v>108</v>
      </c>
      <c r="B111" s="18">
        <v>106568</v>
      </c>
      <c r="C111" s="23" t="s">
        <v>137</v>
      </c>
      <c r="D111" s="19" t="s">
        <v>53</v>
      </c>
      <c r="E111" s="20">
        <v>3089.475</v>
      </c>
      <c r="F111" s="20">
        <v>848.606904761906</v>
      </c>
      <c r="G111" s="21">
        <v>0.274676734643234</v>
      </c>
      <c r="H111" s="22">
        <v>3707.37</v>
      </c>
      <c r="I111" s="22">
        <v>985.12192857143</v>
      </c>
      <c r="J111" s="32">
        <v>0.26571988460052</v>
      </c>
      <c r="K111" s="25">
        <v>1837.95</v>
      </c>
      <c r="L111" s="25">
        <v>501.13</v>
      </c>
      <c r="M111" s="59">
        <f t="shared" si="5"/>
        <v>0.272657036372045</v>
      </c>
      <c r="N111" s="37">
        <f t="shared" si="6"/>
        <v>0.594906901658049</v>
      </c>
      <c r="O111" s="37">
        <f t="shared" si="7"/>
        <v>0.590532550687414</v>
      </c>
      <c r="P111" s="38">
        <f t="shared" si="8"/>
        <v>0.495755751381707</v>
      </c>
      <c r="Q111" s="38">
        <f t="shared" si="9"/>
        <v>0.508698451903016</v>
      </c>
      <c r="R111" s="11"/>
    </row>
    <row r="112" s="2" customFormat="1" customHeight="1" spans="1:18">
      <c r="A112" s="18">
        <v>109</v>
      </c>
      <c r="B112" s="18">
        <v>105910</v>
      </c>
      <c r="C112" s="19" t="s">
        <v>916</v>
      </c>
      <c r="D112" s="19" t="s">
        <v>53</v>
      </c>
      <c r="E112" s="20">
        <v>3199.67466666667</v>
      </c>
      <c r="F112" s="20">
        <v>847.847466666668</v>
      </c>
      <c r="G112" s="21">
        <v>0.264979272892744</v>
      </c>
      <c r="H112" s="22">
        <v>3839.6096</v>
      </c>
      <c r="I112" s="22">
        <v>984.24032</v>
      </c>
      <c r="J112" s="32">
        <v>0.25633864442885</v>
      </c>
      <c r="K112" s="25">
        <v>1879.9</v>
      </c>
      <c r="L112" s="25">
        <v>610.67</v>
      </c>
      <c r="M112" s="59">
        <f t="shared" si="5"/>
        <v>0.324841746901431</v>
      </c>
      <c r="N112" s="37">
        <f t="shared" si="6"/>
        <v>0.587528482062342</v>
      </c>
      <c r="O112" s="37">
        <f t="shared" si="7"/>
        <v>0.72025927305163</v>
      </c>
      <c r="P112" s="38">
        <f t="shared" si="8"/>
        <v>0.489607068385286</v>
      </c>
      <c r="Q112" s="38">
        <f t="shared" si="9"/>
        <v>0.620448062928371</v>
      </c>
      <c r="R112" s="66"/>
    </row>
    <row r="113" s="1" customFormat="1" customHeight="1" spans="1:18">
      <c r="A113" s="18">
        <v>110</v>
      </c>
      <c r="B113" s="18">
        <v>108277</v>
      </c>
      <c r="C113" s="23" t="s">
        <v>917</v>
      </c>
      <c r="D113" s="19" t="s">
        <v>32</v>
      </c>
      <c r="E113" s="20">
        <v>2672.47714285714</v>
      </c>
      <c r="F113" s="20">
        <v>725.61539047619</v>
      </c>
      <c r="G113" s="21">
        <v>0.271514161464609</v>
      </c>
      <c r="H113" s="22">
        <v>3206.97257142857</v>
      </c>
      <c r="I113" s="22">
        <v>842.344822857143</v>
      </c>
      <c r="J113" s="32">
        <v>0.262660438808154</v>
      </c>
      <c r="K113" s="25">
        <v>1542.65</v>
      </c>
      <c r="L113" s="25">
        <v>479.95</v>
      </c>
      <c r="M113" s="59">
        <f t="shared" si="5"/>
        <v>0.311120474508152</v>
      </c>
      <c r="N113" s="37">
        <f t="shared" si="6"/>
        <v>0.577235994000217</v>
      </c>
      <c r="O113" s="37">
        <f t="shared" si="7"/>
        <v>0.661438561391359</v>
      </c>
      <c r="P113" s="38">
        <f t="shared" si="8"/>
        <v>0.48102999500018</v>
      </c>
      <c r="Q113" s="38">
        <f t="shared" si="9"/>
        <v>0.569778536030009</v>
      </c>
      <c r="R113" s="11"/>
    </row>
    <row r="114" s="1" customFormat="1" customHeight="1" spans="1:18">
      <c r="A114" s="18">
        <v>111</v>
      </c>
      <c r="B114" s="18">
        <v>391</v>
      </c>
      <c r="C114" s="19" t="s">
        <v>918</v>
      </c>
      <c r="D114" s="19" t="s">
        <v>38</v>
      </c>
      <c r="E114" s="20">
        <v>10691.7766666667</v>
      </c>
      <c r="F114" s="20">
        <v>3259.11533333334</v>
      </c>
      <c r="G114" s="21">
        <v>0.304824486606996</v>
      </c>
      <c r="H114" s="22">
        <v>12830.132</v>
      </c>
      <c r="I114" s="22">
        <v>3783.4078</v>
      </c>
      <c r="J114" s="32">
        <v>0.294884557695899</v>
      </c>
      <c r="K114" s="25">
        <v>5381.85</v>
      </c>
      <c r="L114" s="25">
        <v>1889.39</v>
      </c>
      <c r="M114" s="59">
        <f t="shared" si="5"/>
        <v>0.351067012272732</v>
      </c>
      <c r="N114" s="37">
        <f t="shared" si="6"/>
        <v>0.503363488388115</v>
      </c>
      <c r="O114" s="37">
        <f t="shared" si="7"/>
        <v>0.579724804665805</v>
      </c>
      <c r="P114" s="38">
        <f t="shared" si="8"/>
        <v>0.419469573656764</v>
      </c>
      <c r="Q114" s="38">
        <f t="shared" si="9"/>
        <v>0.499388408513616</v>
      </c>
      <c r="R114" s="11"/>
    </row>
    <row r="115" s="1" customFormat="1" ht="25" customHeight="1" spans="1:18">
      <c r="A115" s="18">
        <v>112</v>
      </c>
      <c r="B115" s="18">
        <v>105396</v>
      </c>
      <c r="C115" s="19" t="s">
        <v>919</v>
      </c>
      <c r="D115" s="19" t="s">
        <v>53</v>
      </c>
      <c r="E115" s="20">
        <v>3928.55161904762</v>
      </c>
      <c r="F115" s="20">
        <v>1171.68045714286</v>
      </c>
      <c r="G115" s="21">
        <v>0.298247438435569</v>
      </c>
      <c r="H115" s="22">
        <v>4714.26194285714</v>
      </c>
      <c r="I115" s="22">
        <v>1360.16818285714</v>
      </c>
      <c r="J115" s="32">
        <v>0.288521978486583</v>
      </c>
      <c r="K115" s="25">
        <v>1965.46</v>
      </c>
      <c r="L115" s="25">
        <v>721.27</v>
      </c>
      <c r="M115" s="59">
        <f t="shared" si="5"/>
        <v>0.36697261709727</v>
      </c>
      <c r="N115" s="37">
        <f t="shared" si="6"/>
        <v>0.500301431822977</v>
      </c>
      <c r="O115" s="37">
        <f t="shared" si="7"/>
        <v>0.615585926694395</v>
      </c>
      <c r="P115" s="38">
        <f t="shared" si="8"/>
        <v>0.416917859852481</v>
      </c>
      <c r="Q115" s="38">
        <f t="shared" si="9"/>
        <v>0.530280011759219</v>
      </c>
      <c r="R115" s="11"/>
    </row>
    <row r="116" s="1" customFormat="1" customHeight="1" spans="1:18">
      <c r="A116" s="42"/>
      <c r="B116" s="42"/>
      <c r="C116" s="43" t="s">
        <v>152</v>
      </c>
      <c r="D116" s="44"/>
      <c r="E116" s="45">
        <v>1007216.32938095</v>
      </c>
      <c r="F116" s="45">
        <v>262812.392195238</v>
      </c>
      <c r="G116" s="46">
        <v>0.260216894394934</v>
      </c>
      <c r="H116" s="47">
        <v>1208659.59525714</v>
      </c>
      <c r="I116" s="47">
        <v>305090.907461429</v>
      </c>
      <c r="J116" s="48">
        <v>0.252420870738647</v>
      </c>
      <c r="K116" s="25">
        <f>SUM(K4:K115)</f>
        <v>977148.29</v>
      </c>
      <c r="L116" s="25">
        <f>SUM(L4:L115)</f>
        <v>244249.060000021</v>
      </c>
      <c r="M116" s="59">
        <f t="shared" si="5"/>
        <v>0.249961098535025</v>
      </c>
      <c r="N116" s="37">
        <f t="shared" si="6"/>
        <v>0.970147386908004</v>
      </c>
      <c r="O116" s="37">
        <f t="shared" si="7"/>
        <v>0.929366602388267</v>
      </c>
      <c r="P116" s="38">
        <f t="shared" si="8"/>
        <v>0.80845615575667</v>
      </c>
      <c r="Q116" s="38">
        <f t="shared" si="9"/>
        <v>0.80057797209476</v>
      </c>
      <c r="R116" s="11"/>
    </row>
  </sheetData>
  <mergeCells count="6">
    <mergeCell ref="A1:R1"/>
    <mergeCell ref="N2:R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6"/>
  <sheetViews>
    <sheetView topLeftCell="B1" workbookViewId="0">
      <selection activeCell="R3" sqref="A$1:R$1048576"/>
    </sheetView>
  </sheetViews>
  <sheetFormatPr defaultColWidth="9" defaultRowHeight="17" customHeight="1"/>
  <cols>
    <col min="1" max="1" width="4.5" style="3" customWidth="1"/>
    <col min="2" max="2" width="7.125" style="3" customWidth="1"/>
    <col min="3" max="3" width="28.75" style="4" customWidth="1"/>
    <col min="4" max="4" width="8" style="4" customWidth="1"/>
    <col min="5" max="5" width="10.25" style="5" customWidth="1"/>
    <col min="6" max="6" width="9.375" style="5" customWidth="1"/>
    <col min="7" max="7" width="6.875" style="6" customWidth="1"/>
    <col min="8" max="8" width="10.25" style="5" customWidth="1"/>
    <col min="9" max="9" width="9.5" style="5" customWidth="1"/>
    <col min="10" max="10" width="9.125" style="7" customWidth="1"/>
    <col min="11" max="11" width="9.375" style="8" customWidth="1"/>
    <col min="12" max="12" width="9.25" style="8" customWidth="1"/>
    <col min="13" max="13" width="8.5" style="9" customWidth="1"/>
    <col min="14" max="15" width="6.875" style="9" customWidth="1"/>
    <col min="16" max="16" width="7" style="9" customWidth="1"/>
    <col min="17" max="17" width="7.625" style="10" customWidth="1"/>
    <col min="18" max="18" width="7.875" style="11" customWidth="1"/>
    <col min="19" max="16384" width="9" style="1"/>
  </cols>
  <sheetData>
    <row r="1" s="1" customFormat="1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="1" customFormat="1" customHeight="1" spans="1:18">
      <c r="A2" s="14" t="s">
        <v>1</v>
      </c>
      <c r="B2" s="14" t="s">
        <v>2</v>
      </c>
      <c r="C2" s="14" t="s">
        <v>3</v>
      </c>
      <c r="D2" s="14" t="s">
        <v>4</v>
      </c>
      <c r="E2" s="15" t="s">
        <v>6</v>
      </c>
      <c r="F2" s="15"/>
      <c r="G2" s="15"/>
      <c r="H2" s="16" t="s">
        <v>7</v>
      </c>
      <c r="I2" s="16"/>
      <c r="J2" s="16"/>
      <c r="K2" s="25"/>
      <c r="L2" s="25"/>
      <c r="M2" s="27"/>
      <c r="N2" s="28">
        <v>43695</v>
      </c>
      <c r="O2" s="28"/>
      <c r="P2" s="28"/>
      <c r="Q2" s="28"/>
      <c r="R2" s="28"/>
    </row>
    <row r="3" s="1" customFormat="1" ht="29" customHeight="1" spans="1:18">
      <c r="A3" s="14"/>
      <c r="B3" s="14"/>
      <c r="C3" s="14"/>
      <c r="D3" s="14"/>
      <c r="E3" s="15" t="s">
        <v>16</v>
      </c>
      <c r="F3" s="15" t="s">
        <v>18</v>
      </c>
      <c r="G3" s="17" t="s">
        <v>20</v>
      </c>
      <c r="H3" s="16" t="s">
        <v>21</v>
      </c>
      <c r="I3" s="16" t="s">
        <v>22</v>
      </c>
      <c r="J3" s="29" t="s">
        <v>20</v>
      </c>
      <c r="K3" s="25" t="s">
        <v>23</v>
      </c>
      <c r="L3" s="25" t="s">
        <v>24</v>
      </c>
      <c r="M3" s="27" t="s">
        <v>20</v>
      </c>
      <c r="N3" s="30" t="s">
        <v>838</v>
      </c>
      <c r="O3" s="30" t="s">
        <v>839</v>
      </c>
      <c r="P3" s="31" t="s">
        <v>533</v>
      </c>
      <c r="Q3" s="31" t="s">
        <v>840</v>
      </c>
      <c r="R3" s="39" t="s">
        <v>514</v>
      </c>
    </row>
    <row r="4" s="1" customFormat="1" customHeight="1" spans="1:18">
      <c r="A4" s="18">
        <v>1</v>
      </c>
      <c r="B4" s="18">
        <v>549</v>
      </c>
      <c r="C4" s="19" t="s">
        <v>841</v>
      </c>
      <c r="D4" s="19" t="s">
        <v>34</v>
      </c>
      <c r="E4" s="20">
        <v>5727.86066666667</v>
      </c>
      <c r="F4" s="20">
        <v>1486.59181333334</v>
      </c>
      <c r="G4" s="21">
        <v>0.259537006894139</v>
      </c>
      <c r="H4" s="22">
        <v>6873.4328</v>
      </c>
      <c r="I4" s="22">
        <v>1725.739192</v>
      </c>
      <c r="J4" s="32">
        <v>0.251073843625852</v>
      </c>
      <c r="K4" s="25">
        <v>15702.17</v>
      </c>
      <c r="L4" s="25">
        <v>3184.05</v>
      </c>
      <c r="M4" s="27">
        <f t="shared" ref="M4:M67" si="0">L4/K4</f>
        <v>0.202777705247109</v>
      </c>
      <c r="N4" s="33">
        <f t="shared" ref="N4:N67" si="1">K4/E4</f>
        <v>2.74136731212386</v>
      </c>
      <c r="O4" s="33">
        <f t="shared" ref="O4:O67" si="2">L4/F4</f>
        <v>2.1418455096026</v>
      </c>
      <c r="P4" s="34">
        <f t="shared" ref="P4:P67" si="3">K4/H4</f>
        <v>2.28447276010322</v>
      </c>
      <c r="Q4" s="34">
        <f t="shared" ref="Q4:Q67" si="4">L4/I4</f>
        <v>1.84503545771011</v>
      </c>
      <c r="R4" s="40">
        <v>50</v>
      </c>
    </row>
    <row r="5" s="1" customFormat="1" customHeight="1" spans="1:18">
      <c r="A5" s="18">
        <v>2</v>
      </c>
      <c r="B5" s="18">
        <v>578</v>
      </c>
      <c r="C5" s="19" t="s">
        <v>795</v>
      </c>
      <c r="D5" s="19" t="s">
        <v>38</v>
      </c>
      <c r="E5" s="20">
        <v>12067.9577142857</v>
      </c>
      <c r="F5" s="20">
        <v>3787.44601142856</v>
      </c>
      <c r="G5" s="21">
        <v>0.313843162289597</v>
      </c>
      <c r="H5" s="22">
        <v>14481.5492571428</v>
      </c>
      <c r="I5" s="22">
        <v>4396.73080457141</v>
      </c>
      <c r="J5" s="32">
        <v>0.30360914612798</v>
      </c>
      <c r="K5" s="25">
        <v>30446.41</v>
      </c>
      <c r="L5" s="25">
        <v>8373.07</v>
      </c>
      <c r="M5" s="27">
        <f t="shared" si="0"/>
        <v>0.275010091501757</v>
      </c>
      <c r="N5" s="33">
        <f t="shared" si="1"/>
        <v>2.52291321537847</v>
      </c>
      <c r="O5" s="33">
        <f t="shared" si="2"/>
        <v>2.2107430639894</v>
      </c>
      <c r="P5" s="34">
        <f t="shared" si="3"/>
        <v>2.10242767948207</v>
      </c>
      <c r="Q5" s="34">
        <f t="shared" si="4"/>
        <v>1.9043854109272</v>
      </c>
      <c r="R5" s="40">
        <v>50</v>
      </c>
    </row>
    <row r="6" s="1" customFormat="1" customHeight="1" spans="1:18">
      <c r="A6" s="18">
        <v>3</v>
      </c>
      <c r="B6" s="18">
        <v>379</v>
      </c>
      <c r="C6" s="19" t="s">
        <v>791</v>
      </c>
      <c r="D6" s="19" t="s">
        <v>32</v>
      </c>
      <c r="E6" s="20">
        <v>8612.82252380952</v>
      </c>
      <c r="F6" s="20">
        <v>1844.96725523809</v>
      </c>
      <c r="G6" s="21">
        <v>0.214211688460759</v>
      </c>
      <c r="H6" s="22">
        <v>10335.3870285714</v>
      </c>
      <c r="I6" s="22">
        <v>2141.76633542857</v>
      </c>
      <c r="J6" s="32">
        <v>0.207226524706604</v>
      </c>
      <c r="K6" s="25">
        <v>18130.07</v>
      </c>
      <c r="L6" s="25">
        <v>4377.97</v>
      </c>
      <c r="M6" s="27">
        <f t="shared" si="0"/>
        <v>0.24147562585252</v>
      </c>
      <c r="N6" s="33">
        <f t="shared" si="1"/>
        <v>2.10500912446306</v>
      </c>
      <c r="O6" s="33">
        <f t="shared" si="2"/>
        <v>2.37292558313455</v>
      </c>
      <c r="P6" s="34">
        <f t="shared" si="3"/>
        <v>1.75417427038589</v>
      </c>
      <c r="Q6" s="34">
        <f t="shared" si="4"/>
        <v>2.04409319895485</v>
      </c>
      <c r="R6" s="40">
        <v>50</v>
      </c>
    </row>
    <row r="7" s="1" customFormat="1" customHeight="1" spans="1:18">
      <c r="A7" s="18">
        <v>4</v>
      </c>
      <c r="B7" s="18">
        <v>103639</v>
      </c>
      <c r="C7" s="19" t="s">
        <v>865</v>
      </c>
      <c r="D7" s="19" t="s">
        <v>53</v>
      </c>
      <c r="E7" s="20">
        <v>7876.01714285714</v>
      </c>
      <c r="F7" s="20">
        <v>2373.33819428571</v>
      </c>
      <c r="G7" s="21">
        <v>0.301337357605693</v>
      </c>
      <c r="H7" s="22">
        <v>9451.22057142857</v>
      </c>
      <c r="I7" s="22">
        <v>2755.13607771429</v>
      </c>
      <c r="J7" s="32">
        <v>0.291511139422899</v>
      </c>
      <c r="K7" s="25">
        <v>14724.48</v>
      </c>
      <c r="L7" s="25">
        <v>5053.38</v>
      </c>
      <c r="M7" s="27">
        <f t="shared" si="0"/>
        <v>0.343195820837137</v>
      </c>
      <c r="N7" s="33">
        <f t="shared" si="1"/>
        <v>1.86953376724857</v>
      </c>
      <c r="O7" s="33">
        <f t="shared" si="2"/>
        <v>2.12922878507877</v>
      </c>
      <c r="P7" s="34">
        <f t="shared" si="3"/>
        <v>1.55794480604047</v>
      </c>
      <c r="Q7" s="34">
        <f t="shared" si="4"/>
        <v>1.83416711823264</v>
      </c>
      <c r="R7" s="40">
        <v>50</v>
      </c>
    </row>
    <row r="8" s="1" customFormat="1" customHeight="1" spans="1:18">
      <c r="A8" s="18">
        <v>5</v>
      </c>
      <c r="B8" s="18">
        <v>56</v>
      </c>
      <c r="C8" s="19" t="s">
        <v>863</v>
      </c>
      <c r="D8" s="19" t="s">
        <v>36</v>
      </c>
      <c r="E8" s="20">
        <v>4919.10323809524</v>
      </c>
      <c r="F8" s="20">
        <v>1360.5366552381</v>
      </c>
      <c r="G8" s="21">
        <v>0.276582252777626</v>
      </c>
      <c r="H8" s="22">
        <v>5902.92388571429</v>
      </c>
      <c r="I8" s="22">
        <v>1579.40559542857</v>
      </c>
      <c r="J8" s="32">
        <v>0.267563266274008</v>
      </c>
      <c r="K8" s="25">
        <v>8511.98</v>
      </c>
      <c r="L8" s="25">
        <v>1939.82</v>
      </c>
      <c r="M8" s="27">
        <f t="shared" si="0"/>
        <v>0.227892922680739</v>
      </c>
      <c r="N8" s="33">
        <f t="shared" si="1"/>
        <v>1.73039263215301</v>
      </c>
      <c r="O8" s="33">
        <f t="shared" si="2"/>
        <v>1.42577562503123</v>
      </c>
      <c r="P8" s="34">
        <f t="shared" si="3"/>
        <v>1.4419938601275</v>
      </c>
      <c r="Q8" s="34">
        <f t="shared" si="4"/>
        <v>1.22819623130032</v>
      </c>
      <c r="R8" s="40">
        <v>50</v>
      </c>
    </row>
    <row r="9" s="1" customFormat="1" customHeight="1" spans="1:18">
      <c r="A9" s="18">
        <v>6</v>
      </c>
      <c r="B9" s="18">
        <v>716</v>
      </c>
      <c r="C9" s="19" t="s">
        <v>890</v>
      </c>
      <c r="D9" s="19" t="s">
        <v>34</v>
      </c>
      <c r="E9" s="20">
        <v>7554.75714285714</v>
      </c>
      <c r="F9" s="20">
        <v>2162.10382857143</v>
      </c>
      <c r="G9" s="21">
        <v>0.286191043297223</v>
      </c>
      <c r="H9" s="22">
        <v>9065.70857142857</v>
      </c>
      <c r="I9" s="22">
        <v>2509.92053142857</v>
      </c>
      <c r="J9" s="32">
        <v>0.276858726667965</v>
      </c>
      <c r="K9" s="25">
        <v>12564.36</v>
      </c>
      <c r="L9" s="25">
        <v>3636.19</v>
      </c>
      <c r="M9" s="27">
        <f t="shared" si="0"/>
        <v>0.289405110964665</v>
      </c>
      <c r="N9" s="33">
        <f t="shared" si="1"/>
        <v>1.66310574415742</v>
      </c>
      <c r="O9" s="33">
        <f t="shared" si="2"/>
        <v>1.68178324831076</v>
      </c>
      <c r="P9" s="34">
        <f t="shared" si="3"/>
        <v>1.38592145346452</v>
      </c>
      <c r="Q9" s="34">
        <f t="shared" si="4"/>
        <v>1.44872714273961</v>
      </c>
      <c r="R9" s="40">
        <v>50</v>
      </c>
    </row>
    <row r="10" s="1" customFormat="1" customHeight="1" spans="1:18">
      <c r="A10" s="18">
        <v>7</v>
      </c>
      <c r="B10" s="18">
        <v>727</v>
      </c>
      <c r="C10" s="19" t="s">
        <v>857</v>
      </c>
      <c r="D10" s="19" t="s">
        <v>32</v>
      </c>
      <c r="E10" s="20">
        <v>5583.92533333333</v>
      </c>
      <c r="F10" s="20">
        <v>1525.45813333333</v>
      </c>
      <c r="G10" s="21">
        <v>0.273187416068601</v>
      </c>
      <c r="H10" s="22">
        <v>6700.7104</v>
      </c>
      <c r="I10" s="22">
        <v>1770.85792</v>
      </c>
      <c r="J10" s="32">
        <v>0.264279130762016</v>
      </c>
      <c r="K10" s="25">
        <v>8568.59</v>
      </c>
      <c r="L10" s="25">
        <v>2010.32</v>
      </c>
      <c r="M10" s="27">
        <f t="shared" si="0"/>
        <v>0.234615030010772</v>
      </c>
      <c r="N10" s="33">
        <f t="shared" si="1"/>
        <v>1.53451013194064</v>
      </c>
      <c r="O10" s="33">
        <f t="shared" si="2"/>
        <v>1.31784672163187</v>
      </c>
      <c r="P10" s="34">
        <f t="shared" si="3"/>
        <v>1.27875844328386</v>
      </c>
      <c r="Q10" s="34">
        <f t="shared" si="4"/>
        <v>1.13522376769786</v>
      </c>
      <c r="R10" s="40">
        <v>50</v>
      </c>
    </row>
    <row r="11" s="1" customFormat="1" customHeight="1" spans="1:18">
      <c r="A11" s="18">
        <v>8</v>
      </c>
      <c r="B11" s="18">
        <v>741</v>
      </c>
      <c r="C11" s="19" t="s">
        <v>899</v>
      </c>
      <c r="D11" s="19" t="s">
        <v>32</v>
      </c>
      <c r="E11" s="20">
        <v>3453.72038095238</v>
      </c>
      <c r="F11" s="20">
        <v>767.19308190476</v>
      </c>
      <c r="G11" s="21">
        <v>0.222135262059983</v>
      </c>
      <c r="H11" s="22">
        <v>4144.46445714286</v>
      </c>
      <c r="I11" s="22">
        <v>890.61109942857</v>
      </c>
      <c r="J11" s="32">
        <v>0.214891720905853</v>
      </c>
      <c r="K11" s="25">
        <v>5255.52</v>
      </c>
      <c r="L11" s="25">
        <v>601.86</v>
      </c>
      <c r="M11" s="27">
        <f t="shared" si="0"/>
        <v>0.114519590830213</v>
      </c>
      <c r="N11" s="33">
        <f t="shared" si="1"/>
        <v>1.52169817481019</v>
      </c>
      <c r="O11" s="37">
        <f t="shared" si="2"/>
        <v>0.784496125154991</v>
      </c>
      <c r="P11" s="34">
        <f t="shared" si="3"/>
        <v>1.26808181234183</v>
      </c>
      <c r="Q11" s="38">
        <f t="shared" si="4"/>
        <v>0.675783178972464</v>
      </c>
      <c r="R11" s="40"/>
    </row>
    <row r="12" s="1" customFormat="1" customHeight="1" spans="1:18">
      <c r="A12" s="18">
        <v>9</v>
      </c>
      <c r="B12" s="18">
        <v>311</v>
      </c>
      <c r="C12" s="19" t="s">
        <v>783</v>
      </c>
      <c r="D12" s="19" t="s">
        <v>32</v>
      </c>
      <c r="E12" s="20">
        <v>8406.3</v>
      </c>
      <c r="F12" s="20">
        <v>3278.91864</v>
      </c>
      <c r="G12" s="21">
        <v>0.39005491595589</v>
      </c>
      <c r="H12" s="22">
        <v>10087.56</v>
      </c>
      <c r="I12" s="22">
        <v>3806.396856</v>
      </c>
      <c r="J12" s="32">
        <v>0.37733573391385</v>
      </c>
      <c r="K12" s="25">
        <v>12521.15</v>
      </c>
      <c r="L12" s="25">
        <v>1066.61</v>
      </c>
      <c r="M12" s="27">
        <f t="shared" si="0"/>
        <v>0.085184667542518</v>
      </c>
      <c r="N12" s="33">
        <f t="shared" si="1"/>
        <v>1.48949597325815</v>
      </c>
      <c r="O12" s="37">
        <f t="shared" si="2"/>
        <v>0.32529321923035</v>
      </c>
      <c r="P12" s="34">
        <f t="shared" si="3"/>
        <v>1.24124664438179</v>
      </c>
      <c r="Q12" s="38">
        <f t="shared" si="4"/>
        <v>0.280215132670339</v>
      </c>
      <c r="R12" s="40"/>
    </row>
    <row r="13" s="1" customFormat="1" customHeight="1" spans="1:18">
      <c r="A13" s="18">
        <v>10</v>
      </c>
      <c r="B13" s="18">
        <v>308</v>
      </c>
      <c r="C13" s="19" t="s">
        <v>782</v>
      </c>
      <c r="D13" s="19" t="s">
        <v>38</v>
      </c>
      <c r="E13" s="20">
        <v>10475.778</v>
      </c>
      <c r="F13" s="20">
        <v>3052.62317333333</v>
      </c>
      <c r="G13" s="21">
        <v>0.291398230597606</v>
      </c>
      <c r="H13" s="22">
        <v>12570.9336</v>
      </c>
      <c r="I13" s="22">
        <v>3543.69733599999</v>
      </c>
      <c r="J13" s="32">
        <v>0.281896114382467</v>
      </c>
      <c r="K13" s="25">
        <v>15533.78</v>
      </c>
      <c r="L13" s="25">
        <v>2960.74</v>
      </c>
      <c r="M13" s="27">
        <f t="shared" si="0"/>
        <v>0.190600098623773</v>
      </c>
      <c r="N13" s="33">
        <f t="shared" si="1"/>
        <v>1.48282829208485</v>
      </c>
      <c r="O13" s="37">
        <f t="shared" si="2"/>
        <v>0.96990025688857</v>
      </c>
      <c r="P13" s="34">
        <f t="shared" si="3"/>
        <v>1.23569024340404</v>
      </c>
      <c r="Q13" s="38">
        <f t="shared" si="4"/>
        <v>0.835494603312253</v>
      </c>
      <c r="R13" s="40"/>
    </row>
    <row r="14" s="1" customFormat="1" customHeight="1" spans="1:18">
      <c r="A14" s="18">
        <v>11</v>
      </c>
      <c r="B14" s="18">
        <v>106399</v>
      </c>
      <c r="C14" s="23" t="s">
        <v>47</v>
      </c>
      <c r="D14" s="19" t="s">
        <v>32</v>
      </c>
      <c r="E14" s="20">
        <v>3419.6540952381</v>
      </c>
      <c r="F14" s="20">
        <v>867.453104761905</v>
      </c>
      <c r="G14" s="21">
        <v>0.2536669150163</v>
      </c>
      <c r="H14" s="22">
        <v>4103.58491428571</v>
      </c>
      <c r="I14" s="22">
        <v>1006.99990857143</v>
      </c>
      <c r="J14" s="32">
        <v>0.245395167787508</v>
      </c>
      <c r="K14" s="25">
        <v>5066.6</v>
      </c>
      <c r="L14" s="25">
        <v>1342.47</v>
      </c>
      <c r="M14" s="27">
        <f t="shared" si="0"/>
        <v>0.264964670587771</v>
      </c>
      <c r="N14" s="33">
        <f t="shared" si="1"/>
        <v>1.48161184110852</v>
      </c>
      <c r="O14" s="33">
        <f t="shared" si="2"/>
        <v>1.54759951014121</v>
      </c>
      <c r="P14" s="34">
        <f t="shared" si="3"/>
        <v>1.2346765342571</v>
      </c>
      <c r="Q14" s="34">
        <f t="shared" si="4"/>
        <v>1.33313815480329</v>
      </c>
      <c r="R14" s="40">
        <v>50</v>
      </c>
    </row>
    <row r="15" s="1" customFormat="1" customHeight="1" spans="1:18">
      <c r="A15" s="18">
        <v>12</v>
      </c>
      <c r="B15" s="18">
        <v>710</v>
      </c>
      <c r="C15" s="19" t="s">
        <v>872</v>
      </c>
      <c r="D15" s="19" t="s">
        <v>36</v>
      </c>
      <c r="E15" s="20">
        <v>4755.42266666667</v>
      </c>
      <c r="F15" s="20">
        <v>1496.56093333333</v>
      </c>
      <c r="G15" s="21">
        <v>0.314706186649515</v>
      </c>
      <c r="H15" s="22">
        <v>5706.5072</v>
      </c>
      <c r="I15" s="22">
        <v>1737.31204</v>
      </c>
      <c r="J15" s="32">
        <v>0.304444028389204</v>
      </c>
      <c r="K15" s="25">
        <v>6665.48</v>
      </c>
      <c r="L15" s="25">
        <v>2039.92</v>
      </c>
      <c r="M15" s="27">
        <f t="shared" si="0"/>
        <v>0.30604247556065</v>
      </c>
      <c r="N15" s="33">
        <f t="shared" si="1"/>
        <v>1.40165879401677</v>
      </c>
      <c r="O15" s="33">
        <f t="shared" si="2"/>
        <v>1.36307179651979</v>
      </c>
      <c r="P15" s="34">
        <f t="shared" si="3"/>
        <v>1.16804899501397</v>
      </c>
      <c r="Q15" s="34">
        <f t="shared" si="4"/>
        <v>1.1741816973766</v>
      </c>
      <c r="R15" s="40">
        <v>50</v>
      </c>
    </row>
    <row r="16" s="1" customFormat="1" customHeight="1" spans="1:18">
      <c r="A16" s="18">
        <v>13</v>
      </c>
      <c r="B16" s="18">
        <v>732</v>
      </c>
      <c r="C16" s="19" t="s">
        <v>42</v>
      </c>
      <c r="D16" s="19" t="s">
        <v>34</v>
      </c>
      <c r="E16" s="20">
        <v>6385.71047619048</v>
      </c>
      <c r="F16" s="20">
        <v>1638.28255238095</v>
      </c>
      <c r="G16" s="21">
        <v>0.256554467743157</v>
      </c>
      <c r="H16" s="22">
        <v>7662.85257142857</v>
      </c>
      <c r="I16" s="22">
        <v>1901.83235428571</v>
      </c>
      <c r="J16" s="32">
        <v>0.248188561186315</v>
      </c>
      <c r="K16" s="25">
        <v>8934.1</v>
      </c>
      <c r="L16" s="25">
        <v>2028.53</v>
      </c>
      <c r="M16" s="27">
        <f t="shared" si="0"/>
        <v>0.227054767687848</v>
      </c>
      <c r="N16" s="33">
        <f t="shared" si="1"/>
        <v>1.39907689728674</v>
      </c>
      <c r="O16" s="33">
        <f t="shared" si="2"/>
        <v>1.23820521499902</v>
      </c>
      <c r="P16" s="34">
        <f t="shared" si="3"/>
        <v>1.16589741440562</v>
      </c>
      <c r="Q16" s="34">
        <f t="shared" si="4"/>
        <v>1.06661872453099</v>
      </c>
      <c r="R16" s="40">
        <v>50</v>
      </c>
    </row>
    <row r="17" s="1" customFormat="1" customHeight="1" spans="1:18">
      <c r="A17" s="18">
        <v>14</v>
      </c>
      <c r="B17" s="18">
        <v>351</v>
      </c>
      <c r="C17" s="19" t="s">
        <v>845</v>
      </c>
      <c r="D17" s="19" t="s">
        <v>36</v>
      </c>
      <c r="E17" s="20">
        <v>6434.89333333333</v>
      </c>
      <c r="F17" s="20">
        <v>1925.93413333333</v>
      </c>
      <c r="G17" s="21">
        <v>0.299295424736385</v>
      </c>
      <c r="H17" s="22">
        <v>7721.872</v>
      </c>
      <c r="I17" s="22">
        <v>2235.75832</v>
      </c>
      <c r="J17" s="32">
        <v>0.289535791321068</v>
      </c>
      <c r="K17" s="25">
        <v>8916.29</v>
      </c>
      <c r="L17" s="25">
        <v>2292.92</v>
      </c>
      <c r="M17" s="27">
        <f t="shared" si="0"/>
        <v>0.257160769782051</v>
      </c>
      <c r="N17" s="33">
        <f t="shared" si="1"/>
        <v>1.38561581958365</v>
      </c>
      <c r="O17" s="33">
        <f t="shared" si="2"/>
        <v>1.19054954181195</v>
      </c>
      <c r="P17" s="34">
        <f t="shared" si="3"/>
        <v>1.15467984965304</v>
      </c>
      <c r="Q17" s="34">
        <f t="shared" si="4"/>
        <v>1.02556702103651</v>
      </c>
      <c r="R17" s="40">
        <v>50</v>
      </c>
    </row>
    <row r="18" s="1" customFormat="1" customHeight="1" spans="1:18">
      <c r="A18" s="18">
        <v>15</v>
      </c>
      <c r="B18" s="18">
        <v>347</v>
      </c>
      <c r="C18" s="19" t="s">
        <v>912</v>
      </c>
      <c r="D18" s="19" t="s">
        <v>32</v>
      </c>
      <c r="E18" s="20">
        <v>6862.832</v>
      </c>
      <c r="F18" s="20">
        <v>1788.36408</v>
      </c>
      <c r="G18" s="21">
        <v>0.260586894739664</v>
      </c>
      <c r="H18" s="22">
        <v>8235.3984</v>
      </c>
      <c r="I18" s="22">
        <v>2076.057432</v>
      </c>
      <c r="J18" s="32">
        <v>0.252089495998153</v>
      </c>
      <c r="K18" s="25">
        <v>9392.91</v>
      </c>
      <c r="L18" s="25">
        <v>3440.88</v>
      </c>
      <c r="M18" s="27">
        <f t="shared" si="0"/>
        <v>0.366327368195799</v>
      </c>
      <c r="N18" s="33">
        <f t="shared" si="1"/>
        <v>1.36866384023389</v>
      </c>
      <c r="O18" s="33">
        <f t="shared" si="2"/>
        <v>1.9240377496287</v>
      </c>
      <c r="P18" s="34">
        <f t="shared" si="3"/>
        <v>1.14055320019491</v>
      </c>
      <c r="Q18" s="34">
        <f t="shared" si="4"/>
        <v>1.6574107955603</v>
      </c>
      <c r="R18" s="40">
        <v>50</v>
      </c>
    </row>
    <row r="19" s="1" customFormat="1" customHeight="1" spans="1:18">
      <c r="A19" s="18">
        <v>16</v>
      </c>
      <c r="B19" s="18">
        <v>329</v>
      </c>
      <c r="C19" s="19" t="s">
        <v>784</v>
      </c>
      <c r="D19" s="19" t="s">
        <v>36</v>
      </c>
      <c r="E19" s="20">
        <v>6093.77371428571</v>
      </c>
      <c r="F19" s="20">
        <v>1446.42294857143</v>
      </c>
      <c r="G19" s="21">
        <v>0.237360790930021</v>
      </c>
      <c r="H19" s="22">
        <v>7312.52845714285</v>
      </c>
      <c r="I19" s="22">
        <v>1679.10837942857</v>
      </c>
      <c r="J19" s="32">
        <v>0.229620765138825</v>
      </c>
      <c r="K19" s="25">
        <v>8201.84</v>
      </c>
      <c r="L19" s="25">
        <v>1928.07</v>
      </c>
      <c r="M19" s="27">
        <f t="shared" si="0"/>
        <v>0.235077738653765</v>
      </c>
      <c r="N19" s="35">
        <f t="shared" si="1"/>
        <v>1.3459377365412</v>
      </c>
      <c r="O19" s="35">
        <f t="shared" si="2"/>
        <v>1.33299184854905</v>
      </c>
      <c r="P19" s="36">
        <f t="shared" si="3"/>
        <v>1.121614780451</v>
      </c>
      <c r="Q19" s="36">
        <f t="shared" si="4"/>
        <v>1.14827013170892</v>
      </c>
      <c r="R19" s="40">
        <v>50</v>
      </c>
    </row>
    <row r="20" s="1" customFormat="1" customHeight="1" spans="1:18">
      <c r="A20" s="18">
        <v>17</v>
      </c>
      <c r="B20" s="18">
        <v>104429</v>
      </c>
      <c r="C20" s="19" t="s">
        <v>900</v>
      </c>
      <c r="D20" s="19" t="s">
        <v>32</v>
      </c>
      <c r="E20" s="20">
        <v>3973.41933333333</v>
      </c>
      <c r="F20" s="20">
        <v>791.031333333332</v>
      </c>
      <c r="G20" s="21">
        <v>0.199080758151375</v>
      </c>
      <c r="H20" s="22">
        <v>4768.1032</v>
      </c>
      <c r="I20" s="22">
        <v>918.284199999999</v>
      </c>
      <c r="J20" s="32">
        <v>0.192588994298613</v>
      </c>
      <c r="K20" s="25">
        <v>5338.58</v>
      </c>
      <c r="L20" s="25">
        <v>850.67</v>
      </c>
      <c r="M20" s="27">
        <f t="shared" si="0"/>
        <v>0.159343870467428</v>
      </c>
      <c r="N20" s="33">
        <f t="shared" si="1"/>
        <v>1.34357326829671</v>
      </c>
      <c r="O20" s="33">
        <f t="shared" si="2"/>
        <v>1.07539355794587</v>
      </c>
      <c r="P20" s="34">
        <f t="shared" si="3"/>
        <v>1.11964439024726</v>
      </c>
      <c r="Q20" s="38">
        <f t="shared" si="4"/>
        <v>0.92636898250019</v>
      </c>
      <c r="R20" s="40"/>
    </row>
    <row r="21" s="1" customFormat="1" customHeight="1" spans="1:18">
      <c r="A21" s="18">
        <v>18</v>
      </c>
      <c r="B21" s="18">
        <v>101453</v>
      </c>
      <c r="C21" s="19" t="s">
        <v>905</v>
      </c>
      <c r="D21" s="19" t="s">
        <v>36</v>
      </c>
      <c r="E21" s="20">
        <v>7619.316</v>
      </c>
      <c r="F21" s="20">
        <v>2340.19909333333</v>
      </c>
      <c r="G21" s="21">
        <v>0.307140311982511</v>
      </c>
      <c r="H21" s="22">
        <v>9143.1792</v>
      </c>
      <c r="I21" s="22">
        <v>2716.665904</v>
      </c>
      <c r="J21" s="32">
        <v>0.297124867026559</v>
      </c>
      <c r="K21" s="25">
        <v>10212.67</v>
      </c>
      <c r="L21" s="25">
        <v>3281.29</v>
      </c>
      <c r="M21" s="27">
        <f t="shared" si="0"/>
        <v>0.321295998010315</v>
      </c>
      <c r="N21" s="33">
        <f t="shared" si="1"/>
        <v>1.3403657231174</v>
      </c>
      <c r="O21" s="33">
        <f t="shared" si="2"/>
        <v>1.40214138589645</v>
      </c>
      <c r="P21" s="34">
        <f t="shared" si="3"/>
        <v>1.11697143593117</v>
      </c>
      <c r="Q21" s="34">
        <f t="shared" si="4"/>
        <v>1.20783714889956</v>
      </c>
      <c r="R21" s="40">
        <v>50</v>
      </c>
    </row>
    <row r="22" s="1" customFormat="1" customHeight="1" spans="1:18">
      <c r="A22" s="18">
        <v>19</v>
      </c>
      <c r="B22" s="18">
        <v>740</v>
      </c>
      <c r="C22" s="19" t="s">
        <v>850</v>
      </c>
      <c r="D22" s="19" t="s">
        <v>53</v>
      </c>
      <c r="E22" s="20">
        <v>4788.19533333333</v>
      </c>
      <c r="F22" s="20">
        <v>1417.96042666666</v>
      </c>
      <c r="G22" s="21">
        <v>0.296136712885425</v>
      </c>
      <c r="H22" s="22">
        <v>5745.8344</v>
      </c>
      <c r="I22" s="22">
        <v>1646.067104</v>
      </c>
      <c r="J22" s="32">
        <v>0.286480080943509</v>
      </c>
      <c r="K22" s="25">
        <v>6415.94</v>
      </c>
      <c r="L22" s="25">
        <v>1844.61</v>
      </c>
      <c r="M22" s="27">
        <f t="shared" si="0"/>
        <v>0.287504247234232</v>
      </c>
      <c r="N22" s="33">
        <f t="shared" si="1"/>
        <v>1.33994951194556</v>
      </c>
      <c r="O22" s="33">
        <f t="shared" si="2"/>
        <v>1.30088961956174</v>
      </c>
      <c r="P22" s="34">
        <f t="shared" si="3"/>
        <v>1.11662459328797</v>
      </c>
      <c r="Q22" s="34">
        <f t="shared" si="4"/>
        <v>1.12061652621423</v>
      </c>
      <c r="R22" s="40">
        <v>50</v>
      </c>
    </row>
    <row r="23" s="1" customFormat="1" customHeight="1" spans="1:18">
      <c r="A23" s="18">
        <v>20</v>
      </c>
      <c r="B23" s="18">
        <v>339</v>
      </c>
      <c r="C23" s="19" t="s">
        <v>786</v>
      </c>
      <c r="D23" s="19" t="s">
        <v>32</v>
      </c>
      <c r="E23" s="20">
        <v>4953.33714285714</v>
      </c>
      <c r="F23" s="20">
        <v>1388.7324647619</v>
      </c>
      <c r="G23" s="21">
        <v>0.280363000682176</v>
      </c>
      <c r="H23" s="22">
        <v>5944.00457142857</v>
      </c>
      <c r="I23" s="22">
        <v>1612.13725257143</v>
      </c>
      <c r="J23" s="32">
        <v>0.2712207289208</v>
      </c>
      <c r="K23" s="25">
        <v>6546.87</v>
      </c>
      <c r="L23" s="25">
        <v>1346.95</v>
      </c>
      <c r="M23" s="27">
        <f t="shared" si="0"/>
        <v>0.205739536602987</v>
      </c>
      <c r="N23" s="33">
        <f t="shared" si="1"/>
        <v>1.32170894311944</v>
      </c>
      <c r="O23" s="37">
        <f t="shared" si="2"/>
        <v>0.969913236838556</v>
      </c>
      <c r="P23" s="34">
        <f t="shared" si="3"/>
        <v>1.1014241192662</v>
      </c>
      <c r="Q23" s="38">
        <f t="shared" si="4"/>
        <v>0.835505784542573</v>
      </c>
      <c r="R23" s="40"/>
    </row>
    <row r="24" s="1" customFormat="1" customHeight="1" spans="1:18">
      <c r="A24" s="18">
        <v>21</v>
      </c>
      <c r="B24" s="18">
        <v>570</v>
      </c>
      <c r="C24" s="19" t="s">
        <v>852</v>
      </c>
      <c r="D24" s="19" t="s">
        <v>32</v>
      </c>
      <c r="E24" s="20">
        <v>5272.828</v>
      </c>
      <c r="F24" s="20">
        <v>1456.71266666667</v>
      </c>
      <c r="G24" s="21">
        <v>0.276267814286123</v>
      </c>
      <c r="H24" s="22">
        <v>6327.3936</v>
      </c>
      <c r="I24" s="22">
        <v>1691.0534</v>
      </c>
      <c r="J24" s="32">
        <v>0.267259081211575</v>
      </c>
      <c r="K24" s="25">
        <v>6945.53</v>
      </c>
      <c r="L24" s="25">
        <v>1531.69</v>
      </c>
      <c r="M24" s="27">
        <f t="shared" si="0"/>
        <v>0.220528886924396</v>
      </c>
      <c r="N24" s="33">
        <f t="shared" si="1"/>
        <v>1.31723052600995</v>
      </c>
      <c r="O24" s="33">
        <f t="shared" si="2"/>
        <v>1.05147022817128</v>
      </c>
      <c r="P24" s="34">
        <f t="shared" si="3"/>
        <v>1.09769210500829</v>
      </c>
      <c r="Q24" s="38">
        <f t="shared" si="4"/>
        <v>0.905760870709346</v>
      </c>
      <c r="R24" s="40"/>
    </row>
    <row r="25" s="1" customFormat="1" customHeight="1" spans="1:18">
      <c r="A25" s="18">
        <v>22</v>
      </c>
      <c r="B25" s="18">
        <v>587</v>
      </c>
      <c r="C25" s="19" t="s">
        <v>849</v>
      </c>
      <c r="D25" s="19" t="s">
        <v>36</v>
      </c>
      <c r="E25" s="20">
        <v>6352.49742857143</v>
      </c>
      <c r="F25" s="20">
        <v>1693.82540571429</v>
      </c>
      <c r="G25" s="21">
        <v>0.266639290257092</v>
      </c>
      <c r="H25" s="22">
        <v>7622.99691428572</v>
      </c>
      <c r="I25" s="22">
        <v>1966.31036228572</v>
      </c>
      <c r="J25" s="32">
        <v>0.257944530792187</v>
      </c>
      <c r="K25" s="25">
        <v>8320.41</v>
      </c>
      <c r="L25" s="25">
        <v>1652.61</v>
      </c>
      <c r="M25" s="27">
        <f t="shared" si="0"/>
        <v>0.198621221790753</v>
      </c>
      <c r="N25" s="33">
        <f t="shared" si="1"/>
        <v>1.3097856541551</v>
      </c>
      <c r="O25" s="37">
        <f t="shared" si="2"/>
        <v>0.975667264420969</v>
      </c>
      <c r="P25" s="34">
        <f t="shared" si="3"/>
        <v>1.09148804512925</v>
      </c>
      <c r="Q25" s="38">
        <f t="shared" si="4"/>
        <v>0.840462437516191</v>
      </c>
      <c r="R25" s="40"/>
    </row>
    <row r="26" s="1" customFormat="1" customHeight="1" spans="1:18">
      <c r="A26" s="18">
        <v>23</v>
      </c>
      <c r="B26" s="18">
        <v>572</v>
      </c>
      <c r="C26" s="19" t="s">
        <v>794</v>
      </c>
      <c r="D26" s="19" t="s">
        <v>38</v>
      </c>
      <c r="E26" s="20">
        <v>7612.91047619048</v>
      </c>
      <c r="F26" s="20">
        <v>2120.81133714286</v>
      </c>
      <c r="G26" s="21">
        <v>0.278580884902789</v>
      </c>
      <c r="H26" s="22">
        <v>9135.49257142858</v>
      </c>
      <c r="I26" s="22">
        <v>2461.98533485715</v>
      </c>
      <c r="J26" s="32">
        <v>0.269496725612481</v>
      </c>
      <c r="K26" s="25">
        <v>9970.21</v>
      </c>
      <c r="L26" s="25">
        <v>2804.28</v>
      </c>
      <c r="M26" s="27">
        <f t="shared" si="0"/>
        <v>0.281265891089556</v>
      </c>
      <c r="N26" s="33">
        <f t="shared" si="1"/>
        <v>1.30964498153262</v>
      </c>
      <c r="O26" s="33">
        <f t="shared" si="2"/>
        <v>1.32226754491887</v>
      </c>
      <c r="P26" s="34">
        <f t="shared" si="3"/>
        <v>1.09137081794385</v>
      </c>
      <c r="Q26" s="34">
        <f t="shared" si="4"/>
        <v>1.13903196753311</v>
      </c>
      <c r="R26" s="40">
        <v>50</v>
      </c>
    </row>
    <row r="27" s="1" customFormat="1" customHeight="1" spans="1:18">
      <c r="A27" s="18">
        <v>24</v>
      </c>
      <c r="B27" s="18">
        <v>513</v>
      </c>
      <c r="C27" s="19" t="s">
        <v>891</v>
      </c>
      <c r="D27" s="19" t="s">
        <v>32</v>
      </c>
      <c r="E27" s="20">
        <v>10187.816</v>
      </c>
      <c r="F27" s="20">
        <v>2968.1592</v>
      </c>
      <c r="G27" s="21">
        <v>0.291344013280177</v>
      </c>
      <c r="H27" s="22">
        <v>12225.3792</v>
      </c>
      <c r="I27" s="22">
        <v>3445.64568</v>
      </c>
      <c r="J27" s="32">
        <v>0.281843665021041</v>
      </c>
      <c r="K27" s="25">
        <v>13201.39</v>
      </c>
      <c r="L27" s="25">
        <v>3860.71</v>
      </c>
      <c r="M27" s="27">
        <f t="shared" si="0"/>
        <v>0.29244723472301</v>
      </c>
      <c r="N27" s="33">
        <f t="shared" si="1"/>
        <v>1.29580176948622</v>
      </c>
      <c r="O27" s="33">
        <f t="shared" si="2"/>
        <v>1.30070853342368</v>
      </c>
      <c r="P27" s="34">
        <f t="shared" si="3"/>
        <v>1.07983480790518</v>
      </c>
      <c r="Q27" s="34">
        <f t="shared" si="4"/>
        <v>1.12046053440991</v>
      </c>
      <c r="R27" s="40">
        <v>50</v>
      </c>
    </row>
    <row r="28" s="1" customFormat="1" customHeight="1" spans="1:18">
      <c r="A28" s="18">
        <v>25</v>
      </c>
      <c r="B28" s="24">
        <v>571</v>
      </c>
      <c r="C28" s="19" t="s">
        <v>69</v>
      </c>
      <c r="D28" s="19" t="s">
        <v>70</v>
      </c>
      <c r="E28" s="20">
        <v>18667.7946666667</v>
      </c>
      <c r="F28" s="20">
        <v>4908.46434666667</v>
      </c>
      <c r="G28" s="21">
        <v>0.26293755820184</v>
      </c>
      <c r="H28" s="22">
        <v>22401.3536</v>
      </c>
      <c r="I28" s="22">
        <v>5698.08687199999</v>
      </c>
      <c r="J28" s="32">
        <v>0.25436350739091</v>
      </c>
      <c r="K28" s="25">
        <v>23736.47</v>
      </c>
      <c r="L28" s="25">
        <v>5620.32</v>
      </c>
      <c r="M28" s="27">
        <f t="shared" si="0"/>
        <v>0.236779942426148</v>
      </c>
      <c r="N28" s="33">
        <f t="shared" si="1"/>
        <v>1.27151977101955</v>
      </c>
      <c r="O28" s="33">
        <f t="shared" si="2"/>
        <v>1.14502614322069</v>
      </c>
      <c r="P28" s="34">
        <f t="shared" si="3"/>
        <v>1.05959980918296</v>
      </c>
      <c r="Q28" s="38">
        <f t="shared" si="4"/>
        <v>0.986352108392357</v>
      </c>
      <c r="R28" s="40"/>
    </row>
    <row r="29" s="1" customFormat="1" customHeight="1" spans="1:18">
      <c r="A29" s="18">
        <v>26</v>
      </c>
      <c r="B29" s="18">
        <v>709</v>
      </c>
      <c r="C29" s="19" t="s">
        <v>901</v>
      </c>
      <c r="D29" s="19" t="s">
        <v>32</v>
      </c>
      <c r="E29" s="20">
        <v>11307.8513333333</v>
      </c>
      <c r="F29" s="20">
        <v>2989.43389333333</v>
      </c>
      <c r="G29" s="21">
        <v>0.264367986915522</v>
      </c>
      <c r="H29" s="22">
        <v>13569.4216</v>
      </c>
      <c r="I29" s="22">
        <v>3470.342824</v>
      </c>
      <c r="J29" s="32">
        <v>0.255747291690016</v>
      </c>
      <c r="K29" s="25">
        <v>14265.48</v>
      </c>
      <c r="L29" s="25">
        <v>4143.55</v>
      </c>
      <c r="M29" s="27">
        <f t="shared" si="0"/>
        <v>0.29045990741286</v>
      </c>
      <c r="N29" s="33">
        <f t="shared" si="1"/>
        <v>1.26155531935127</v>
      </c>
      <c r="O29" s="33">
        <f t="shared" si="2"/>
        <v>1.38606510391163</v>
      </c>
      <c r="P29" s="34">
        <f t="shared" si="3"/>
        <v>1.05129609945939</v>
      </c>
      <c r="Q29" s="34">
        <f t="shared" si="4"/>
        <v>1.19398866629091</v>
      </c>
      <c r="R29" s="40">
        <v>50</v>
      </c>
    </row>
    <row r="30" s="1" customFormat="1" customHeight="1" spans="1:18">
      <c r="A30" s="18">
        <v>27</v>
      </c>
      <c r="B30" s="18">
        <v>546</v>
      </c>
      <c r="C30" s="19" t="s">
        <v>860</v>
      </c>
      <c r="D30" s="19" t="s">
        <v>53</v>
      </c>
      <c r="E30" s="20">
        <v>11728.4984761905</v>
      </c>
      <c r="F30" s="20">
        <v>3638.63750095239</v>
      </c>
      <c r="G30" s="21">
        <v>0.310238988250629</v>
      </c>
      <c r="H30" s="22">
        <v>14074.1981714286</v>
      </c>
      <c r="I30" s="22">
        <v>4223.98353371429</v>
      </c>
      <c r="J30" s="32">
        <v>0.300122499503326</v>
      </c>
      <c r="K30" s="25">
        <v>14635.33</v>
      </c>
      <c r="L30" s="25">
        <v>4621.42</v>
      </c>
      <c r="M30" s="27">
        <f t="shared" si="0"/>
        <v>0.315771492682434</v>
      </c>
      <c r="N30" s="33">
        <f t="shared" si="1"/>
        <v>1.24784344984232</v>
      </c>
      <c r="O30" s="33">
        <f t="shared" si="2"/>
        <v>1.2700962925794</v>
      </c>
      <c r="P30" s="34">
        <f t="shared" si="3"/>
        <v>1.03986954153527</v>
      </c>
      <c r="Q30" s="34">
        <f t="shared" si="4"/>
        <v>1.09409043930061</v>
      </c>
      <c r="R30" s="40">
        <v>50</v>
      </c>
    </row>
    <row r="31" s="1" customFormat="1" customHeight="1" spans="1:18">
      <c r="A31" s="18">
        <v>28</v>
      </c>
      <c r="B31" s="18">
        <v>748</v>
      </c>
      <c r="C31" s="19" t="s">
        <v>847</v>
      </c>
      <c r="D31" s="19" t="s">
        <v>34</v>
      </c>
      <c r="E31" s="20">
        <v>7022.67571428571</v>
      </c>
      <c r="F31" s="20">
        <v>1814.976</v>
      </c>
      <c r="G31" s="21">
        <v>0.258445081880675</v>
      </c>
      <c r="H31" s="22">
        <v>8427.21085714285</v>
      </c>
      <c r="I31" s="22">
        <v>2106.9504</v>
      </c>
      <c r="J31" s="32">
        <v>0.250017524862827</v>
      </c>
      <c r="K31" s="25">
        <v>8761.57</v>
      </c>
      <c r="L31" s="25">
        <v>2154.82</v>
      </c>
      <c r="M31" s="27">
        <f t="shared" si="0"/>
        <v>0.245939939987925</v>
      </c>
      <c r="N31" s="33">
        <f t="shared" si="1"/>
        <v>1.24761136017957</v>
      </c>
      <c r="O31" s="33">
        <f t="shared" si="2"/>
        <v>1.18724434923657</v>
      </c>
      <c r="P31" s="34">
        <f t="shared" si="3"/>
        <v>1.03967613348297</v>
      </c>
      <c r="Q31" s="34">
        <f t="shared" si="4"/>
        <v>1.02271985140229</v>
      </c>
      <c r="R31" s="40">
        <v>50</v>
      </c>
    </row>
    <row r="32" s="1" customFormat="1" customHeight="1" spans="1:18">
      <c r="A32" s="18">
        <v>29</v>
      </c>
      <c r="B32" s="18">
        <v>738</v>
      </c>
      <c r="C32" s="19" t="s">
        <v>881</v>
      </c>
      <c r="D32" s="19" t="s">
        <v>36</v>
      </c>
      <c r="E32" s="20">
        <v>4575.44914285714</v>
      </c>
      <c r="F32" s="20">
        <v>1279.5542247619</v>
      </c>
      <c r="G32" s="21">
        <v>0.279656528749631</v>
      </c>
      <c r="H32" s="22">
        <v>5490.53897142857</v>
      </c>
      <c r="I32" s="22">
        <v>1485.39555657143</v>
      </c>
      <c r="J32" s="32">
        <v>0.270537294116491</v>
      </c>
      <c r="K32" s="25">
        <v>5692.21</v>
      </c>
      <c r="L32" s="25">
        <v>1182.33</v>
      </c>
      <c r="M32" s="27">
        <f t="shared" si="0"/>
        <v>0.207710186377523</v>
      </c>
      <c r="N32" s="33">
        <f t="shared" si="1"/>
        <v>1.24407677197905</v>
      </c>
      <c r="O32" s="37">
        <f t="shared" si="2"/>
        <v>0.924017112459621</v>
      </c>
      <c r="P32" s="34">
        <f t="shared" si="3"/>
        <v>1.03673064331587</v>
      </c>
      <c r="Q32" s="38">
        <f t="shared" si="4"/>
        <v>0.795969797249857</v>
      </c>
      <c r="R32" s="40"/>
    </row>
    <row r="33" s="1" customFormat="1" customHeight="1" spans="1:18">
      <c r="A33" s="18">
        <v>30</v>
      </c>
      <c r="B33" s="18">
        <v>355</v>
      </c>
      <c r="C33" s="19" t="s">
        <v>880</v>
      </c>
      <c r="D33" s="19" t="s">
        <v>38</v>
      </c>
      <c r="E33" s="20">
        <v>9459.33357142857</v>
      </c>
      <c r="F33" s="20">
        <v>2468.11817142857</v>
      </c>
      <c r="G33" s="21">
        <v>0.260918821901301</v>
      </c>
      <c r="H33" s="22">
        <v>11351.2002857143</v>
      </c>
      <c r="I33" s="22">
        <v>2865.16326857143</v>
      </c>
      <c r="J33" s="32">
        <v>0.252410599447998</v>
      </c>
      <c r="K33" s="25">
        <v>11694.49</v>
      </c>
      <c r="L33" s="25">
        <v>3693.41</v>
      </c>
      <c r="M33" s="27">
        <f t="shared" si="0"/>
        <v>0.315824802962763</v>
      </c>
      <c r="N33" s="33">
        <f t="shared" si="1"/>
        <v>1.23629110990679</v>
      </c>
      <c r="O33" s="33">
        <f t="shared" si="2"/>
        <v>1.49644779685011</v>
      </c>
      <c r="P33" s="34">
        <f t="shared" si="3"/>
        <v>1.03024259158899</v>
      </c>
      <c r="Q33" s="34">
        <f t="shared" si="4"/>
        <v>1.28907488118174</v>
      </c>
      <c r="R33" s="40">
        <v>50</v>
      </c>
    </row>
    <row r="34" s="1" customFormat="1" customHeight="1" spans="1:18">
      <c r="A34" s="18">
        <v>31</v>
      </c>
      <c r="B34" s="18">
        <v>102479</v>
      </c>
      <c r="C34" s="19" t="s">
        <v>879</v>
      </c>
      <c r="D34" s="19" t="s">
        <v>38</v>
      </c>
      <c r="E34" s="20">
        <v>5418.22933333333</v>
      </c>
      <c r="F34" s="20">
        <v>1426.12389333333</v>
      </c>
      <c r="G34" s="21">
        <v>0.263208477455857</v>
      </c>
      <c r="H34" s="22">
        <v>6501.8752</v>
      </c>
      <c r="I34" s="22">
        <v>1655.543824</v>
      </c>
      <c r="J34" s="32">
        <v>0.254625592321427</v>
      </c>
      <c r="K34" s="25">
        <v>6643.8</v>
      </c>
      <c r="L34" s="25">
        <v>1662.61</v>
      </c>
      <c r="M34" s="27">
        <f t="shared" si="0"/>
        <v>0.250249857009543</v>
      </c>
      <c r="N34" s="33">
        <f t="shared" si="1"/>
        <v>1.22619394478688</v>
      </c>
      <c r="O34" s="33">
        <f t="shared" si="2"/>
        <v>1.16582437737154</v>
      </c>
      <c r="P34" s="34">
        <f t="shared" si="3"/>
        <v>1.0218282873224</v>
      </c>
      <c r="Q34" s="34">
        <f t="shared" si="4"/>
        <v>1.00426819024514</v>
      </c>
      <c r="R34" s="40">
        <v>50</v>
      </c>
    </row>
    <row r="35" s="1" customFormat="1" customHeight="1" spans="1:18">
      <c r="A35" s="18">
        <v>32</v>
      </c>
      <c r="B35" s="18">
        <v>723</v>
      </c>
      <c r="C35" s="19" t="s">
        <v>855</v>
      </c>
      <c r="D35" s="19" t="s">
        <v>38</v>
      </c>
      <c r="E35" s="20">
        <v>4857.87333333333</v>
      </c>
      <c r="F35" s="20">
        <v>1223.35037333333</v>
      </c>
      <c r="G35" s="21">
        <v>0.251828380320058</v>
      </c>
      <c r="H35" s="22">
        <v>5829.448</v>
      </c>
      <c r="I35" s="22">
        <v>1420.150216</v>
      </c>
      <c r="J35" s="32">
        <v>0.243616585309621</v>
      </c>
      <c r="K35" s="25">
        <v>5945.78</v>
      </c>
      <c r="L35" s="25">
        <v>1477.21</v>
      </c>
      <c r="M35" s="27">
        <f t="shared" si="0"/>
        <v>0.248446797560623</v>
      </c>
      <c r="N35" s="33">
        <f t="shared" si="1"/>
        <v>1.22394710442567</v>
      </c>
      <c r="O35" s="33">
        <f t="shared" si="2"/>
        <v>1.20751179073495</v>
      </c>
      <c r="P35" s="34">
        <f t="shared" si="3"/>
        <v>1.01995592035472</v>
      </c>
      <c r="Q35" s="34">
        <f t="shared" si="4"/>
        <v>1.04017869613872</v>
      </c>
      <c r="R35" s="40">
        <v>50</v>
      </c>
    </row>
    <row r="36" s="1" customFormat="1" customHeight="1" spans="1:18">
      <c r="A36" s="18">
        <v>33</v>
      </c>
      <c r="B36" s="18">
        <v>754</v>
      </c>
      <c r="C36" s="19" t="s">
        <v>873</v>
      </c>
      <c r="D36" s="19" t="s">
        <v>36</v>
      </c>
      <c r="E36" s="20">
        <v>8477.14857142857</v>
      </c>
      <c r="F36" s="20">
        <v>1892.71968</v>
      </c>
      <c r="G36" s="21">
        <v>0.223273151821266</v>
      </c>
      <c r="H36" s="22">
        <v>10172.5782857143</v>
      </c>
      <c r="I36" s="22">
        <v>2197.200672</v>
      </c>
      <c r="J36" s="32">
        <v>0.215992505566225</v>
      </c>
      <c r="K36" s="25">
        <v>10299.17</v>
      </c>
      <c r="L36" s="25">
        <v>2567.1</v>
      </c>
      <c r="M36" s="27">
        <f t="shared" si="0"/>
        <v>0.249253095152328</v>
      </c>
      <c r="N36" s="33">
        <f t="shared" si="1"/>
        <v>1.214933289563</v>
      </c>
      <c r="O36" s="33">
        <f t="shared" si="2"/>
        <v>1.35630227081487</v>
      </c>
      <c r="P36" s="34">
        <f t="shared" si="3"/>
        <v>1.01244440796917</v>
      </c>
      <c r="Q36" s="34">
        <f t="shared" si="4"/>
        <v>1.1683502707394</v>
      </c>
      <c r="R36" s="40">
        <v>50</v>
      </c>
    </row>
    <row r="37" s="1" customFormat="1" customHeight="1" spans="1:18">
      <c r="A37" s="18">
        <v>34</v>
      </c>
      <c r="B37" s="18">
        <v>717</v>
      </c>
      <c r="C37" s="19" t="s">
        <v>882</v>
      </c>
      <c r="D37" s="19" t="s">
        <v>34</v>
      </c>
      <c r="E37" s="20">
        <v>7461.93295238095</v>
      </c>
      <c r="F37" s="20">
        <v>2178.54177523809</v>
      </c>
      <c r="G37" s="21">
        <v>0.291954080684009</v>
      </c>
      <c r="H37" s="22">
        <v>8954.31954285714</v>
      </c>
      <c r="I37" s="22">
        <v>2529.00284342857</v>
      </c>
      <c r="J37" s="32">
        <v>0.282433838922574</v>
      </c>
      <c r="K37" s="25">
        <v>9022.1</v>
      </c>
      <c r="L37" s="25">
        <v>2056.77</v>
      </c>
      <c r="M37" s="27">
        <f t="shared" si="0"/>
        <v>0.227970206492945</v>
      </c>
      <c r="N37" s="33">
        <f t="shared" si="1"/>
        <v>1.20908349854862</v>
      </c>
      <c r="O37" s="37">
        <f t="shared" si="2"/>
        <v>0.944103998086159</v>
      </c>
      <c r="P37" s="34">
        <f t="shared" si="3"/>
        <v>1.00756958212385</v>
      </c>
      <c r="Q37" s="38">
        <f t="shared" si="4"/>
        <v>0.813273106965604</v>
      </c>
      <c r="R37" s="41"/>
    </row>
    <row r="38" s="1" customFormat="1" customHeight="1" spans="1:18">
      <c r="A38" s="18">
        <v>35</v>
      </c>
      <c r="B38" s="18">
        <v>585</v>
      </c>
      <c r="C38" s="19" t="s">
        <v>797</v>
      </c>
      <c r="D38" s="19" t="s">
        <v>32</v>
      </c>
      <c r="E38" s="20">
        <v>12850.5773333333</v>
      </c>
      <c r="F38" s="20">
        <v>3604.33981333332</v>
      </c>
      <c r="G38" s="21">
        <v>0.280480769061167</v>
      </c>
      <c r="H38" s="22">
        <v>15420.6928</v>
      </c>
      <c r="I38" s="22">
        <v>4184.168392</v>
      </c>
      <c r="J38" s="32">
        <v>0.271334657026563</v>
      </c>
      <c r="K38" s="25">
        <v>15358.73</v>
      </c>
      <c r="L38" s="25">
        <v>4709.39</v>
      </c>
      <c r="M38" s="27">
        <f t="shared" si="0"/>
        <v>0.306626264020528</v>
      </c>
      <c r="N38" s="33">
        <f t="shared" si="1"/>
        <v>1.19517820885454</v>
      </c>
      <c r="O38" s="33">
        <f t="shared" si="2"/>
        <v>1.30658879126181</v>
      </c>
      <c r="P38" s="38">
        <f t="shared" si="3"/>
        <v>0.995981840712111</v>
      </c>
      <c r="Q38" s="38">
        <f t="shared" si="4"/>
        <v>1.12552592505699</v>
      </c>
      <c r="R38" s="41"/>
    </row>
    <row r="39" s="1" customFormat="1" customHeight="1" spans="1:18">
      <c r="A39" s="18">
        <v>36</v>
      </c>
      <c r="B39" s="18">
        <v>102934</v>
      </c>
      <c r="C39" s="19" t="s">
        <v>805</v>
      </c>
      <c r="D39" s="19" t="s">
        <v>32</v>
      </c>
      <c r="E39" s="20">
        <v>11132.1445714286</v>
      </c>
      <c r="F39" s="20">
        <v>2647.21904</v>
      </c>
      <c r="G39" s="21">
        <v>0.237799556322172</v>
      </c>
      <c r="H39" s="22">
        <v>13358.5734857143</v>
      </c>
      <c r="I39" s="22">
        <v>3073.076016</v>
      </c>
      <c r="J39" s="32">
        <v>0.230045222963841</v>
      </c>
      <c r="K39" s="25">
        <v>13233.71</v>
      </c>
      <c r="L39" s="25">
        <v>2668.94</v>
      </c>
      <c r="M39" s="27">
        <f t="shared" si="0"/>
        <v>0.201677382986328</v>
      </c>
      <c r="N39" s="33">
        <f t="shared" si="1"/>
        <v>1.18878351921203</v>
      </c>
      <c r="O39" s="33">
        <f t="shared" si="2"/>
        <v>1.00820519937028</v>
      </c>
      <c r="P39" s="38">
        <f t="shared" si="3"/>
        <v>0.990652932676694</v>
      </c>
      <c r="Q39" s="38">
        <f t="shared" si="4"/>
        <v>0.868491370244061</v>
      </c>
      <c r="R39" s="41"/>
    </row>
    <row r="40" s="1" customFormat="1" customHeight="1" spans="1:18">
      <c r="A40" s="18">
        <v>37</v>
      </c>
      <c r="B40" s="18">
        <v>724</v>
      </c>
      <c r="C40" s="19" t="s">
        <v>908</v>
      </c>
      <c r="D40" s="19" t="s">
        <v>53</v>
      </c>
      <c r="E40" s="20">
        <v>11377.82</v>
      </c>
      <c r="F40" s="20">
        <v>3046.13656</v>
      </c>
      <c r="G40" s="21">
        <v>0.267725852579844</v>
      </c>
      <c r="H40" s="22">
        <v>13653.384</v>
      </c>
      <c r="I40" s="22">
        <v>3536.167224</v>
      </c>
      <c r="J40" s="32">
        <v>0.258995661734849</v>
      </c>
      <c r="K40" s="25">
        <v>13482.93</v>
      </c>
      <c r="L40" s="25">
        <v>3897.81</v>
      </c>
      <c r="M40" s="27">
        <f t="shared" si="0"/>
        <v>0.289092207702628</v>
      </c>
      <c r="N40" s="33">
        <f t="shared" si="1"/>
        <v>1.18501874700074</v>
      </c>
      <c r="O40" s="33">
        <f t="shared" si="2"/>
        <v>1.27959135226689</v>
      </c>
      <c r="P40" s="38">
        <f t="shared" si="3"/>
        <v>0.98751562250062</v>
      </c>
      <c r="Q40" s="38">
        <f t="shared" si="4"/>
        <v>1.10226970419994</v>
      </c>
      <c r="R40" s="41"/>
    </row>
    <row r="41" s="1" customFormat="1" customHeight="1" spans="1:18">
      <c r="A41" s="18">
        <v>38</v>
      </c>
      <c r="B41" s="18">
        <v>373</v>
      </c>
      <c r="C41" s="19" t="s">
        <v>887</v>
      </c>
      <c r="D41" s="19" t="s">
        <v>38</v>
      </c>
      <c r="E41" s="20">
        <v>10553.6735714286</v>
      </c>
      <c r="F41" s="20">
        <v>2960.9818857143</v>
      </c>
      <c r="G41" s="21">
        <v>0.280564096063233</v>
      </c>
      <c r="H41" s="22">
        <v>12664.4082857143</v>
      </c>
      <c r="I41" s="22">
        <v>3437.31375428572</v>
      </c>
      <c r="J41" s="32">
        <v>0.27141526684378</v>
      </c>
      <c r="K41" s="25">
        <v>12406.86</v>
      </c>
      <c r="L41" s="25">
        <v>3379.79</v>
      </c>
      <c r="M41" s="27">
        <f t="shared" si="0"/>
        <v>0.272413003773719</v>
      </c>
      <c r="N41" s="33">
        <f t="shared" si="1"/>
        <v>1.17559633771395</v>
      </c>
      <c r="O41" s="33">
        <f t="shared" si="2"/>
        <v>1.14144230881867</v>
      </c>
      <c r="P41" s="38">
        <f t="shared" si="3"/>
        <v>0.979663614761629</v>
      </c>
      <c r="Q41" s="38">
        <f t="shared" si="4"/>
        <v>0.983264910218336</v>
      </c>
      <c r="R41" s="41"/>
    </row>
    <row r="42" s="1" customFormat="1" customHeight="1" spans="1:18">
      <c r="A42" s="18">
        <v>39</v>
      </c>
      <c r="B42" s="18">
        <v>341</v>
      </c>
      <c r="C42" s="19" t="s">
        <v>787</v>
      </c>
      <c r="D42" s="19" t="s">
        <v>34</v>
      </c>
      <c r="E42" s="20">
        <v>25440.7443333333</v>
      </c>
      <c r="F42" s="20">
        <v>6390.83169523808</v>
      </c>
      <c r="G42" s="21">
        <v>0.251204587865167</v>
      </c>
      <c r="H42" s="22">
        <v>30528.8932</v>
      </c>
      <c r="I42" s="22">
        <v>7418.92201142857</v>
      </c>
      <c r="J42" s="32">
        <v>0.243013133913042</v>
      </c>
      <c r="K42" s="25">
        <v>29742.55</v>
      </c>
      <c r="L42" s="25">
        <v>7266.87</v>
      </c>
      <c r="M42" s="27">
        <f t="shared" si="0"/>
        <v>0.244325721903468</v>
      </c>
      <c r="N42" s="33">
        <f t="shared" si="1"/>
        <v>1.16909118736083</v>
      </c>
      <c r="O42" s="33">
        <f t="shared" si="2"/>
        <v>1.13707735495752</v>
      </c>
      <c r="P42" s="38">
        <f t="shared" si="3"/>
        <v>0.974242656134026</v>
      </c>
      <c r="Q42" s="38">
        <f t="shared" si="4"/>
        <v>0.979504837603854</v>
      </c>
      <c r="R42" s="41"/>
    </row>
    <row r="43" s="1" customFormat="1" customHeight="1" spans="1:18">
      <c r="A43" s="18">
        <v>40</v>
      </c>
      <c r="B43" s="18">
        <v>747</v>
      </c>
      <c r="C43" s="19" t="s">
        <v>848</v>
      </c>
      <c r="D43" s="19" t="s">
        <v>38</v>
      </c>
      <c r="E43" s="20">
        <v>10931.734</v>
      </c>
      <c r="F43" s="20">
        <v>2062.12602666667</v>
      </c>
      <c r="G43" s="21">
        <v>0.188636681670691</v>
      </c>
      <c r="H43" s="22">
        <v>13118.0808</v>
      </c>
      <c r="I43" s="22">
        <v>2393.859344</v>
      </c>
      <c r="J43" s="32">
        <v>0.182485485529256</v>
      </c>
      <c r="K43" s="25">
        <v>12651.39</v>
      </c>
      <c r="L43" s="25">
        <v>2792.02</v>
      </c>
      <c r="M43" s="27">
        <f t="shared" si="0"/>
        <v>0.220688793879566</v>
      </c>
      <c r="N43" s="33">
        <f t="shared" si="1"/>
        <v>1.1573086209379</v>
      </c>
      <c r="O43" s="33">
        <f t="shared" si="2"/>
        <v>1.35395216582042</v>
      </c>
      <c r="P43" s="38">
        <f t="shared" si="3"/>
        <v>0.964423850781587</v>
      </c>
      <c r="Q43" s="38">
        <f t="shared" si="4"/>
        <v>1.16632583572546</v>
      </c>
      <c r="R43" s="41"/>
    </row>
    <row r="44" s="1" customFormat="1" customHeight="1" spans="1:18">
      <c r="A44" s="18">
        <v>41</v>
      </c>
      <c r="B44" s="18">
        <v>517</v>
      </c>
      <c r="C44" s="19" t="s">
        <v>866</v>
      </c>
      <c r="D44" s="19" t="s">
        <v>38</v>
      </c>
      <c r="E44" s="20">
        <v>26056.26</v>
      </c>
      <c r="F44" s="20">
        <v>5508.75549714285</v>
      </c>
      <c r="G44" s="21">
        <v>0.21141773597373</v>
      </c>
      <c r="H44" s="22">
        <v>31267.512</v>
      </c>
      <c r="I44" s="22">
        <v>6394.94659885714</v>
      </c>
      <c r="J44" s="32">
        <v>0.204523679365891</v>
      </c>
      <c r="K44" s="25">
        <v>29963.15</v>
      </c>
      <c r="L44" s="25">
        <v>7532.93</v>
      </c>
      <c r="M44" s="27">
        <f t="shared" si="0"/>
        <v>0.251406477623347</v>
      </c>
      <c r="N44" s="33">
        <f t="shared" si="1"/>
        <v>1.14994055171387</v>
      </c>
      <c r="O44" s="33">
        <f t="shared" si="2"/>
        <v>1.36744678610387</v>
      </c>
      <c r="P44" s="38">
        <f t="shared" si="3"/>
        <v>0.95828379309489</v>
      </c>
      <c r="Q44" s="38">
        <f t="shared" si="4"/>
        <v>1.17795041499584</v>
      </c>
      <c r="R44" s="41"/>
    </row>
    <row r="45" s="1" customFormat="1" customHeight="1" spans="1:18">
      <c r="A45" s="18">
        <v>42</v>
      </c>
      <c r="B45" s="18">
        <v>385</v>
      </c>
      <c r="C45" s="23" t="s">
        <v>45</v>
      </c>
      <c r="D45" s="19" t="s">
        <v>34</v>
      </c>
      <c r="E45" s="20">
        <v>17245.954</v>
      </c>
      <c r="F45" s="20">
        <v>3382.78050666666</v>
      </c>
      <c r="G45" s="21">
        <v>0.196149224720573</v>
      </c>
      <c r="H45" s="22">
        <v>20695.1448</v>
      </c>
      <c r="I45" s="22">
        <v>3926.966936</v>
      </c>
      <c r="J45" s="32">
        <v>0.18975305434925</v>
      </c>
      <c r="K45" s="25">
        <v>19684.7</v>
      </c>
      <c r="L45" s="25">
        <v>4181.79</v>
      </c>
      <c r="M45" s="27">
        <f t="shared" si="0"/>
        <v>0.212438594441368</v>
      </c>
      <c r="N45" s="33">
        <f t="shared" si="1"/>
        <v>1.14140974746888</v>
      </c>
      <c r="O45" s="33">
        <f t="shared" si="2"/>
        <v>1.23619903560361</v>
      </c>
      <c r="P45" s="38">
        <f t="shared" si="3"/>
        <v>0.951174789557404</v>
      </c>
      <c r="Q45" s="38">
        <f t="shared" si="4"/>
        <v>1.06489055501434</v>
      </c>
      <c r="R45" s="41"/>
    </row>
    <row r="46" s="1" customFormat="1" customHeight="1" spans="1:18">
      <c r="A46" s="18">
        <v>43</v>
      </c>
      <c r="B46" s="18">
        <v>54</v>
      </c>
      <c r="C46" s="19" t="s">
        <v>781</v>
      </c>
      <c r="D46" s="19" t="s">
        <v>36</v>
      </c>
      <c r="E46" s="20">
        <v>9330.29933333333</v>
      </c>
      <c r="F46" s="20">
        <v>2651.20754666666</v>
      </c>
      <c r="G46" s="21">
        <v>0.284150320579211</v>
      </c>
      <c r="H46" s="22">
        <v>11196.3592</v>
      </c>
      <c r="I46" s="22">
        <v>3077.706152</v>
      </c>
      <c r="J46" s="32">
        <v>0.274884549255976</v>
      </c>
      <c r="K46" s="25">
        <v>10551.23</v>
      </c>
      <c r="L46" s="25">
        <v>2485.12</v>
      </c>
      <c r="M46" s="27">
        <f t="shared" si="0"/>
        <v>0.235528938332308</v>
      </c>
      <c r="N46" s="33">
        <f t="shared" si="1"/>
        <v>1.13085653772166</v>
      </c>
      <c r="O46" s="37">
        <f t="shared" si="2"/>
        <v>0.937354000491029</v>
      </c>
      <c r="P46" s="38">
        <f t="shared" si="3"/>
        <v>0.942380448101379</v>
      </c>
      <c r="Q46" s="38">
        <f t="shared" si="4"/>
        <v>0.807458502295641</v>
      </c>
      <c r="R46" s="41"/>
    </row>
    <row r="47" s="1" customFormat="1" customHeight="1" spans="1:18">
      <c r="A47" s="18">
        <v>44</v>
      </c>
      <c r="B47" s="18">
        <v>514</v>
      </c>
      <c r="C47" s="19" t="s">
        <v>844</v>
      </c>
      <c r="D47" s="19" t="s">
        <v>34</v>
      </c>
      <c r="E47" s="20">
        <v>11154.0068571429</v>
      </c>
      <c r="F47" s="20">
        <v>3331.95541333335</v>
      </c>
      <c r="G47" s="21">
        <v>0.29872273309565</v>
      </c>
      <c r="H47" s="22">
        <v>13384.8082285715</v>
      </c>
      <c r="I47" s="22">
        <v>3867.96563200002</v>
      </c>
      <c r="J47" s="32">
        <v>0.288981774407748</v>
      </c>
      <c r="K47" s="25">
        <v>12530.51</v>
      </c>
      <c r="L47" s="25">
        <v>2969.51</v>
      </c>
      <c r="M47" s="27">
        <f t="shared" si="0"/>
        <v>0.236982373422949</v>
      </c>
      <c r="N47" s="33">
        <f t="shared" si="1"/>
        <v>1.12340884854088</v>
      </c>
      <c r="O47" s="37">
        <f t="shared" si="2"/>
        <v>0.891221409541386</v>
      </c>
      <c r="P47" s="38">
        <f t="shared" si="3"/>
        <v>0.936174040450733</v>
      </c>
      <c r="Q47" s="38">
        <f t="shared" si="4"/>
        <v>0.767718817207936</v>
      </c>
      <c r="R47" s="41"/>
    </row>
    <row r="48" s="1" customFormat="1" customHeight="1" spans="1:18">
      <c r="A48" s="18">
        <v>45</v>
      </c>
      <c r="B48" s="18">
        <v>707</v>
      </c>
      <c r="C48" s="19" t="s">
        <v>878</v>
      </c>
      <c r="D48" s="19" t="s">
        <v>53</v>
      </c>
      <c r="E48" s="20">
        <v>13533.3454285714</v>
      </c>
      <c r="F48" s="20">
        <v>4159.15378666666</v>
      </c>
      <c r="G48" s="21">
        <v>0.30732635981388</v>
      </c>
      <c r="H48" s="22">
        <v>16240.0145142857</v>
      </c>
      <c r="I48" s="22">
        <v>4828.23504799999</v>
      </c>
      <c r="J48" s="32">
        <v>0.297304848080818</v>
      </c>
      <c r="K48" s="25">
        <v>15176.77</v>
      </c>
      <c r="L48" s="25">
        <v>4530.84</v>
      </c>
      <c r="M48" s="27">
        <f t="shared" si="0"/>
        <v>0.298537831172245</v>
      </c>
      <c r="N48" s="33">
        <f t="shared" si="1"/>
        <v>1.12143520462864</v>
      </c>
      <c r="O48" s="33">
        <f t="shared" si="2"/>
        <v>1.08936582593432</v>
      </c>
      <c r="P48" s="38">
        <f t="shared" si="3"/>
        <v>0.93452933719053</v>
      </c>
      <c r="Q48" s="38">
        <f t="shared" si="4"/>
        <v>0.938405018595112</v>
      </c>
      <c r="R48" s="41"/>
    </row>
    <row r="49" s="1" customFormat="1" customHeight="1" spans="1:18">
      <c r="A49" s="18">
        <v>46</v>
      </c>
      <c r="B49" s="18">
        <v>106569</v>
      </c>
      <c r="C49" s="23" t="s">
        <v>76</v>
      </c>
      <c r="D49" s="19" t="s">
        <v>32</v>
      </c>
      <c r="E49" s="20">
        <v>4705.07580952381</v>
      </c>
      <c r="F49" s="20">
        <v>1143.95849142857</v>
      </c>
      <c r="G49" s="21">
        <v>0.243132850083525</v>
      </c>
      <c r="H49" s="22">
        <v>5646.09097142857</v>
      </c>
      <c r="I49" s="22">
        <v>1327.98659657143</v>
      </c>
      <c r="J49" s="32">
        <v>0.235204604972106</v>
      </c>
      <c r="K49" s="25">
        <v>5221.74</v>
      </c>
      <c r="L49" s="25">
        <v>1462.88</v>
      </c>
      <c r="M49" s="27">
        <f t="shared" si="0"/>
        <v>0.280151826785707</v>
      </c>
      <c r="N49" s="33">
        <f t="shared" si="1"/>
        <v>1.10980996085767</v>
      </c>
      <c r="O49" s="33">
        <f t="shared" si="2"/>
        <v>1.27878765790983</v>
      </c>
      <c r="P49" s="38">
        <f t="shared" si="3"/>
        <v>0.924841634048061</v>
      </c>
      <c r="Q49" s="38">
        <f t="shared" si="4"/>
        <v>1.1015773832182</v>
      </c>
      <c r="R49" s="41"/>
    </row>
    <row r="50" s="1" customFormat="1" customHeight="1" spans="1:18">
      <c r="A50" s="18">
        <v>47</v>
      </c>
      <c r="B50" s="18">
        <v>367</v>
      </c>
      <c r="C50" s="19" t="s">
        <v>913</v>
      </c>
      <c r="D50" s="19" t="s">
        <v>36</v>
      </c>
      <c r="E50" s="20">
        <v>7090.56466666667</v>
      </c>
      <c r="F50" s="20">
        <v>1651.13565333334</v>
      </c>
      <c r="G50" s="21">
        <v>0.232863774742153</v>
      </c>
      <c r="H50" s="22">
        <v>8508.6776</v>
      </c>
      <c r="I50" s="22">
        <v>1916.753128</v>
      </c>
      <c r="J50" s="32">
        <v>0.22527039078317</v>
      </c>
      <c r="K50" s="25">
        <v>7859.48</v>
      </c>
      <c r="L50" s="25">
        <v>1818.37</v>
      </c>
      <c r="M50" s="27">
        <f t="shared" si="0"/>
        <v>0.231360089980508</v>
      </c>
      <c r="N50" s="33">
        <f t="shared" si="1"/>
        <v>1.10844204509523</v>
      </c>
      <c r="O50" s="33">
        <f t="shared" si="2"/>
        <v>1.10128443797398</v>
      </c>
      <c r="P50" s="38">
        <f t="shared" si="3"/>
        <v>0.923701704246027</v>
      </c>
      <c r="Q50" s="38">
        <f t="shared" si="4"/>
        <v>0.948671987767848</v>
      </c>
      <c r="R50" s="41"/>
    </row>
    <row r="51" s="1" customFormat="1" customHeight="1" spans="1:18">
      <c r="A51" s="18">
        <v>48</v>
      </c>
      <c r="B51" s="18">
        <v>103198</v>
      </c>
      <c r="C51" s="19" t="s">
        <v>806</v>
      </c>
      <c r="D51" s="19" t="s">
        <v>32</v>
      </c>
      <c r="E51" s="20">
        <v>7426.19866666667</v>
      </c>
      <c r="F51" s="20">
        <v>1588.68298666667</v>
      </c>
      <c r="G51" s="21">
        <v>0.213929502559317</v>
      </c>
      <c r="H51" s="22">
        <v>8911.4384</v>
      </c>
      <c r="I51" s="22">
        <v>1844.253728</v>
      </c>
      <c r="J51" s="32">
        <v>0.20695354051934</v>
      </c>
      <c r="K51" s="25">
        <v>8172.19</v>
      </c>
      <c r="L51" s="25">
        <v>1754.8</v>
      </c>
      <c r="M51" s="27">
        <f t="shared" si="0"/>
        <v>0.214728242980156</v>
      </c>
      <c r="N51" s="33">
        <f t="shared" si="1"/>
        <v>1.10045399629312</v>
      </c>
      <c r="O51" s="33">
        <f t="shared" si="2"/>
        <v>1.10456271938927</v>
      </c>
      <c r="P51" s="38">
        <f t="shared" si="3"/>
        <v>0.917044996910936</v>
      </c>
      <c r="Q51" s="38">
        <f t="shared" si="4"/>
        <v>0.951495975503865</v>
      </c>
      <c r="R51" s="41"/>
    </row>
    <row r="52" s="1" customFormat="1" customHeight="1" spans="1:18">
      <c r="A52" s="18">
        <v>49</v>
      </c>
      <c r="B52" s="18">
        <v>737</v>
      </c>
      <c r="C52" s="19" t="s">
        <v>898</v>
      </c>
      <c r="D52" s="19" t="s">
        <v>53</v>
      </c>
      <c r="E52" s="20">
        <v>7428.68495238095</v>
      </c>
      <c r="F52" s="20">
        <v>2093.34031238095</v>
      </c>
      <c r="G52" s="21">
        <v>0.281791504929822</v>
      </c>
      <c r="H52" s="22">
        <v>8914.42194285714</v>
      </c>
      <c r="I52" s="22">
        <v>2430.09505828571</v>
      </c>
      <c r="J52" s="32">
        <v>0.272602651508197</v>
      </c>
      <c r="K52" s="25">
        <v>8166.18</v>
      </c>
      <c r="L52" s="25">
        <v>2079.72</v>
      </c>
      <c r="M52" s="27">
        <f t="shared" si="0"/>
        <v>0.254674768373952</v>
      </c>
      <c r="N52" s="33">
        <f t="shared" si="1"/>
        <v>1.09927666233613</v>
      </c>
      <c r="O52" s="37">
        <f t="shared" si="2"/>
        <v>0.99349350303895</v>
      </c>
      <c r="P52" s="38">
        <f t="shared" si="3"/>
        <v>0.916063885280113</v>
      </c>
      <c r="Q52" s="38">
        <f t="shared" si="4"/>
        <v>0.85581837340434</v>
      </c>
      <c r="R52" s="41"/>
    </row>
    <row r="53" s="1" customFormat="1" customHeight="1" spans="1:18">
      <c r="A53" s="18">
        <v>50</v>
      </c>
      <c r="B53" s="18">
        <v>387</v>
      </c>
      <c r="C53" s="19" t="s">
        <v>892</v>
      </c>
      <c r="D53" s="19" t="s">
        <v>53</v>
      </c>
      <c r="E53" s="20">
        <v>12337.3621428571</v>
      </c>
      <c r="F53" s="20">
        <v>2795.18754666666</v>
      </c>
      <c r="G53" s="21">
        <v>0.226562819045153</v>
      </c>
      <c r="H53" s="22">
        <v>14804.8345714285</v>
      </c>
      <c r="I53" s="22">
        <v>3244.84815199999</v>
      </c>
      <c r="J53" s="32">
        <v>0.219174901032811</v>
      </c>
      <c r="K53" s="25">
        <v>13432.23</v>
      </c>
      <c r="L53" s="25">
        <v>3399.65</v>
      </c>
      <c r="M53" s="27">
        <f t="shared" si="0"/>
        <v>0.253096470206362</v>
      </c>
      <c r="N53" s="33">
        <f t="shared" si="1"/>
        <v>1.08874408033623</v>
      </c>
      <c r="O53" s="33">
        <f t="shared" si="2"/>
        <v>1.21625112563705</v>
      </c>
      <c r="P53" s="38">
        <f t="shared" si="3"/>
        <v>0.907286733613528</v>
      </c>
      <c r="Q53" s="38">
        <f t="shared" si="4"/>
        <v>1.04770696215926</v>
      </c>
      <c r="R53" s="41"/>
    </row>
    <row r="54" s="1" customFormat="1" customHeight="1" spans="1:18">
      <c r="A54" s="18">
        <v>51</v>
      </c>
      <c r="B54" s="18">
        <v>105267</v>
      </c>
      <c r="C54" s="19" t="s">
        <v>895</v>
      </c>
      <c r="D54" s="19" t="s">
        <v>32</v>
      </c>
      <c r="E54" s="20">
        <v>4911.502</v>
      </c>
      <c r="F54" s="20">
        <v>1130.22858666667</v>
      </c>
      <c r="G54" s="21">
        <v>0.230118726749305</v>
      </c>
      <c r="H54" s="22">
        <v>5893.8024</v>
      </c>
      <c r="I54" s="22">
        <v>1312.047968</v>
      </c>
      <c r="J54" s="32">
        <v>0.222614855224871</v>
      </c>
      <c r="K54" s="25">
        <v>5336.89</v>
      </c>
      <c r="L54" s="25">
        <v>1292.55</v>
      </c>
      <c r="M54" s="27">
        <f t="shared" si="0"/>
        <v>0.242191613467769</v>
      </c>
      <c r="N54" s="33">
        <f t="shared" si="1"/>
        <v>1.08661057248882</v>
      </c>
      <c r="O54" s="33">
        <f t="shared" si="2"/>
        <v>1.14361821603898</v>
      </c>
      <c r="P54" s="38">
        <f t="shared" si="3"/>
        <v>0.905508810407353</v>
      </c>
      <c r="Q54" s="38">
        <f t="shared" si="4"/>
        <v>0.985139287224596</v>
      </c>
      <c r="R54" s="41"/>
    </row>
    <row r="55" s="1" customFormat="1" customHeight="1" spans="1:18">
      <c r="A55" s="18">
        <v>52</v>
      </c>
      <c r="B55" s="18">
        <v>713</v>
      </c>
      <c r="C55" s="19" t="s">
        <v>854</v>
      </c>
      <c r="D55" s="19" t="s">
        <v>36</v>
      </c>
      <c r="E55" s="20">
        <v>4001.90057142857</v>
      </c>
      <c r="F55" s="20">
        <v>1216.23579428571</v>
      </c>
      <c r="G55" s="21">
        <v>0.303914545745835</v>
      </c>
      <c r="H55" s="22">
        <v>4802.28068571429</v>
      </c>
      <c r="I55" s="22">
        <v>1411.89111771429</v>
      </c>
      <c r="J55" s="32">
        <v>0.294004288819341</v>
      </c>
      <c r="K55" s="25">
        <v>4276.5</v>
      </c>
      <c r="L55" s="25">
        <v>1126.14</v>
      </c>
      <c r="M55" s="27">
        <f t="shared" si="0"/>
        <v>0.263332164152929</v>
      </c>
      <c r="N55" s="33">
        <f t="shared" si="1"/>
        <v>1.06861725414467</v>
      </c>
      <c r="O55" s="37">
        <f t="shared" si="2"/>
        <v>0.925922428275002</v>
      </c>
      <c r="P55" s="38">
        <f t="shared" si="3"/>
        <v>0.890514378453894</v>
      </c>
      <c r="Q55" s="38">
        <f t="shared" si="4"/>
        <v>0.797611080536513</v>
      </c>
      <c r="R55" s="41"/>
    </row>
    <row r="56" s="1" customFormat="1" customHeight="1" spans="1:18">
      <c r="A56" s="18">
        <v>53</v>
      </c>
      <c r="B56" s="18">
        <v>706</v>
      </c>
      <c r="C56" s="19" t="s">
        <v>859</v>
      </c>
      <c r="D56" s="19" t="s">
        <v>36</v>
      </c>
      <c r="E56" s="20">
        <v>4597.22866666667</v>
      </c>
      <c r="F56" s="20">
        <v>1384.55890666667</v>
      </c>
      <c r="G56" s="21">
        <v>0.301172512193216</v>
      </c>
      <c r="H56" s="22">
        <v>5516.6744</v>
      </c>
      <c r="I56" s="22">
        <v>1607.292296</v>
      </c>
      <c r="J56" s="32">
        <v>0.291351669404307</v>
      </c>
      <c r="K56" s="25">
        <v>4877.2</v>
      </c>
      <c r="L56" s="25">
        <v>1241.23</v>
      </c>
      <c r="M56" s="27">
        <f t="shared" si="0"/>
        <v>0.254496432379234</v>
      </c>
      <c r="N56" s="33">
        <f t="shared" si="1"/>
        <v>1.0609000233909</v>
      </c>
      <c r="O56" s="37">
        <f t="shared" si="2"/>
        <v>0.896480455994657</v>
      </c>
      <c r="P56" s="38">
        <f t="shared" si="3"/>
        <v>0.884083352825753</v>
      </c>
      <c r="Q56" s="38">
        <f t="shared" si="4"/>
        <v>0.772249081942965</v>
      </c>
      <c r="R56" s="41"/>
    </row>
    <row r="57" s="1" customFormat="1" customHeight="1" spans="1:18">
      <c r="A57" s="18">
        <v>54</v>
      </c>
      <c r="B57" s="18">
        <v>105751</v>
      </c>
      <c r="C57" s="19" t="s">
        <v>862</v>
      </c>
      <c r="D57" s="19" t="s">
        <v>53</v>
      </c>
      <c r="E57" s="20">
        <v>5669.88066666667</v>
      </c>
      <c r="F57" s="20">
        <v>1588.26285333333</v>
      </c>
      <c r="G57" s="21">
        <v>0.280122800938432</v>
      </c>
      <c r="H57" s="22">
        <v>6803.8568</v>
      </c>
      <c r="I57" s="22">
        <v>1843.766008</v>
      </c>
      <c r="J57" s="32">
        <v>0.270988361777396</v>
      </c>
      <c r="K57" s="25">
        <v>5982.23</v>
      </c>
      <c r="L57" s="25">
        <v>1946.75</v>
      </c>
      <c r="M57" s="27">
        <f t="shared" si="0"/>
        <v>0.325422125194117</v>
      </c>
      <c r="N57" s="33">
        <f t="shared" si="1"/>
        <v>1.05508922527588</v>
      </c>
      <c r="O57" s="33">
        <f t="shared" si="2"/>
        <v>1.22571021283681</v>
      </c>
      <c r="P57" s="38">
        <f t="shared" si="3"/>
        <v>0.87924102106323</v>
      </c>
      <c r="Q57" s="38">
        <f t="shared" si="4"/>
        <v>1.05585523952235</v>
      </c>
      <c r="R57" s="41"/>
    </row>
    <row r="58" s="1" customFormat="1" customHeight="1" spans="1:18">
      <c r="A58" s="18">
        <v>55</v>
      </c>
      <c r="B58" s="18">
        <v>582</v>
      </c>
      <c r="C58" s="19" t="s">
        <v>906</v>
      </c>
      <c r="D58" s="19" t="s">
        <v>32</v>
      </c>
      <c r="E58" s="20">
        <v>33733.2659761905</v>
      </c>
      <c r="F58" s="20">
        <v>6300.41972476192</v>
      </c>
      <c r="G58" s="21">
        <v>0.186771708651302</v>
      </c>
      <c r="H58" s="22">
        <v>40479.9191714286</v>
      </c>
      <c r="I58" s="22">
        <v>7313.96550657144</v>
      </c>
      <c r="J58" s="32">
        <v>0.180681326847455</v>
      </c>
      <c r="K58" s="25">
        <v>35579.95</v>
      </c>
      <c r="L58" s="25">
        <v>6214.37</v>
      </c>
      <c r="M58" s="27">
        <f t="shared" si="0"/>
        <v>0.174659323579713</v>
      </c>
      <c r="N58" s="33">
        <f t="shared" si="1"/>
        <v>1.05474370685343</v>
      </c>
      <c r="O58" s="37">
        <f t="shared" si="2"/>
        <v>0.986342223451601</v>
      </c>
      <c r="P58" s="38">
        <f t="shared" si="3"/>
        <v>0.878953089044529</v>
      </c>
      <c r="Q58" s="38">
        <f t="shared" si="4"/>
        <v>0.849658095108122</v>
      </c>
      <c r="R58" s="41"/>
    </row>
    <row r="59" s="1" customFormat="1" customHeight="1" spans="1:18">
      <c r="A59" s="18">
        <v>56</v>
      </c>
      <c r="B59" s="18">
        <v>104838</v>
      </c>
      <c r="C59" s="19" t="s">
        <v>868</v>
      </c>
      <c r="D59" s="19" t="s">
        <v>36</v>
      </c>
      <c r="E59" s="20">
        <v>4772.83371428571</v>
      </c>
      <c r="F59" s="20">
        <v>1164.32965714286</v>
      </c>
      <c r="G59" s="21">
        <v>0.243949344737879</v>
      </c>
      <c r="H59" s="22">
        <v>5727.40045714286</v>
      </c>
      <c r="I59" s="22">
        <v>1351.63486285714</v>
      </c>
      <c r="J59" s="32">
        <v>0.235994474800774</v>
      </c>
      <c r="K59" s="25">
        <v>4997.27</v>
      </c>
      <c r="L59" s="25">
        <v>1141.35</v>
      </c>
      <c r="M59" s="27">
        <f t="shared" si="0"/>
        <v>0.228394703508115</v>
      </c>
      <c r="N59" s="33">
        <f t="shared" si="1"/>
        <v>1.04702369685383</v>
      </c>
      <c r="O59" s="37">
        <f t="shared" si="2"/>
        <v>0.980263616062783</v>
      </c>
      <c r="P59" s="38">
        <f t="shared" si="3"/>
        <v>0.872519747378187</v>
      </c>
      <c r="Q59" s="38">
        <f t="shared" si="4"/>
        <v>0.844421841552214</v>
      </c>
      <c r="R59" s="41"/>
    </row>
    <row r="60" s="1" customFormat="1" customHeight="1" spans="1:18">
      <c r="A60" s="18">
        <v>57</v>
      </c>
      <c r="B60" s="18">
        <v>102564</v>
      </c>
      <c r="C60" s="19" t="s">
        <v>867</v>
      </c>
      <c r="D60" s="19" t="s">
        <v>34</v>
      </c>
      <c r="E60" s="20">
        <v>4545.924</v>
      </c>
      <c r="F60" s="20">
        <v>1206.39661333333</v>
      </c>
      <c r="G60" s="21">
        <v>0.265379846502786</v>
      </c>
      <c r="H60" s="22">
        <v>5455.1088</v>
      </c>
      <c r="I60" s="22">
        <v>1400.469112</v>
      </c>
      <c r="J60" s="32">
        <v>0.256726155855956</v>
      </c>
      <c r="K60" s="25">
        <v>4737.08</v>
      </c>
      <c r="L60" s="25">
        <v>1221.68</v>
      </c>
      <c r="M60" s="27">
        <f t="shared" si="0"/>
        <v>0.257897270048215</v>
      </c>
      <c r="N60" s="33">
        <f t="shared" si="1"/>
        <v>1.04204997707837</v>
      </c>
      <c r="O60" s="33">
        <f t="shared" si="2"/>
        <v>1.01266862530759</v>
      </c>
      <c r="P60" s="38">
        <f t="shared" si="3"/>
        <v>0.868374980898639</v>
      </c>
      <c r="Q60" s="38">
        <f t="shared" si="4"/>
        <v>0.872336268991558</v>
      </c>
      <c r="R60" s="41"/>
    </row>
    <row r="61" s="1" customFormat="1" customHeight="1" spans="1:18">
      <c r="A61" s="18">
        <v>58</v>
      </c>
      <c r="B61" s="18">
        <v>104430</v>
      </c>
      <c r="C61" s="19" t="s">
        <v>888</v>
      </c>
      <c r="D61" s="19" t="s">
        <v>53</v>
      </c>
      <c r="E61" s="20">
        <v>3824.144</v>
      </c>
      <c r="F61" s="20">
        <v>905.222521904762</v>
      </c>
      <c r="G61" s="21">
        <v>0.236712456932783</v>
      </c>
      <c r="H61" s="22">
        <v>4588.9728</v>
      </c>
      <c r="I61" s="22">
        <v>1050.84527542857</v>
      </c>
      <c r="J61" s="32">
        <v>0.228993572467584</v>
      </c>
      <c r="K61" s="25">
        <v>3905.28</v>
      </c>
      <c r="L61" s="25">
        <v>697.75</v>
      </c>
      <c r="M61" s="27">
        <f t="shared" si="0"/>
        <v>0.178668366928876</v>
      </c>
      <c r="N61" s="33">
        <f t="shared" si="1"/>
        <v>1.02121677426373</v>
      </c>
      <c r="O61" s="37">
        <f t="shared" si="2"/>
        <v>0.7708049491873</v>
      </c>
      <c r="P61" s="38">
        <f t="shared" si="3"/>
        <v>0.851013978553109</v>
      </c>
      <c r="Q61" s="38">
        <f t="shared" si="4"/>
        <v>0.663989282071458</v>
      </c>
      <c r="R61" s="41"/>
    </row>
    <row r="62" s="1" customFormat="1" customHeight="1" spans="1:18">
      <c r="A62" s="18">
        <v>59</v>
      </c>
      <c r="B62" s="18">
        <v>726</v>
      </c>
      <c r="C62" s="19" t="s">
        <v>800</v>
      </c>
      <c r="D62" s="19" t="s">
        <v>32</v>
      </c>
      <c r="E62" s="20">
        <v>10555.3606666667</v>
      </c>
      <c r="F62" s="20">
        <v>2650.39365333334</v>
      </c>
      <c r="G62" s="21">
        <v>0.251094561051159</v>
      </c>
      <c r="H62" s="22">
        <v>12666.4328</v>
      </c>
      <c r="I62" s="22">
        <v>3076.761328</v>
      </c>
      <c r="J62" s="32">
        <v>0.242906694929925</v>
      </c>
      <c r="K62" s="25">
        <v>10766.88</v>
      </c>
      <c r="L62" s="25">
        <v>2216.9</v>
      </c>
      <c r="M62" s="27">
        <f t="shared" si="0"/>
        <v>0.205899945016569</v>
      </c>
      <c r="N62" s="33">
        <f t="shared" si="1"/>
        <v>1.02003904366823</v>
      </c>
      <c r="O62" s="37">
        <f t="shared" si="2"/>
        <v>0.836441785623753</v>
      </c>
      <c r="P62" s="38">
        <f t="shared" si="3"/>
        <v>0.850032536390198</v>
      </c>
      <c r="Q62" s="38">
        <f t="shared" si="4"/>
        <v>0.720530377129077</v>
      </c>
      <c r="R62" s="41"/>
    </row>
    <row r="63" s="1" customFormat="1" customHeight="1" spans="1:18">
      <c r="A63" s="18">
        <v>60</v>
      </c>
      <c r="B63" s="18">
        <v>343</v>
      </c>
      <c r="C63" s="19" t="s">
        <v>871</v>
      </c>
      <c r="D63" s="19" t="s">
        <v>32</v>
      </c>
      <c r="E63" s="20">
        <v>20718.5303571429</v>
      </c>
      <c r="F63" s="20">
        <v>5224.11341142858</v>
      </c>
      <c r="G63" s="21">
        <v>0.25214691010299</v>
      </c>
      <c r="H63" s="22">
        <v>24862.2364285715</v>
      </c>
      <c r="I63" s="22">
        <v>6064.51426457144</v>
      </c>
      <c r="J63" s="32">
        <v>0.243924728251805</v>
      </c>
      <c r="K63" s="25">
        <v>21094.07</v>
      </c>
      <c r="L63" s="25">
        <v>4761.27</v>
      </c>
      <c r="M63" s="27">
        <f t="shared" si="0"/>
        <v>0.225716042470704</v>
      </c>
      <c r="N63" s="33">
        <f t="shared" si="1"/>
        <v>1.01812578577648</v>
      </c>
      <c r="O63" s="37">
        <f t="shared" si="2"/>
        <v>0.911402495509375</v>
      </c>
      <c r="P63" s="38">
        <f t="shared" si="3"/>
        <v>0.848438154813734</v>
      </c>
      <c r="Q63" s="38">
        <f t="shared" si="4"/>
        <v>0.785103273285229</v>
      </c>
      <c r="R63" s="41"/>
    </row>
    <row r="64" s="1" customFormat="1" customHeight="1" spans="1:18">
      <c r="A64" s="18">
        <v>61</v>
      </c>
      <c r="B64" s="18">
        <v>598</v>
      </c>
      <c r="C64" s="19" t="s">
        <v>877</v>
      </c>
      <c r="D64" s="19" t="s">
        <v>53</v>
      </c>
      <c r="E64" s="20">
        <v>8088.61933333333</v>
      </c>
      <c r="F64" s="20">
        <v>2406.78010666667</v>
      </c>
      <c r="G64" s="21">
        <v>0.297551412358879</v>
      </c>
      <c r="H64" s="22">
        <v>9706.3432</v>
      </c>
      <c r="I64" s="22">
        <v>2793.957776</v>
      </c>
      <c r="J64" s="32">
        <v>0.287848648912394</v>
      </c>
      <c r="K64" s="25">
        <v>8224.99</v>
      </c>
      <c r="L64" s="25">
        <v>2389.48</v>
      </c>
      <c r="M64" s="27">
        <f t="shared" si="0"/>
        <v>0.290514638923573</v>
      </c>
      <c r="N64" s="33">
        <f t="shared" si="1"/>
        <v>1.01685957282038</v>
      </c>
      <c r="O64" s="37">
        <f t="shared" si="2"/>
        <v>0.99281192884271</v>
      </c>
      <c r="P64" s="38">
        <f t="shared" si="3"/>
        <v>0.847382977350317</v>
      </c>
      <c r="Q64" s="38">
        <f t="shared" si="4"/>
        <v>0.855231249564882</v>
      </c>
      <c r="R64" s="41"/>
    </row>
    <row r="65" s="1" customFormat="1" customHeight="1" spans="1:18">
      <c r="A65" s="18">
        <v>62</v>
      </c>
      <c r="B65" s="18">
        <v>108277</v>
      </c>
      <c r="C65" s="23" t="s">
        <v>917</v>
      </c>
      <c r="D65" s="19" t="s">
        <v>32</v>
      </c>
      <c r="E65" s="20">
        <v>2672.47714285714</v>
      </c>
      <c r="F65" s="20">
        <v>725.61539047619</v>
      </c>
      <c r="G65" s="21">
        <v>0.271514161464609</v>
      </c>
      <c r="H65" s="22">
        <v>3206.97257142857</v>
      </c>
      <c r="I65" s="22">
        <v>842.344822857143</v>
      </c>
      <c r="J65" s="32">
        <v>0.262660438808154</v>
      </c>
      <c r="K65" s="25">
        <v>2696.13</v>
      </c>
      <c r="L65" s="25">
        <v>757.07</v>
      </c>
      <c r="M65" s="27">
        <f t="shared" si="0"/>
        <v>0.280798774539803</v>
      </c>
      <c r="N65" s="33">
        <f t="shared" si="1"/>
        <v>1.00885053674119</v>
      </c>
      <c r="O65" s="33">
        <f t="shared" si="2"/>
        <v>1.04334887315878</v>
      </c>
      <c r="P65" s="38">
        <f t="shared" si="3"/>
        <v>0.840708780617662</v>
      </c>
      <c r="Q65" s="38">
        <f t="shared" si="4"/>
        <v>0.898764946915801</v>
      </c>
      <c r="R65" s="41"/>
    </row>
    <row r="66" s="1" customFormat="1" customHeight="1" spans="1:18">
      <c r="A66" s="18">
        <v>63</v>
      </c>
      <c r="B66" s="18">
        <v>102565</v>
      </c>
      <c r="C66" s="19" t="s">
        <v>869</v>
      </c>
      <c r="D66" s="19" t="s">
        <v>32</v>
      </c>
      <c r="E66" s="20">
        <v>8274.31119047619</v>
      </c>
      <c r="F66" s="20">
        <v>2456.17508190476</v>
      </c>
      <c r="G66" s="21">
        <v>0.296843450211522</v>
      </c>
      <c r="H66" s="22">
        <v>9929.17342857142</v>
      </c>
      <c r="I66" s="22">
        <v>2851.29889942857</v>
      </c>
      <c r="J66" s="32">
        <v>0.287163772487234</v>
      </c>
      <c r="K66" s="25">
        <v>8322.11</v>
      </c>
      <c r="L66" s="25">
        <v>1935.83</v>
      </c>
      <c r="M66" s="27">
        <f t="shared" si="0"/>
        <v>0.232612883030866</v>
      </c>
      <c r="N66" s="33">
        <f t="shared" si="1"/>
        <v>1.0057767720386</v>
      </c>
      <c r="O66" s="37">
        <f t="shared" si="2"/>
        <v>0.788148212341103</v>
      </c>
      <c r="P66" s="38">
        <f t="shared" si="3"/>
        <v>0.838147310032167</v>
      </c>
      <c r="Q66" s="38">
        <f t="shared" si="4"/>
        <v>0.678929171679602</v>
      </c>
      <c r="R66" s="41"/>
    </row>
    <row r="67" s="1" customFormat="1" customHeight="1" spans="1:18">
      <c r="A67" s="18">
        <v>64</v>
      </c>
      <c r="B67" s="18">
        <v>753</v>
      </c>
      <c r="C67" s="19" t="s">
        <v>870</v>
      </c>
      <c r="D67" s="19" t="s">
        <v>53</v>
      </c>
      <c r="E67" s="20">
        <v>3752.57357142857</v>
      </c>
      <c r="F67" s="20">
        <v>958.189199999999</v>
      </c>
      <c r="G67" s="21">
        <v>0.255341882513772</v>
      </c>
      <c r="H67" s="22">
        <v>4503.08828571429</v>
      </c>
      <c r="I67" s="22">
        <v>1112.33268</v>
      </c>
      <c r="J67" s="32">
        <v>0.247015516779627</v>
      </c>
      <c r="K67" s="25">
        <v>3762.5</v>
      </c>
      <c r="L67" s="25">
        <v>938.17</v>
      </c>
      <c r="M67" s="27">
        <f t="shared" si="0"/>
        <v>0.249347508305648</v>
      </c>
      <c r="N67" s="33">
        <f t="shared" si="1"/>
        <v>1.00264523223395</v>
      </c>
      <c r="O67" s="37">
        <f t="shared" si="2"/>
        <v>0.979107257731564</v>
      </c>
      <c r="P67" s="38">
        <f t="shared" si="3"/>
        <v>0.835537693528295</v>
      </c>
      <c r="Q67" s="38">
        <f t="shared" si="4"/>
        <v>0.843425727633931</v>
      </c>
      <c r="R67" s="41"/>
    </row>
    <row r="68" s="1" customFormat="1" customHeight="1" spans="1:18">
      <c r="A68" s="18">
        <v>65</v>
      </c>
      <c r="B68" s="18">
        <v>581</v>
      </c>
      <c r="C68" s="19" t="s">
        <v>796</v>
      </c>
      <c r="D68" s="19" t="s">
        <v>32</v>
      </c>
      <c r="E68" s="20">
        <v>12188.084</v>
      </c>
      <c r="F68" s="20">
        <v>3561.07834666666</v>
      </c>
      <c r="G68" s="21">
        <v>0.292177043304482</v>
      </c>
      <c r="H68" s="22">
        <v>14625.7008</v>
      </c>
      <c r="I68" s="22">
        <v>4133.947472</v>
      </c>
      <c r="J68" s="32">
        <v>0.282649531022814</v>
      </c>
      <c r="K68" s="25">
        <v>12007.43</v>
      </c>
      <c r="L68" s="25">
        <v>3597.59</v>
      </c>
      <c r="M68" s="27">
        <f t="shared" ref="M68:M116" si="5">L68/K68</f>
        <v>0.299613655878069</v>
      </c>
      <c r="N68" s="37">
        <f t="shared" ref="N68:N116" si="6">K68/E68</f>
        <v>0.985177817940867</v>
      </c>
      <c r="O68" s="37">
        <f t="shared" ref="O68:O116" si="7">L68/F68</f>
        <v>1.01025297670508</v>
      </c>
      <c r="P68" s="38">
        <f t="shared" ref="P68:P116" si="8">K68/H68</f>
        <v>0.820981514950723</v>
      </c>
      <c r="Q68" s="38">
        <f t="shared" ref="Q68:Q116" si="9">L68/I68</f>
        <v>0.870255373191641</v>
      </c>
      <c r="R68" s="41"/>
    </row>
    <row r="69" s="1" customFormat="1" customHeight="1" spans="1:18">
      <c r="A69" s="18">
        <v>66</v>
      </c>
      <c r="B69" s="18">
        <v>539</v>
      </c>
      <c r="C69" s="19" t="s">
        <v>874</v>
      </c>
      <c r="D69" s="19" t="s">
        <v>34</v>
      </c>
      <c r="E69" s="20">
        <v>6206.96533333333</v>
      </c>
      <c r="F69" s="20">
        <v>1612.44211809524</v>
      </c>
      <c r="G69" s="21">
        <v>0.259779462507374</v>
      </c>
      <c r="H69" s="22">
        <v>7448.3584</v>
      </c>
      <c r="I69" s="22">
        <v>1871.83498057143</v>
      </c>
      <c r="J69" s="32">
        <v>0.251308393077786</v>
      </c>
      <c r="K69" s="25">
        <v>6079.08</v>
      </c>
      <c r="L69" s="25">
        <v>1362.05</v>
      </c>
      <c r="M69" s="27">
        <f t="shared" si="5"/>
        <v>0.224055284681235</v>
      </c>
      <c r="N69" s="37">
        <f t="shared" si="6"/>
        <v>0.979396480169376</v>
      </c>
      <c r="O69" s="37">
        <f t="shared" si="7"/>
        <v>0.844712492135206</v>
      </c>
      <c r="P69" s="38">
        <f t="shared" si="8"/>
        <v>0.816163733474479</v>
      </c>
      <c r="Q69" s="38">
        <f t="shared" si="9"/>
        <v>0.7276549557719</v>
      </c>
      <c r="R69" s="41"/>
    </row>
    <row r="70" s="1" customFormat="1" customHeight="1" spans="1:18">
      <c r="A70" s="18">
        <v>67</v>
      </c>
      <c r="B70" s="18">
        <v>733</v>
      </c>
      <c r="C70" s="19" t="s">
        <v>903</v>
      </c>
      <c r="D70" s="19" t="s">
        <v>53</v>
      </c>
      <c r="E70" s="20">
        <v>4685.53666666667</v>
      </c>
      <c r="F70" s="20">
        <v>1297.10309333334</v>
      </c>
      <c r="G70" s="21">
        <v>0.276831275819704</v>
      </c>
      <c r="H70" s="22">
        <v>5622.644</v>
      </c>
      <c r="I70" s="22">
        <v>1505.767504</v>
      </c>
      <c r="J70" s="32">
        <v>0.267804168999496</v>
      </c>
      <c r="K70" s="25">
        <v>4552.54</v>
      </c>
      <c r="L70" s="25">
        <v>1263.4</v>
      </c>
      <c r="M70" s="27">
        <f t="shared" si="5"/>
        <v>0.277515408980481</v>
      </c>
      <c r="N70" s="37">
        <f t="shared" si="6"/>
        <v>0.971615489083071</v>
      </c>
      <c r="O70" s="37">
        <f t="shared" si="7"/>
        <v>0.974016642542476</v>
      </c>
      <c r="P70" s="38">
        <f t="shared" si="8"/>
        <v>0.809679574235893</v>
      </c>
      <c r="Q70" s="38">
        <f t="shared" si="9"/>
        <v>0.839040553501014</v>
      </c>
      <c r="R70" s="41"/>
    </row>
    <row r="71" s="1" customFormat="1" customHeight="1" spans="1:18">
      <c r="A71" s="18">
        <v>68</v>
      </c>
      <c r="B71" s="18">
        <v>745</v>
      </c>
      <c r="C71" s="19" t="s">
        <v>883</v>
      </c>
      <c r="D71" s="19" t="s">
        <v>32</v>
      </c>
      <c r="E71" s="20">
        <v>5385.25180952381</v>
      </c>
      <c r="F71" s="20">
        <v>1446.84352</v>
      </c>
      <c r="G71" s="21">
        <v>0.268667756156037</v>
      </c>
      <c r="H71" s="22">
        <v>6462.30217142857</v>
      </c>
      <c r="I71" s="22">
        <v>1679.596608</v>
      </c>
      <c r="J71" s="32">
        <v>0.259906851063992</v>
      </c>
      <c r="K71" s="25">
        <v>5202.59</v>
      </c>
      <c r="L71" s="25">
        <v>1325.62</v>
      </c>
      <c r="M71" s="27">
        <f t="shared" si="5"/>
        <v>0.254800013070413</v>
      </c>
      <c r="N71" s="37">
        <f t="shared" si="6"/>
        <v>0.966081101500069</v>
      </c>
      <c r="O71" s="37">
        <f t="shared" si="7"/>
        <v>0.916215182689556</v>
      </c>
      <c r="P71" s="38">
        <f t="shared" si="8"/>
        <v>0.805067584583391</v>
      </c>
      <c r="Q71" s="38">
        <f t="shared" si="9"/>
        <v>0.78924903377752</v>
      </c>
      <c r="R71" s="41"/>
    </row>
    <row r="72" s="1" customFormat="1" customHeight="1" spans="1:18">
      <c r="A72" s="18">
        <v>69</v>
      </c>
      <c r="B72" s="18">
        <v>102567</v>
      </c>
      <c r="C72" s="19" t="s">
        <v>804</v>
      </c>
      <c r="D72" s="19" t="s">
        <v>34</v>
      </c>
      <c r="E72" s="20">
        <v>4622.64866666667</v>
      </c>
      <c r="F72" s="20">
        <v>1087.96869333333</v>
      </c>
      <c r="G72" s="21">
        <v>0.235356128441804</v>
      </c>
      <c r="H72" s="22">
        <v>5547.1784</v>
      </c>
      <c r="I72" s="22">
        <v>1262.989744</v>
      </c>
      <c r="J72" s="32">
        <v>0.227681472079571</v>
      </c>
      <c r="K72" s="25">
        <v>4462.86</v>
      </c>
      <c r="L72" s="25">
        <v>836.17</v>
      </c>
      <c r="M72" s="27">
        <f t="shared" si="5"/>
        <v>0.187361915901462</v>
      </c>
      <c r="N72" s="37">
        <f t="shared" si="6"/>
        <v>0.965433525628092</v>
      </c>
      <c r="O72" s="37">
        <f t="shared" si="7"/>
        <v>0.768560717899091</v>
      </c>
      <c r="P72" s="38">
        <f t="shared" si="8"/>
        <v>0.80452793802341</v>
      </c>
      <c r="Q72" s="38">
        <f t="shared" si="9"/>
        <v>0.662056049126556</v>
      </c>
      <c r="R72" s="41"/>
    </row>
    <row r="73" s="1" customFormat="1" customHeight="1" spans="1:18">
      <c r="A73" s="18">
        <v>70</v>
      </c>
      <c r="B73" s="18">
        <v>730</v>
      </c>
      <c r="C73" s="19" t="s">
        <v>897</v>
      </c>
      <c r="D73" s="19" t="s">
        <v>32</v>
      </c>
      <c r="E73" s="20">
        <v>13593.424</v>
      </c>
      <c r="F73" s="20">
        <v>3363.60420190476</v>
      </c>
      <c r="G73" s="21">
        <v>0.247443484577893</v>
      </c>
      <c r="H73" s="22">
        <v>16312.1088</v>
      </c>
      <c r="I73" s="22">
        <v>3904.70574742857</v>
      </c>
      <c r="J73" s="32">
        <v>0.239374675298179</v>
      </c>
      <c r="K73" s="25">
        <v>13029.5</v>
      </c>
      <c r="L73" s="25">
        <v>3661.21</v>
      </c>
      <c r="M73" s="27">
        <f t="shared" si="5"/>
        <v>0.280993898461184</v>
      </c>
      <c r="N73" s="37">
        <f t="shared" si="6"/>
        <v>0.958514940753706</v>
      </c>
      <c r="O73" s="37">
        <f t="shared" si="7"/>
        <v>1.08847824542695</v>
      </c>
      <c r="P73" s="38">
        <f t="shared" si="8"/>
        <v>0.798762450628088</v>
      </c>
      <c r="Q73" s="38">
        <f t="shared" si="9"/>
        <v>0.937640436135572</v>
      </c>
      <c r="R73" s="41"/>
    </row>
    <row r="74" s="1" customFormat="1" customHeight="1" spans="1:18">
      <c r="A74" s="18">
        <v>71</v>
      </c>
      <c r="B74" s="18">
        <v>712</v>
      </c>
      <c r="C74" s="19" t="s">
        <v>798</v>
      </c>
      <c r="D74" s="19" t="s">
        <v>53</v>
      </c>
      <c r="E74" s="20">
        <v>15303.5263333333</v>
      </c>
      <c r="F74" s="20">
        <v>4452.8287390476</v>
      </c>
      <c r="G74" s="21">
        <v>0.290967496122034</v>
      </c>
      <c r="H74" s="22">
        <v>18364.2316</v>
      </c>
      <c r="I74" s="22">
        <v>5169.15336228571</v>
      </c>
      <c r="J74" s="32">
        <v>0.281479425596316</v>
      </c>
      <c r="K74" s="25">
        <v>14588.76</v>
      </c>
      <c r="L74" s="25">
        <v>4740.28</v>
      </c>
      <c r="M74" s="27">
        <f t="shared" si="5"/>
        <v>0.324926861501594</v>
      </c>
      <c r="N74" s="37">
        <f t="shared" si="6"/>
        <v>0.95329401095116</v>
      </c>
      <c r="O74" s="37">
        <f t="shared" si="7"/>
        <v>1.06455475334852</v>
      </c>
      <c r="P74" s="38">
        <f t="shared" si="8"/>
        <v>0.794411675792632</v>
      </c>
      <c r="Q74" s="38">
        <f t="shared" si="9"/>
        <v>0.917032184532426</v>
      </c>
      <c r="R74" s="41"/>
    </row>
    <row r="75" s="1" customFormat="1" customHeight="1" spans="1:18">
      <c r="A75" s="18">
        <v>72</v>
      </c>
      <c r="B75" s="18">
        <v>743</v>
      </c>
      <c r="C75" s="19" t="s">
        <v>875</v>
      </c>
      <c r="D75" s="19" t="s">
        <v>53</v>
      </c>
      <c r="E75" s="20">
        <v>6653.35666666667</v>
      </c>
      <c r="F75" s="20">
        <v>1889.18749333334</v>
      </c>
      <c r="G75" s="21">
        <v>0.283945020232895</v>
      </c>
      <c r="H75" s="22">
        <v>7984.028</v>
      </c>
      <c r="I75" s="22">
        <v>2193.100264</v>
      </c>
      <c r="J75" s="32">
        <v>0.274685943486171</v>
      </c>
      <c r="K75" s="25">
        <v>6335.89</v>
      </c>
      <c r="L75" s="25">
        <v>1817.63</v>
      </c>
      <c r="M75" s="27">
        <f t="shared" si="5"/>
        <v>0.286878402244988</v>
      </c>
      <c r="N75" s="37">
        <f t="shared" si="6"/>
        <v>0.952284736476375</v>
      </c>
      <c r="O75" s="37">
        <f t="shared" si="7"/>
        <v>0.962122609012681</v>
      </c>
      <c r="P75" s="38">
        <f t="shared" si="8"/>
        <v>0.793570613730313</v>
      </c>
      <c r="Q75" s="38">
        <f t="shared" si="9"/>
        <v>0.828794756827406</v>
      </c>
      <c r="R75" s="41"/>
    </row>
    <row r="76" s="1" customFormat="1" customHeight="1" spans="1:18">
      <c r="A76" s="18">
        <v>73</v>
      </c>
      <c r="B76" s="18">
        <v>721</v>
      </c>
      <c r="C76" s="19" t="s">
        <v>889</v>
      </c>
      <c r="D76" s="19" t="s">
        <v>34</v>
      </c>
      <c r="E76" s="20">
        <v>6928.51</v>
      </c>
      <c r="F76" s="20">
        <v>2068.59485333333</v>
      </c>
      <c r="G76" s="21">
        <v>0.298562728975398</v>
      </c>
      <c r="H76" s="22">
        <v>8314.212</v>
      </c>
      <c r="I76" s="22">
        <v>2401.368808</v>
      </c>
      <c r="J76" s="32">
        <v>0.288826987813157</v>
      </c>
      <c r="K76" s="25">
        <v>6595.29</v>
      </c>
      <c r="L76" s="25">
        <v>1873.44</v>
      </c>
      <c r="M76" s="27">
        <f t="shared" si="5"/>
        <v>0.284057259043954</v>
      </c>
      <c r="N76" s="37">
        <f t="shared" si="6"/>
        <v>0.951905965351858</v>
      </c>
      <c r="O76" s="37">
        <f t="shared" si="7"/>
        <v>0.905658252499827</v>
      </c>
      <c r="P76" s="38">
        <f t="shared" si="8"/>
        <v>0.793254971126548</v>
      </c>
      <c r="Q76" s="38">
        <f t="shared" si="9"/>
        <v>0.780155048969887</v>
      </c>
      <c r="R76" s="41"/>
    </row>
    <row r="77" s="1" customFormat="1" customHeight="1" spans="1:18">
      <c r="A77" s="18">
        <v>74</v>
      </c>
      <c r="B77" s="18">
        <v>103199</v>
      </c>
      <c r="C77" s="19" t="s">
        <v>885</v>
      </c>
      <c r="D77" s="19" t="s">
        <v>32</v>
      </c>
      <c r="E77" s="20">
        <v>6662.76466666667</v>
      </c>
      <c r="F77" s="20">
        <v>2054.53234666667</v>
      </c>
      <c r="G77" s="21">
        <v>0.308360335304253</v>
      </c>
      <c r="H77" s="22">
        <v>7995.3176</v>
      </c>
      <c r="I77" s="22">
        <v>2385.044072</v>
      </c>
      <c r="J77" s="32">
        <v>0.298305106979114</v>
      </c>
      <c r="K77" s="25">
        <v>6307.88</v>
      </c>
      <c r="L77" s="25">
        <v>1767.3</v>
      </c>
      <c r="M77" s="27">
        <f t="shared" si="5"/>
        <v>0.280173370450928</v>
      </c>
      <c r="N77" s="37">
        <f t="shared" si="6"/>
        <v>0.946736124653759</v>
      </c>
      <c r="O77" s="37">
        <f t="shared" si="7"/>
        <v>0.860195753484882</v>
      </c>
      <c r="P77" s="38">
        <f t="shared" si="8"/>
        <v>0.7889467705448</v>
      </c>
      <c r="Q77" s="38">
        <f t="shared" si="9"/>
        <v>0.740992596634919</v>
      </c>
      <c r="R77" s="41"/>
    </row>
    <row r="78" s="1" customFormat="1" customHeight="1" spans="1:18">
      <c r="A78" s="18">
        <v>75</v>
      </c>
      <c r="B78" s="18">
        <v>106066</v>
      </c>
      <c r="C78" s="19" t="s">
        <v>911</v>
      </c>
      <c r="D78" s="19" t="s">
        <v>141</v>
      </c>
      <c r="E78" s="20">
        <v>7432.74819047619</v>
      </c>
      <c r="F78" s="20">
        <v>2401.32901904762</v>
      </c>
      <c r="G78" s="21">
        <v>0.323074178959072</v>
      </c>
      <c r="H78" s="22">
        <v>8919.29782857143</v>
      </c>
      <c r="I78" s="22">
        <v>2787.62977428572</v>
      </c>
      <c r="J78" s="32">
        <v>0.312539151384319</v>
      </c>
      <c r="K78" s="25">
        <v>7010.55</v>
      </c>
      <c r="L78" s="25">
        <v>2549.41</v>
      </c>
      <c r="M78" s="27">
        <f t="shared" si="5"/>
        <v>0.363653351020961</v>
      </c>
      <c r="N78" s="37">
        <f t="shared" si="6"/>
        <v>0.94319756573791</v>
      </c>
      <c r="O78" s="37">
        <f t="shared" si="7"/>
        <v>1.06166626054896</v>
      </c>
      <c r="P78" s="38">
        <f t="shared" si="8"/>
        <v>0.785997971448258</v>
      </c>
      <c r="Q78" s="38">
        <f t="shared" si="9"/>
        <v>0.914543969761279</v>
      </c>
      <c r="R78" s="41"/>
    </row>
    <row r="79" s="1" customFormat="1" customHeight="1" spans="1:18">
      <c r="A79" s="18">
        <v>76</v>
      </c>
      <c r="B79" s="18">
        <v>107658</v>
      </c>
      <c r="C79" s="23" t="s">
        <v>856</v>
      </c>
      <c r="D79" s="19" t="s">
        <v>32</v>
      </c>
      <c r="E79" s="20">
        <v>2987.05371428571</v>
      </c>
      <c r="F79" s="20">
        <v>820.012559999998</v>
      </c>
      <c r="G79" s="21">
        <v>0.274522200949469</v>
      </c>
      <c r="H79" s="22">
        <v>3584.46445714286</v>
      </c>
      <c r="I79" s="22">
        <v>951.927624</v>
      </c>
      <c r="J79" s="32">
        <v>0.265570390048942</v>
      </c>
      <c r="K79" s="25">
        <v>2817</v>
      </c>
      <c r="L79" s="25">
        <v>575.32</v>
      </c>
      <c r="M79" s="27">
        <f t="shared" si="5"/>
        <v>0.204231451899184</v>
      </c>
      <c r="N79" s="37">
        <f t="shared" si="6"/>
        <v>0.943069750144625</v>
      </c>
      <c r="O79" s="37">
        <f t="shared" si="7"/>
        <v>0.701599009654195</v>
      </c>
      <c r="P79" s="38">
        <f t="shared" si="8"/>
        <v>0.785891458453853</v>
      </c>
      <c r="Q79" s="38">
        <f t="shared" si="9"/>
        <v>0.604373678728332</v>
      </c>
      <c r="R79" s="41"/>
    </row>
    <row r="80" s="1" customFormat="1" customHeight="1" spans="1:18">
      <c r="A80" s="18">
        <v>77</v>
      </c>
      <c r="B80" s="18">
        <v>107728</v>
      </c>
      <c r="C80" s="23" t="s">
        <v>843</v>
      </c>
      <c r="D80" s="19" t="s">
        <v>34</v>
      </c>
      <c r="E80" s="20">
        <v>3187.32647619048</v>
      </c>
      <c r="F80" s="20">
        <v>639.365302857144</v>
      </c>
      <c r="G80" s="21">
        <v>0.200596113273378</v>
      </c>
      <c r="H80" s="22">
        <v>3824.79177142857</v>
      </c>
      <c r="I80" s="22">
        <v>742.219721142857</v>
      </c>
      <c r="J80" s="32">
        <v>0.194054935666638</v>
      </c>
      <c r="K80" s="25">
        <v>3002.34</v>
      </c>
      <c r="L80" s="25">
        <v>647.93</v>
      </c>
      <c r="M80" s="27">
        <f t="shared" si="5"/>
        <v>0.215808336164458</v>
      </c>
      <c r="N80" s="37">
        <f t="shared" si="6"/>
        <v>0.941961867548762</v>
      </c>
      <c r="O80" s="37">
        <f t="shared" si="7"/>
        <v>1.01339562391732</v>
      </c>
      <c r="P80" s="38">
        <f t="shared" si="8"/>
        <v>0.784968222957303</v>
      </c>
      <c r="Q80" s="38">
        <f t="shared" si="9"/>
        <v>0.872962522475593</v>
      </c>
      <c r="R80" s="41"/>
    </row>
    <row r="81" s="1" customFormat="1" customHeight="1" spans="1:18">
      <c r="A81" s="18">
        <v>78</v>
      </c>
      <c r="B81" s="18">
        <v>106865</v>
      </c>
      <c r="C81" s="23" t="s">
        <v>884</v>
      </c>
      <c r="D81" s="19" t="s">
        <v>38</v>
      </c>
      <c r="E81" s="20">
        <v>2751.89828571429</v>
      </c>
      <c r="F81" s="20">
        <v>613.275154285716</v>
      </c>
      <c r="G81" s="21">
        <v>0.222855313173951</v>
      </c>
      <c r="H81" s="22">
        <v>3302.27794285714</v>
      </c>
      <c r="I81" s="22">
        <v>711.932461714286</v>
      </c>
      <c r="J81" s="32">
        <v>0.215588292092191</v>
      </c>
      <c r="K81" s="25">
        <v>2564.39</v>
      </c>
      <c r="L81" s="25">
        <v>460.72</v>
      </c>
      <c r="M81" s="27">
        <f t="shared" si="5"/>
        <v>0.17966066004001</v>
      </c>
      <c r="N81" s="37">
        <f t="shared" si="6"/>
        <v>0.931862203378778</v>
      </c>
      <c r="O81" s="37">
        <f t="shared" si="7"/>
        <v>0.751245174014268</v>
      </c>
      <c r="P81" s="38">
        <f t="shared" si="8"/>
        <v>0.776551836148983</v>
      </c>
      <c r="Q81" s="38">
        <f t="shared" si="9"/>
        <v>0.647140037540383</v>
      </c>
      <c r="R81" s="41"/>
    </row>
    <row r="82" s="1" customFormat="1" customHeight="1" spans="1:18">
      <c r="A82" s="18">
        <v>79</v>
      </c>
      <c r="B82" s="18">
        <v>591</v>
      </c>
      <c r="C82" s="19" t="s">
        <v>894</v>
      </c>
      <c r="D82" s="19" t="s">
        <v>34</v>
      </c>
      <c r="E82" s="20">
        <v>5875.83085714286</v>
      </c>
      <c r="F82" s="20">
        <v>1802.94713142857</v>
      </c>
      <c r="G82" s="21">
        <v>0.306841223864851</v>
      </c>
      <c r="H82" s="22">
        <v>7050.99702857143</v>
      </c>
      <c r="I82" s="22">
        <v>2092.98645257143</v>
      </c>
      <c r="J82" s="32">
        <v>0.296835531782301</v>
      </c>
      <c r="K82" s="25">
        <v>5455.8</v>
      </c>
      <c r="L82" s="25">
        <v>1494.63</v>
      </c>
      <c r="M82" s="27">
        <f t="shared" si="5"/>
        <v>0.273952490927087</v>
      </c>
      <c r="N82" s="37">
        <f t="shared" si="6"/>
        <v>0.928515495535026</v>
      </c>
      <c r="O82" s="37">
        <f t="shared" si="7"/>
        <v>0.828992694209356</v>
      </c>
      <c r="P82" s="38">
        <f t="shared" si="8"/>
        <v>0.773762912945855</v>
      </c>
      <c r="Q82" s="38">
        <f t="shared" si="9"/>
        <v>0.714113556809556</v>
      </c>
      <c r="R82" s="41"/>
    </row>
    <row r="83" s="1" customFormat="1" customHeight="1" spans="1:18">
      <c r="A83" s="18">
        <v>80</v>
      </c>
      <c r="B83" s="18">
        <v>718</v>
      </c>
      <c r="C83" s="19" t="s">
        <v>799</v>
      </c>
      <c r="D83" s="19" t="s">
        <v>38</v>
      </c>
      <c r="E83" s="20">
        <v>3124.22314285714</v>
      </c>
      <c r="F83" s="20">
        <v>735.502937142855</v>
      </c>
      <c r="G83" s="21">
        <v>0.235419463819165</v>
      </c>
      <c r="H83" s="22">
        <v>3749.06777142857</v>
      </c>
      <c r="I83" s="22">
        <v>853.822974857141</v>
      </c>
      <c r="J83" s="32">
        <v>0.227742742172888</v>
      </c>
      <c r="K83" s="25">
        <v>2893.25</v>
      </c>
      <c r="L83" s="25">
        <v>165.92</v>
      </c>
      <c r="M83" s="27">
        <f t="shared" si="5"/>
        <v>0.0573472738270111</v>
      </c>
      <c r="N83" s="37">
        <f t="shared" si="6"/>
        <v>0.92607021576381</v>
      </c>
      <c r="O83" s="37">
        <f t="shared" si="7"/>
        <v>0.225587134491312</v>
      </c>
      <c r="P83" s="38">
        <f t="shared" si="8"/>
        <v>0.771725179803175</v>
      </c>
      <c r="Q83" s="38">
        <f t="shared" si="9"/>
        <v>0.194325996003751</v>
      </c>
      <c r="R83" s="41"/>
    </row>
    <row r="84" s="1" customFormat="1" customHeight="1" spans="1:18">
      <c r="A84" s="18">
        <v>81</v>
      </c>
      <c r="B84" s="18">
        <v>746</v>
      </c>
      <c r="C84" s="19" t="s">
        <v>803</v>
      </c>
      <c r="D84" s="19" t="s">
        <v>34</v>
      </c>
      <c r="E84" s="20">
        <v>11643.0133333333</v>
      </c>
      <c r="F84" s="20">
        <v>3289.96556190476</v>
      </c>
      <c r="G84" s="21">
        <v>0.282569938530068</v>
      </c>
      <c r="H84" s="22">
        <v>13971.616</v>
      </c>
      <c r="I84" s="22">
        <v>3819.22089142858</v>
      </c>
      <c r="J84" s="32">
        <v>0.273355701404088</v>
      </c>
      <c r="K84" s="25">
        <v>10699.77</v>
      </c>
      <c r="L84" s="25">
        <v>2971.33</v>
      </c>
      <c r="M84" s="27">
        <f t="shared" si="5"/>
        <v>0.277700361783478</v>
      </c>
      <c r="N84" s="37">
        <f t="shared" si="6"/>
        <v>0.918986321983086</v>
      </c>
      <c r="O84" s="37">
        <f t="shared" si="7"/>
        <v>0.903149271349733</v>
      </c>
      <c r="P84" s="38">
        <f t="shared" si="8"/>
        <v>0.765821934985903</v>
      </c>
      <c r="Q84" s="38">
        <f t="shared" si="9"/>
        <v>0.77799375434621</v>
      </c>
      <c r="R84" s="41"/>
    </row>
    <row r="85" s="1" customFormat="1" customHeight="1" spans="1:18">
      <c r="A85" s="18">
        <v>82</v>
      </c>
      <c r="B85" s="18">
        <v>377</v>
      </c>
      <c r="C85" s="19" t="s">
        <v>790</v>
      </c>
      <c r="D85" s="19" t="s">
        <v>53</v>
      </c>
      <c r="E85" s="20">
        <v>9404.62357142857</v>
      </c>
      <c r="F85" s="20">
        <v>2786.50257142858</v>
      </c>
      <c r="G85" s="21">
        <v>0.29629070746585</v>
      </c>
      <c r="H85" s="22">
        <v>11285.5482857143</v>
      </c>
      <c r="I85" s="22">
        <v>3234.76602857144</v>
      </c>
      <c r="J85" s="32">
        <v>0.286629053961528</v>
      </c>
      <c r="K85" s="25">
        <v>8609.03</v>
      </c>
      <c r="L85" s="25">
        <v>2267.47</v>
      </c>
      <c r="M85" s="27">
        <f t="shared" si="5"/>
        <v>0.263382750437622</v>
      </c>
      <c r="N85" s="37">
        <f t="shared" si="6"/>
        <v>0.915403996195489</v>
      </c>
      <c r="O85" s="37">
        <f t="shared" si="7"/>
        <v>0.81373332407783</v>
      </c>
      <c r="P85" s="38">
        <f t="shared" si="8"/>
        <v>0.762836663496239</v>
      </c>
      <c r="Q85" s="38">
        <f t="shared" si="9"/>
        <v>0.700968781040827</v>
      </c>
      <c r="R85" s="41"/>
    </row>
    <row r="86" s="1" customFormat="1" customHeight="1" spans="1:18">
      <c r="A86" s="18">
        <v>83</v>
      </c>
      <c r="B86" s="18">
        <v>720</v>
      </c>
      <c r="C86" s="19" t="s">
        <v>842</v>
      </c>
      <c r="D86" s="19" t="s">
        <v>34</v>
      </c>
      <c r="E86" s="20">
        <v>5703.60990476191</v>
      </c>
      <c r="F86" s="20">
        <v>1641.76155428572</v>
      </c>
      <c r="G86" s="21">
        <v>0.287846045171326</v>
      </c>
      <c r="H86" s="22">
        <v>6844.33188571429</v>
      </c>
      <c r="I86" s="22">
        <v>1905.87102171429</v>
      </c>
      <c r="J86" s="32">
        <v>0.278459761089652</v>
      </c>
      <c r="K86" s="25">
        <v>5199.31</v>
      </c>
      <c r="L86" s="25">
        <v>1520.74</v>
      </c>
      <c r="M86" s="27">
        <f t="shared" si="5"/>
        <v>0.292488811015308</v>
      </c>
      <c r="N86" s="37">
        <f t="shared" si="6"/>
        <v>0.911582328878966</v>
      </c>
      <c r="O86" s="37">
        <f t="shared" si="7"/>
        <v>0.926285547392799</v>
      </c>
      <c r="P86" s="38">
        <f t="shared" si="8"/>
        <v>0.759651940732472</v>
      </c>
      <c r="Q86" s="38">
        <f t="shared" si="9"/>
        <v>0.797923879776569</v>
      </c>
      <c r="R86" s="41"/>
    </row>
    <row r="87" s="1" customFormat="1" customHeight="1" spans="1:18">
      <c r="A87" s="18">
        <v>84</v>
      </c>
      <c r="B87" s="18">
        <v>104428</v>
      </c>
      <c r="C87" s="19" t="s">
        <v>846</v>
      </c>
      <c r="D87" s="19" t="s">
        <v>36</v>
      </c>
      <c r="E87" s="20">
        <v>6886.37</v>
      </c>
      <c r="F87" s="20">
        <v>1667.53128</v>
      </c>
      <c r="G87" s="21">
        <v>0.242149533063138</v>
      </c>
      <c r="H87" s="22">
        <v>8263.644</v>
      </c>
      <c r="I87" s="22">
        <v>1935.786312</v>
      </c>
      <c r="J87" s="32">
        <v>0.234253352637166</v>
      </c>
      <c r="K87" s="25">
        <v>6259.95</v>
      </c>
      <c r="L87" s="25">
        <v>1926.29</v>
      </c>
      <c r="M87" s="27">
        <f t="shared" si="5"/>
        <v>0.30771651530763</v>
      </c>
      <c r="N87" s="37">
        <f t="shared" si="6"/>
        <v>0.909034803532195</v>
      </c>
      <c r="O87" s="37">
        <f t="shared" si="7"/>
        <v>1.15517473231447</v>
      </c>
      <c r="P87" s="38">
        <f t="shared" si="8"/>
        <v>0.757529002943496</v>
      </c>
      <c r="Q87" s="38">
        <f t="shared" si="9"/>
        <v>0.995094338697855</v>
      </c>
      <c r="R87" s="41"/>
    </row>
    <row r="88" s="1" customFormat="1" customHeight="1" spans="1:18">
      <c r="A88" s="18">
        <v>85</v>
      </c>
      <c r="B88" s="18">
        <v>107829</v>
      </c>
      <c r="C88" s="23" t="s">
        <v>909</v>
      </c>
      <c r="D88" s="19" t="s">
        <v>38</v>
      </c>
      <c r="E88" s="20">
        <v>2657.9619047619</v>
      </c>
      <c r="F88" s="20">
        <v>677.140152380952</v>
      </c>
      <c r="G88" s="21">
        <v>0.25475916384197</v>
      </c>
      <c r="H88" s="22">
        <v>3189.55428571429</v>
      </c>
      <c r="I88" s="22">
        <v>786.071394285716</v>
      </c>
      <c r="J88" s="32">
        <v>0.246451799803645</v>
      </c>
      <c r="K88" s="25">
        <v>2395.2</v>
      </c>
      <c r="L88" s="25">
        <v>917.93</v>
      </c>
      <c r="M88" s="27">
        <f t="shared" si="5"/>
        <v>0.383237307949232</v>
      </c>
      <c r="N88" s="37">
        <f t="shared" si="6"/>
        <v>0.901141583597889</v>
      </c>
      <c r="O88" s="37">
        <f t="shared" si="7"/>
        <v>1.35559824177076</v>
      </c>
      <c r="P88" s="38">
        <f t="shared" si="8"/>
        <v>0.750951319664905</v>
      </c>
      <c r="Q88" s="38">
        <f t="shared" si="9"/>
        <v>1.16774380377256</v>
      </c>
      <c r="R88" s="41"/>
    </row>
    <row r="89" s="1" customFormat="1" customHeight="1" spans="1:18">
      <c r="A89" s="18">
        <v>86</v>
      </c>
      <c r="B89" s="18">
        <v>752</v>
      </c>
      <c r="C89" s="19" t="s">
        <v>902</v>
      </c>
      <c r="D89" s="19" t="s">
        <v>32</v>
      </c>
      <c r="E89" s="20">
        <v>5150.60371428571</v>
      </c>
      <c r="F89" s="20">
        <v>1221.65476952381</v>
      </c>
      <c r="G89" s="21">
        <v>0.237186713886651</v>
      </c>
      <c r="H89" s="22">
        <v>6180.72445714286</v>
      </c>
      <c r="I89" s="22">
        <v>1418.18184114286</v>
      </c>
      <c r="J89" s="32">
        <v>0.229452364520782</v>
      </c>
      <c r="K89" s="25">
        <v>4628.12</v>
      </c>
      <c r="L89" s="25">
        <v>1179.84</v>
      </c>
      <c r="M89" s="27">
        <f t="shared" si="5"/>
        <v>0.254928567107162</v>
      </c>
      <c r="N89" s="37">
        <f t="shared" si="6"/>
        <v>0.89855874315538</v>
      </c>
      <c r="O89" s="37">
        <f t="shared" si="7"/>
        <v>0.96577202449747</v>
      </c>
      <c r="P89" s="38">
        <f t="shared" si="8"/>
        <v>0.748798952629482</v>
      </c>
      <c r="Q89" s="38">
        <f t="shared" si="9"/>
        <v>0.83193844806898</v>
      </c>
      <c r="R89" s="41"/>
    </row>
    <row r="90" s="1" customFormat="1" customHeight="1" spans="1:18">
      <c r="A90" s="18">
        <v>87</v>
      </c>
      <c r="B90" s="18">
        <v>357</v>
      </c>
      <c r="C90" s="19" t="s">
        <v>789</v>
      </c>
      <c r="D90" s="19" t="s">
        <v>32</v>
      </c>
      <c r="E90" s="20">
        <v>11809.894</v>
      </c>
      <c r="F90" s="20">
        <v>2374.61506666666</v>
      </c>
      <c r="G90" s="21">
        <v>0.201069972911413</v>
      </c>
      <c r="H90" s="22">
        <v>14171.8728</v>
      </c>
      <c r="I90" s="22">
        <v>2756.61836</v>
      </c>
      <c r="J90" s="32">
        <v>0.194513343359954</v>
      </c>
      <c r="K90" s="25">
        <v>10553.39</v>
      </c>
      <c r="L90" s="25">
        <v>2164.21</v>
      </c>
      <c r="M90" s="27">
        <f t="shared" si="5"/>
        <v>0.205072493293624</v>
      </c>
      <c r="N90" s="37">
        <f t="shared" si="6"/>
        <v>0.893605818985335</v>
      </c>
      <c r="O90" s="37">
        <f t="shared" si="7"/>
        <v>0.91139403197588</v>
      </c>
      <c r="P90" s="38">
        <f t="shared" si="8"/>
        <v>0.744671515821113</v>
      </c>
      <c r="Q90" s="38">
        <f t="shared" si="9"/>
        <v>0.785095982600943</v>
      </c>
      <c r="R90" s="41"/>
    </row>
    <row r="91" s="1" customFormat="1" customHeight="1" spans="1:18">
      <c r="A91" s="18">
        <v>88</v>
      </c>
      <c r="B91" s="18">
        <v>573</v>
      </c>
      <c r="C91" s="19" t="s">
        <v>896</v>
      </c>
      <c r="D91" s="19" t="s">
        <v>53</v>
      </c>
      <c r="E91" s="20">
        <v>5170.29638095238</v>
      </c>
      <c r="F91" s="20">
        <v>1313.3590552381</v>
      </c>
      <c r="G91" s="21">
        <v>0.254020071281905</v>
      </c>
      <c r="H91" s="22">
        <v>6204.35565714286</v>
      </c>
      <c r="I91" s="22">
        <v>1524.63855542857</v>
      </c>
      <c r="J91" s="32">
        <v>0.245736808087929</v>
      </c>
      <c r="K91" s="25">
        <v>4518.92</v>
      </c>
      <c r="L91" s="25">
        <v>1353.33</v>
      </c>
      <c r="M91" s="27">
        <f t="shared" si="5"/>
        <v>0.299480849406495</v>
      </c>
      <c r="N91" s="37">
        <f t="shared" si="6"/>
        <v>0.87401565926625</v>
      </c>
      <c r="O91" s="37">
        <f t="shared" si="7"/>
        <v>1.03043413345534</v>
      </c>
      <c r="P91" s="38">
        <f t="shared" si="8"/>
        <v>0.728346382721874</v>
      </c>
      <c r="Q91" s="38">
        <f t="shared" si="9"/>
        <v>0.887639890242435</v>
      </c>
      <c r="R91" s="41"/>
    </row>
    <row r="92" s="1" customFormat="1" customHeight="1" spans="1:18">
      <c r="A92" s="18">
        <v>89</v>
      </c>
      <c r="B92" s="18">
        <v>515</v>
      </c>
      <c r="C92" s="19" t="s">
        <v>861</v>
      </c>
      <c r="D92" s="19" t="s">
        <v>38</v>
      </c>
      <c r="E92" s="20">
        <v>8022.79895238095</v>
      </c>
      <c r="F92" s="20">
        <v>2202.77628380952</v>
      </c>
      <c r="G92" s="21">
        <v>0.274564562428153</v>
      </c>
      <c r="H92" s="22">
        <v>9627.35874285714</v>
      </c>
      <c r="I92" s="22">
        <v>2557.13594685714</v>
      </c>
      <c r="J92" s="32">
        <v>0.265611370175061</v>
      </c>
      <c r="K92" s="25">
        <v>6967.9</v>
      </c>
      <c r="L92" s="25">
        <v>2135.25</v>
      </c>
      <c r="M92" s="27">
        <f t="shared" si="5"/>
        <v>0.306440964996627</v>
      </c>
      <c r="N92" s="37">
        <f t="shared" si="6"/>
        <v>0.868512353526211</v>
      </c>
      <c r="O92" s="37">
        <f t="shared" si="7"/>
        <v>0.969344919724331</v>
      </c>
      <c r="P92" s="38">
        <f t="shared" si="8"/>
        <v>0.723760294605176</v>
      </c>
      <c r="Q92" s="38">
        <f t="shared" si="9"/>
        <v>0.835016222983506</v>
      </c>
      <c r="R92" s="41"/>
    </row>
    <row r="93" s="1" customFormat="1" customHeight="1" spans="1:18">
      <c r="A93" s="18">
        <v>90</v>
      </c>
      <c r="B93" s="18">
        <v>511</v>
      </c>
      <c r="C93" s="19" t="s">
        <v>793</v>
      </c>
      <c r="D93" s="19" t="s">
        <v>38</v>
      </c>
      <c r="E93" s="20">
        <v>9341.82866666666</v>
      </c>
      <c r="F93" s="20">
        <v>2370.77376</v>
      </c>
      <c r="G93" s="21">
        <v>0.253780479667685</v>
      </c>
      <c r="H93" s="22">
        <v>11210.1944</v>
      </c>
      <c r="I93" s="22">
        <v>2752.159104</v>
      </c>
      <c r="J93" s="32">
        <v>0.245505029243739</v>
      </c>
      <c r="K93" s="25">
        <v>8107.07</v>
      </c>
      <c r="L93" s="25">
        <v>2218.77</v>
      </c>
      <c r="M93" s="27">
        <f t="shared" si="5"/>
        <v>0.273683340590374</v>
      </c>
      <c r="N93" s="37">
        <f t="shared" si="6"/>
        <v>0.86782473638459</v>
      </c>
      <c r="O93" s="37">
        <f t="shared" si="7"/>
        <v>0.935884324955579</v>
      </c>
      <c r="P93" s="38">
        <f t="shared" si="8"/>
        <v>0.723187280320491</v>
      </c>
      <c r="Q93" s="38">
        <f t="shared" si="9"/>
        <v>0.806192489662109</v>
      </c>
      <c r="R93" s="41"/>
    </row>
    <row r="94" s="1" customFormat="1" customHeight="1" spans="1:18">
      <c r="A94" s="18">
        <v>91</v>
      </c>
      <c r="B94" s="18">
        <v>399</v>
      </c>
      <c r="C94" s="19" t="s">
        <v>864</v>
      </c>
      <c r="D94" s="19" t="s">
        <v>53</v>
      </c>
      <c r="E94" s="20">
        <v>9279.15714285714</v>
      </c>
      <c r="F94" s="20">
        <v>2769.23154285714</v>
      </c>
      <c r="G94" s="21">
        <v>0.298435676885678</v>
      </c>
      <c r="H94" s="22">
        <v>11134.9885714286</v>
      </c>
      <c r="I94" s="22">
        <v>3214.71661714286</v>
      </c>
      <c r="J94" s="32">
        <v>0.288704078726362</v>
      </c>
      <c r="K94" s="25">
        <v>7964.19</v>
      </c>
      <c r="L94" s="25">
        <v>2586.62</v>
      </c>
      <c r="M94" s="27">
        <f t="shared" si="5"/>
        <v>0.32478130230444</v>
      </c>
      <c r="N94" s="37">
        <f t="shared" si="6"/>
        <v>0.858288083431223</v>
      </c>
      <c r="O94" s="37">
        <f t="shared" si="7"/>
        <v>0.934056961279326</v>
      </c>
      <c r="P94" s="38">
        <f t="shared" si="8"/>
        <v>0.715240069526017</v>
      </c>
      <c r="Q94" s="38">
        <f t="shared" si="9"/>
        <v>0.804618356158219</v>
      </c>
      <c r="R94" s="41"/>
    </row>
    <row r="95" s="1" customFormat="1" customHeight="1" spans="1:18">
      <c r="A95" s="18">
        <v>92</v>
      </c>
      <c r="B95" s="18">
        <v>105910</v>
      </c>
      <c r="C95" s="19" t="s">
        <v>916</v>
      </c>
      <c r="D95" s="19" t="s">
        <v>53</v>
      </c>
      <c r="E95" s="20">
        <v>3199.67466666667</v>
      </c>
      <c r="F95" s="20">
        <v>847.847466666668</v>
      </c>
      <c r="G95" s="21">
        <v>0.264979272892744</v>
      </c>
      <c r="H95" s="22">
        <v>3839.6096</v>
      </c>
      <c r="I95" s="22">
        <v>984.24032</v>
      </c>
      <c r="J95" s="32">
        <v>0.25633864442885</v>
      </c>
      <c r="K95" s="25">
        <v>2724.14</v>
      </c>
      <c r="L95" s="25">
        <v>585.21</v>
      </c>
      <c r="M95" s="27">
        <f t="shared" si="5"/>
        <v>0.214823760893346</v>
      </c>
      <c r="N95" s="37">
        <f t="shared" si="6"/>
        <v>0.851380306997877</v>
      </c>
      <c r="O95" s="37">
        <f t="shared" si="7"/>
        <v>0.690230286705658</v>
      </c>
      <c r="P95" s="38">
        <f t="shared" si="8"/>
        <v>0.709483589164898</v>
      </c>
      <c r="Q95" s="38">
        <f t="shared" si="9"/>
        <v>0.594580396787646</v>
      </c>
      <c r="R95" s="49"/>
    </row>
    <row r="96" s="1" customFormat="1" customHeight="1" spans="1:18">
      <c r="A96" s="18">
        <v>93</v>
      </c>
      <c r="B96" s="18">
        <v>337</v>
      </c>
      <c r="C96" s="19" t="s">
        <v>785</v>
      </c>
      <c r="D96" s="19" t="s">
        <v>38</v>
      </c>
      <c r="E96" s="20">
        <v>29781.3795714286</v>
      </c>
      <c r="F96" s="20">
        <v>7005.50735238095</v>
      </c>
      <c r="G96" s="21">
        <v>0.235231122708024</v>
      </c>
      <c r="H96" s="22">
        <v>35737.6554857143</v>
      </c>
      <c r="I96" s="22">
        <v>8132.48027428571</v>
      </c>
      <c r="J96" s="32">
        <v>0.227560542619719</v>
      </c>
      <c r="K96" s="25">
        <v>25198.42</v>
      </c>
      <c r="L96" s="25">
        <v>5874.88</v>
      </c>
      <c r="M96" s="27">
        <f t="shared" si="5"/>
        <v>0.233144776537577</v>
      </c>
      <c r="N96" s="37">
        <f t="shared" si="6"/>
        <v>0.846113254745749</v>
      </c>
      <c r="O96" s="37">
        <f t="shared" si="7"/>
        <v>0.838608783702627</v>
      </c>
      <c r="P96" s="38">
        <f t="shared" si="8"/>
        <v>0.705094378954791</v>
      </c>
      <c r="Q96" s="38">
        <f t="shared" si="9"/>
        <v>0.722397079594024</v>
      </c>
      <c r="R96" s="41"/>
    </row>
    <row r="97" s="1" customFormat="1" customHeight="1" spans="1:18">
      <c r="A97" s="18">
        <v>94</v>
      </c>
      <c r="B97" s="18">
        <v>52</v>
      </c>
      <c r="C97" s="19" t="s">
        <v>780</v>
      </c>
      <c r="D97" s="19" t="s">
        <v>36</v>
      </c>
      <c r="E97" s="20">
        <v>6462.73828571429</v>
      </c>
      <c r="F97" s="20">
        <v>1932.13107809524</v>
      </c>
      <c r="G97" s="21">
        <v>0.298964772001702</v>
      </c>
      <c r="H97" s="22">
        <v>7755.28594285715</v>
      </c>
      <c r="I97" s="22">
        <v>2242.95216457143</v>
      </c>
      <c r="J97" s="32">
        <v>0.289215920740777</v>
      </c>
      <c r="K97" s="25">
        <v>5325.46</v>
      </c>
      <c r="L97" s="25">
        <v>1413.87</v>
      </c>
      <c r="M97" s="27">
        <f t="shared" si="5"/>
        <v>0.265492558389322</v>
      </c>
      <c r="N97" s="37">
        <f t="shared" si="6"/>
        <v>0.824025322481615</v>
      </c>
      <c r="O97" s="37">
        <f t="shared" si="7"/>
        <v>0.73176712285682</v>
      </c>
      <c r="P97" s="38">
        <f t="shared" si="8"/>
        <v>0.686687768734679</v>
      </c>
      <c r="Q97" s="38">
        <f t="shared" si="9"/>
        <v>0.63036119197404</v>
      </c>
      <c r="R97" s="41"/>
    </row>
    <row r="98" s="1" customFormat="1" customHeight="1" spans="1:18">
      <c r="A98" s="18">
        <v>95</v>
      </c>
      <c r="B98" s="18">
        <v>545</v>
      </c>
      <c r="C98" s="19" t="s">
        <v>893</v>
      </c>
      <c r="D98" s="19" t="s">
        <v>53</v>
      </c>
      <c r="E98" s="20">
        <v>3714.00457142857</v>
      </c>
      <c r="F98" s="20">
        <v>958.634392380951</v>
      </c>
      <c r="G98" s="21">
        <v>0.258113412071601</v>
      </c>
      <c r="H98" s="22">
        <v>4456.80548571429</v>
      </c>
      <c r="I98" s="22">
        <v>1112.84949028571</v>
      </c>
      <c r="J98" s="32">
        <v>0.249696670373614</v>
      </c>
      <c r="K98" s="25">
        <v>3016.39</v>
      </c>
      <c r="L98" s="25">
        <v>748.5</v>
      </c>
      <c r="M98" s="27">
        <f t="shared" si="5"/>
        <v>0.248144304947305</v>
      </c>
      <c r="N98" s="37">
        <f t="shared" si="6"/>
        <v>0.812166474754705</v>
      </c>
      <c r="O98" s="37">
        <f t="shared" si="7"/>
        <v>0.780798191624398</v>
      </c>
      <c r="P98" s="38">
        <f t="shared" si="8"/>
        <v>0.67680539562892</v>
      </c>
      <c r="Q98" s="38">
        <f t="shared" si="9"/>
        <v>0.672597693159595</v>
      </c>
      <c r="R98" s="41"/>
    </row>
    <row r="99" s="1" customFormat="1" customHeight="1" spans="1:18">
      <c r="A99" s="18">
        <v>96</v>
      </c>
      <c r="B99" s="18">
        <v>365</v>
      </c>
      <c r="C99" s="19" t="s">
        <v>910</v>
      </c>
      <c r="D99" s="19" t="s">
        <v>32</v>
      </c>
      <c r="E99" s="20">
        <v>12359.3686666667</v>
      </c>
      <c r="F99" s="20">
        <v>3398.02368000002</v>
      </c>
      <c r="G99" s="21">
        <v>0.274935053047208</v>
      </c>
      <c r="H99" s="22">
        <v>14831.2424</v>
      </c>
      <c r="I99" s="22">
        <v>3944.66227200001</v>
      </c>
      <c r="J99" s="32">
        <v>0.265969779578278</v>
      </c>
      <c r="K99" s="25">
        <v>9987.09</v>
      </c>
      <c r="L99" s="25">
        <v>2687.39</v>
      </c>
      <c r="M99" s="27">
        <f t="shared" si="5"/>
        <v>0.269086390530174</v>
      </c>
      <c r="N99" s="37">
        <f t="shared" si="6"/>
        <v>0.808058264896268</v>
      </c>
      <c r="O99" s="37">
        <f t="shared" si="7"/>
        <v>0.790868532146305</v>
      </c>
      <c r="P99" s="38">
        <f t="shared" si="8"/>
        <v>0.673381887413559</v>
      </c>
      <c r="Q99" s="38">
        <f t="shared" si="9"/>
        <v>0.68127251832828</v>
      </c>
      <c r="R99" s="41"/>
    </row>
    <row r="100" s="1" customFormat="1" customHeight="1" spans="1:18">
      <c r="A100" s="18">
        <v>97</v>
      </c>
      <c r="B100" s="18">
        <v>106568</v>
      </c>
      <c r="C100" s="23" t="s">
        <v>137</v>
      </c>
      <c r="D100" s="19" t="s">
        <v>53</v>
      </c>
      <c r="E100" s="20">
        <v>3089.475</v>
      </c>
      <c r="F100" s="20">
        <v>848.606904761906</v>
      </c>
      <c r="G100" s="21">
        <v>0.274676734643234</v>
      </c>
      <c r="H100" s="22">
        <v>3707.37</v>
      </c>
      <c r="I100" s="22">
        <v>985.12192857143</v>
      </c>
      <c r="J100" s="32">
        <v>0.26571988460052</v>
      </c>
      <c r="K100" s="25">
        <v>2492.9</v>
      </c>
      <c r="L100" s="25">
        <v>920.93</v>
      </c>
      <c r="M100" s="27">
        <f t="shared" si="5"/>
        <v>0.369421156083276</v>
      </c>
      <c r="N100" s="37">
        <f t="shared" si="6"/>
        <v>0.806900848849724</v>
      </c>
      <c r="O100" s="37">
        <f t="shared" si="7"/>
        <v>1.08522567378636</v>
      </c>
      <c r="P100" s="38">
        <f t="shared" si="8"/>
        <v>0.672417374041436</v>
      </c>
      <c r="Q100" s="38">
        <f t="shared" si="9"/>
        <v>0.934838595396493</v>
      </c>
      <c r="R100" s="41"/>
    </row>
    <row r="101" s="1" customFormat="1" customHeight="1" spans="1:18">
      <c r="A101" s="18">
        <v>98</v>
      </c>
      <c r="B101" s="18">
        <v>371</v>
      </c>
      <c r="C101" s="19" t="s">
        <v>876</v>
      </c>
      <c r="D101" s="19" t="s">
        <v>34</v>
      </c>
      <c r="E101" s="20">
        <v>4656.20647619048</v>
      </c>
      <c r="F101" s="20">
        <v>1372.35331047619</v>
      </c>
      <c r="G101" s="21">
        <v>0.294736351897993</v>
      </c>
      <c r="H101" s="22">
        <v>5587.44777142857</v>
      </c>
      <c r="I101" s="22">
        <v>1593.12319085714</v>
      </c>
      <c r="J101" s="32">
        <v>0.285125383901319</v>
      </c>
      <c r="K101" s="25">
        <v>3713.38</v>
      </c>
      <c r="L101" s="25">
        <v>869.12</v>
      </c>
      <c r="M101" s="27">
        <f t="shared" si="5"/>
        <v>0.234050918570144</v>
      </c>
      <c r="N101" s="37">
        <f t="shared" si="6"/>
        <v>0.797511884189066</v>
      </c>
      <c r="O101" s="37">
        <f t="shared" si="7"/>
        <v>0.633306301930678</v>
      </c>
      <c r="P101" s="38">
        <f t="shared" si="8"/>
        <v>0.664593236824222</v>
      </c>
      <c r="Q101" s="38">
        <f t="shared" si="9"/>
        <v>0.545544754472121</v>
      </c>
      <c r="R101" s="41"/>
    </row>
    <row r="102" s="1" customFormat="1" customHeight="1" spans="1:18">
      <c r="A102" s="18">
        <v>99</v>
      </c>
      <c r="B102" s="18">
        <v>102478</v>
      </c>
      <c r="C102" s="19" t="s">
        <v>853</v>
      </c>
      <c r="D102" s="19" t="s">
        <v>38</v>
      </c>
      <c r="E102" s="20">
        <v>3246.128</v>
      </c>
      <c r="F102" s="20">
        <v>902.048609523809</v>
      </c>
      <c r="G102" s="21">
        <v>0.277884485616035</v>
      </c>
      <c r="H102" s="22">
        <v>3895.3536</v>
      </c>
      <c r="I102" s="22">
        <v>1047.16077714286</v>
      </c>
      <c r="J102" s="32">
        <v>0.268823034998121</v>
      </c>
      <c r="K102" s="25">
        <v>2560.23</v>
      </c>
      <c r="L102" s="25">
        <v>932.03</v>
      </c>
      <c r="M102" s="27">
        <f t="shared" si="5"/>
        <v>0.364041511895416</v>
      </c>
      <c r="N102" s="37">
        <f t="shared" si="6"/>
        <v>0.788702725216011</v>
      </c>
      <c r="O102" s="37">
        <f t="shared" si="7"/>
        <v>1.03323700093282</v>
      </c>
      <c r="P102" s="38">
        <f t="shared" si="8"/>
        <v>0.657252271013343</v>
      </c>
      <c r="Q102" s="38">
        <f t="shared" si="9"/>
        <v>0.890054345372837</v>
      </c>
      <c r="R102" s="41"/>
    </row>
    <row r="103" s="1" customFormat="1" customHeight="1" spans="1:18">
      <c r="A103" s="18">
        <v>100</v>
      </c>
      <c r="B103" s="18">
        <v>704</v>
      </c>
      <c r="C103" s="19" t="s">
        <v>851</v>
      </c>
      <c r="D103" s="19" t="s">
        <v>36</v>
      </c>
      <c r="E103" s="20">
        <v>6538.58361904762</v>
      </c>
      <c r="F103" s="20">
        <v>1758.83812571429</v>
      </c>
      <c r="G103" s="21">
        <v>0.268993749745831</v>
      </c>
      <c r="H103" s="22">
        <v>7846.30034285714</v>
      </c>
      <c r="I103" s="22">
        <v>2041.78165028572</v>
      </c>
      <c r="J103" s="32">
        <v>0.260222214428033</v>
      </c>
      <c r="K103" s="25">
        <v>5071.91</v>
      </c>
      <c r="L103" s="25">
        <v>1308.47</v>
      </c>
      <c r="M103" s="27">
        <f t="shared" si="5"/>
        <v>0.25798367873247</v>
      </c>
      <c r="N103" s="37">
        <f t="shared" si="6"/>
        <v>0.775689399341008</v>
      </c>
      <c r="O103" s="37">
        <f t="shared" si="7"/>
        <v>0.743939979961835</v>
      </c>
      <c r="P103" s="38">
        <f t="shared" si="8"/>
        <v>0.646407832784173</v>
      </c>
      <c r="Q103" s="38">
        <f t="shared" si="9"/>
        <v>0.640847173749895</v>
      </c>
      <c r="R103" s="41"/>
    </row>
    <row r="104" s="1" customFormat="1" customHeight="1" spans="1:18">
      <c r="A104" s="18">
        <v>101</v>
      </c>
      <c r="B104" s="18">
        <v>307</v>
      </c>
      <c r="C104" s="19" t="s">
        <v>914</v>
      </c>
      <c r="D104" s="19" t="s">
        <v>141</v>
      </c>
      <c r="E104" s="20">
        <v>75568.3687619048</v>
      </c>
      <c r="F104" s="20">
        <v>18177.1784533334</v>
      </c>
      <c r="G104" s="21">
        <v>0.240539510791938</v>
      </c>
      <c r="H104" s="22">
        <v>90682.0425142858</v>
      </c>
      <c r="I104" s="22">
        <v>21101.333248</v>
      </c>
      <c r="J104" s="32">
        <v>0.232695831092201</v>
      </c>
      <c r="K104" s="25">
        <v>56093.76</v>
      </c>
      <c r="L104" s="25">
        <v>12043.66</v>
      </c>
      <c r="M104" s="27">
        <f t="shared" si="5"/>
        <v>0.214705878158284</v>
      </c>
      <c r="N104" s="37">
        <f t="shared" si="6"/>
        <v>0.74229152910176</v>
      </c>
      <c r="O104" s="37">
        <f t="shared" si="7"/>
        <v>0.662570378066096</v>
      </c>
      <c r="P104" s="38">
        <f t="shared" si="8"/>
        <v>0.618576274251467</v>
      </c>
      <c r="Q104" s="38">
        <f t="shared" si="9"/>
        <v>0.570753509195515</v>
      </c>
      <c r="R104" s="41"/>
    </row>
    <row r="105" s="1" customFormat="1" customHeight="1" spans="1:18">
      <c r="A105" s="18">
        <v>102</v>
      </c>
      <c r="B105" s="18">
        <v>104533</v>
      </c>
      <c r="C105" s="19" t="s">
        <v>904</v>
      </c>
      <c r="D105" s="19" t="s">
        <v>34</v>
      </c>
      <c r="E105" s="20">
        <v>4536.96380952381</v>
      </c>
      <c r="F105" s="20">
        <v>1085.4710247619</v>
      </c>
      <c r="G105" s="21">
        <v>0.239250536335187</v>
      </c>
      <c r="H105" s="22">
        <v>5444.35657142857</v>
      </c>
      <c r="I105" s="22">
        <v>1260.09027657143</v>
      </c>
      <c r="J105" s="32">
        <v>0.231448888411213</v>
      </c>
      <c r="K105" s="25">
        <v>3276.03</v>
      </c>
      <c r="L105" s="25">
        <v>891.51</v>
      </c>
      <c r="M105" s="27">
        <f t="shared" si="5"/>
        <v>0.272131207589674</v>
      </c>
      <c r="N105" s="37">
        <f t="shared" si="6"/>
        <v>0.722075409357044</v>
      </c>
      <c r="O105" s="37">
        <f t="shared" si="7"/>
        <v>0.821311651497611</v>
      </c>
      <c r="P105" s="38">
        <f t="shared" si="8"/>
        <v>0.601729507797537</v>
      </c>
      <c r="Q105" s="38">
        <f t="shared" si="9"/>
        <v>0.707496928256365</v>
      </c>
      <c r="R105" s="41"/>
    </row>
    <row r="106" s="1" customFormat="1" customHeight="1" spans="1:18">
      <c r="A106" s="18">
        <v>103</v>
      </c>
      <c r="B106" s="18">
        <v>594</v>
      </c>
      <c r="C106" s="19" t="s">
        <v>858</v>
      </c>
      <c r="D106" s="19" t="s">
        <v>34</v>
      </c>
      <c r="E106" s="20">
        <v>5334.36038095238</v>
      </c>
      <c r="F106" s="20">
        <v>1355.83396571429</v>
      </c>
      <c r="G106" s="21">
        <v>0.254169922706313</v>
      </c>
      <c r="H106" s="22">
        <v>6401.23245714286</v>
      </c>
      <c r="I106" s="22">
        <v>1573.94638628572</v>
      </c>
      <c r="J106" s="32">
        <v>0.245881773052847</v>
      </c>
      <c r="K106" s="25">
        <v>3820.45</v>
      </c>
      <c r="L106" s="25">
        <v>1151.34</v>
      </c>
      <c r="M106" s="27">
        <f t="shared" si="5"/>
        <v>0.301362404952296</v>
      </c>
      <c r="N106" s="37">
        <f t="shared" si="6"/>
        <v>0.716196456025325</v>
      </c>
      <c r="O106" s="37">
        <f t="shared" si="7"/>
        <v>0.849174772954919</v>
      </c>
      <c r="P106" s="38">
        <f t="shared" si="8"/>
        <v>0.596830380021104</v>
      </c>
      <c r="Q106" s="38">
        <f t="shared" si="9"/>
        <v>0.731498868088507</v>
      </c>
      <c r="R106" s="41"/>
    </row>
    <row r="107" s="1" customFormat="1" customHeight="1" spans="1:18">
      <c r="A107" s="18">
        <v>104</v>
      </c>
      <c r="B107" s="18">
        <v>742</v>
      </c>
      <c r="C107" s="19" t="s">
        <v>801</v>
      </c>
      <c r="D107" s="19" t="s">
        <v>38</v>
      </c>
      <c r="E107" s="20">
        <v>11063.344</v>
      </c>
      <c r="F107" s="20">
        <v>2581.40013714286</v>
      </c>
      <c r="G107" s="21">
        <v>0.233329103491933</v>
      </c>
      <c r="H107" s="22">
        <v>13276.0128</v>
      </c>
      <c r="I107" s="22">
        <v>2996.66885485714</v>
      </c>
      <c r="J107" s="32">
        <v>0.22572054576937</v>
      </c>
      <c r="K107" s="25">
        <v>7858.2</v>
      </c>
      <c r="L107" s="25">
        <v>2087.92</v>
      </c>
      <c r="M107" s="27">
        <f t="shared" si="5"/>
        <v>0.265699524064035</v>
      </c>
      <c r="N107" s="37">
        <f t="shared" si="6"/>
        <v>0.710291571879171</v>
      </c>
      <c r="O107" s="37">
        <f t="shared" si="7"/>
        <v>0.808832373547073</v>
      </c>
      <c r="P107" s="38">
        <f t="shared" si="8"/>
        <v>0.591909643232643</v>
      </c>
      <c r="Q107" s="38">
        <f t="shared" si="9"/>
        <v>0.696746988448791</v>
      </c>
      <c r="R107" s="41"/>
    </row>
    <row r="108" s="1" customFormat="1" customHeight="1" spans="1:18">
      <c r="A108" s="18">
        <v>105</v>
      </c>
      <c r="B108" s="18">
        <v>359</v>
      </c>
      <c r="C108" s="19" t="s">
        <v>886</v>
      </c>
      <c r="D108" s="19" t="s">
        <v>32</v>
      </c>
      <c r="E108" s="20">
        <v>7725.42247619048</v>
      </c>
      <c r="F108" s="20">
        <v>1899.97278476191</v>
      </c>
      <c r="G108" s="21">
        <v>0.245937719343837</v>
      </c>
      <c r="H108" s="22">
        <v>9270.50697142857</v>
      </c>
      <c r="I108" s="22">
        <v>2205.62058057143</v>
      </c>
      <c r="J108" s="32">
        <v>0.237918011104364</v>
      </c>
      <c r="K108" s="25">
        <v>5350.11</v>
      </c>
      <c r="L108" s="25">
        <v>1577.86</v>
      </c>
      <c r="M108" s="27">
        <f t="shared" si="5"/>
        <v>0.294921039006675</v>
      </c>
      <c r="N108" s="37">
        <f t="shared" si="6"/>
        <v>0.692532999520593</v>
      </c>
      <c r="O108" s="37">
        <f t="shared" si="7"/>
        <v>0.830464526994646</v>
      </c>
      <c r="P108" s="38">
        <f t="shared" si="8"/>
        <v>0.577110832933828</v>
      </c>
      <c r="Q108" s="38">
        <f t="shared" si="9"/>
        <v>0.715381427748198</v>
      </c>
      <c r="R108" s="41"/>
    </row>
    <row r="109" s="1" customFormat="1" customHeight="1" spans="1:18">
      <c r="A109" s="18">
        <v>106</v>
      </c>
      <c r="B109" s="18">
        <v>391</v>
      </c>
      <c r="C109" s="19" t="s">
        <v>918</v>
      </c>
      <c r="D109" s="19" t="s">
        <v>38</v>
      </c>
      <c r="E109" s="20">
        <v>10691.7766666667</v>
      </c>
      <c r="F109" s="20">
        <v>3259.11533333334</v>
      </c>
      <c r="G109" s="21">
        <v>0.304824486606996</v>
      </c>
      <c r="H109" s="22">
        <v>12830.132</v>
      </c>
      <c r="I109" s="22">
        <v>3783.4078</v>
      </c>
      <c r="J109" s="32">
        <v>0.294884557695899</v>
      </c>
      <c r="K109" s="25">
        <v>7376.21</v>
      </c>
      <c r="L109" s="25">
        <v>2124.6</v>
      </c>
      <c r="M109" s="27">
        <f t="shared" si="5"/>
        <v>0.288034098812263</v>
      </c>
      <c r="N109" s="37">
        <f t="shared" si="6"/>
        <v>0.68989563006834</v>
      </c>
      <c r="O109" s="37">
        <f t="shared" si="7"/>
        <v>0.651894696168059</v>
      </c>
      <c r="P109" s="38">
        <f t="shared" si="8"/>
        <v>0.574913025056952</v>
      </c>
      <c r="Q109" s="38">
        <f t="shared" si="9"/>
        <v>0.561557228908816</v>
      </c>
      <c r="R109" s="41"/>
    </row>
    <row r="110" s="1" customFormat="1" customHeight="1" spans="1:18">
      <c r="A110" s="18">
        <v>107</v>
      </c>
      <c r="B110" s="18">
        <v>349</v>
      </c>
      <c r="C110" s="19" t="s">
        <v>788</v>
      </c>
      <c r="D110" s="19" t="s">
        <v>38</v>
      </c>
      <c r="E110" s="20">
        <v>7355.96466666667</v>
      </c>
      <c r="F110" s="20">
        <v>2413.22746666667</v>
      </c>
      <c r="G110" s="21">
        <v>0.328064037284211</v>
      </c>
      <c r="H110" s="22">
        <v>8827.1576</v>
      </c>
      <c r="I110" s="22">
        <v>2801.44232</v>
      </c>
      <c r="J110" s="32">
        <v>0.317366296937986</v>
      </c>
      <c r="K110" s="25">
        <v>4972.24</v>
      </c>
      <c r="L110" s="25">
        <v>1654.95</v>
      </c>
      <c r="M110" s="27">
        <f t="shared" si="5"/>
        <v>0.332837916110244</v>
      </c>
      <c r="N110" s="37">
        <f t="shared" si="6"/>
        <v>0.675946694324343</v>
      </c>
      <c r="O110" s="37">
        <f t="shared" si="7"/>
        <v>0.685782845943628</v>
      </c>
      <c r="P110" s="38">
        <f t="shared" si="8"/>
        <v>0.563288911936952</v>
      </c>
      <c r="Q110" s="38">
        <f t="shared" si="9"/>
        <v>0.590749268041328</v>
      </c>
      <c r="R110" s="41"/>
    </row>
    <row r="111" s="2" customFormat="1" customHeight="1" spans="1:18">
      <c r="A111" s="18">
        <v>108</v>
      </c>
      <c r="B111" s="18">
        <v>102935</v>
      </c>
      <c r="C111" s="19" t="s">
        <v>907</v>
      </c>
      <c r="D111" s="19" t="s">
        <v>38</v>
      </c>
      <c r="E111" s="20">
        <v>6860.00076190476</v>
      </c>
      <c r="F111" s="20">
        <v>1948.46396952381</v>
      </c>
      <c r="G111" s="21">
        <v>0.284032617072596</v>
      </c>
      <c r="H111" s="22">
        <v>8232.00091428571</v>
      </c>
      <c r="I111" s="22">
        <v>2261.91252114286</v>
      </c>
      <c r="J111" s="32">
        <v>0.274770683907185</v>
      </c>
      <c r="K111" s="25">
        <v>4527.11</v>
      </c>
      <c r="L111" s="25">
        <v>1212.52</v>
      </c>
      <c r="M111" s="27">
        <f t="shared" si="5"/>
        <v>0.267835329824104</v>
      </c>
      <c r="N111" s="37">
        <f t="shared" si="6"/>
        <v>0.659928498133722</v>
      </c>
      <c r="O111" s="37">
        <f t="shared" si="7"/>
        <v>0.622295315163734</v>
      </c>
      <c r="P111" s="38">
        <f t="shared" si="8"/>
        <v>0.549940415111435</v>
      </c>
      <c r="Q111" s="38">
        <f t="shared" si="9"/>
        <v>0.536059634785239</v>
      </c>
      <c r="R111" s="41"/>
    </row>
    <row r="112" s="1" customFormat="1" customHeight="1" spans="1:18">
      <c r="A112" s="18">
        <v>109</v>
      </c>
      <c r="B112" s="18">
        <v>744</v>
      </c>
      <c r="C112" s="19" t="s">
        <v>802</v>
      </c>
      <c r="D112" s="19" t="s">
        <v>38</v>
      </c>
      <c r="E112" s="20">
        <v>11997.132</v>
      </c>
      <c r="F112" s="20">
        <v>2559.14498666666</v>
      </c>
      <c r="G112" s="21">
        <v>0.213313064044528</v>
      </c>
      <c r="H112" s="22">
        <v>14396.5584</v>
      </c>
      <c r="I112" s="22">
        <v>2970.83352799999</v>
      </c>
      <c r="J112" s="32">
        <v>0.206357203260468</v>
      </c>
      <c r="K112" s="25">
        <v>7495.22</v>
      </c>
      <c r="L112" s="25">
        <v>2408.78</v>
      </c>
      <c r="M112" s="27">
        <f t="shared" si="5"/>
        <v>0.321375489978947</v>
      </c>
      <c r="N112" s="37">
        <f t="shared" si="6"/>
        <v>0.624750982151401</v>
      </c>
      <c r="O112" s="37">
        <f t="shared" si="7"/>
        <v>0.941244053209149</v>
      </c>
      <c r="P112" s="38">
        <f t="shared" si="8"/>
        <v>0.520625818459501</v>
      </c>
      <c r="Q112" s="38">
        <f t="shared" si="9"/>
        <v>0.810809484037844</v>
      </c>
      <c r="R112" s="41"/>
    </row>
    <row r="113" s="1" customFormat="1" customHeight="1" spans="1:18">
      <c r="A113" s="18">
        <v>110</v>
      </c>
      <c r="B113" s="18">
        <v>106485</v>
      </c>
      <c r="C113" s="23" t="s">
        <v>148</v>
      </c>
      <c r="D113" s="19" t="s">
        <v>53</v>
      </c>
      <c r="E113" s="20">
        <v>2825.28452380952</v>
      </c>
      <c r="F113" s="20">
        <v>510.223238095239</v>
      </c>
      <c r="G113" s="21">
        <v>0.180591807230541</v>
      </c>
      <c r="H113" s="22">
        <v>3390.34142857143</v>
      </c>
      <c r="I113" s="22">
        <v>592.30262857143</v>
      </c>
      <c r="J113" s="32">
        <v>0.174702943951284</v>
      </c>
      <c r="K113" s="25">
        <v>1740.65</v>
      </c>
      <c r="L113" s="25">
        <v>184.75</v>
      </c>
      <c r="M113" s="27">
        <f t="shared" si="5"/>
        <v>0.106138511475598</v>
      </c>
      <c r="N113" s="37">
        <f t="shared" si="6"/>
        <v>0.616097240943707</v>
      </c>
      <c r="O113" s="37">
        <f t="shared" si="7"/>
        <v>0.362096404486999</v>
      </c>
      <c r="P113" s="38">
        <f t="shared" si="8"/>
        <v>0.513414367453088</v>
      </c>
      <c r="Q113" s="38">
        <f t="shared" si="9"/>
        <v>0.311918251056216</v>
      </c>
      <c r="R113" s="41"/>
    </row>
    <row r="114" s="1" customFormat="1" ht="20" customHeight="1" spans="1:18">
      <c r="A114" s="18">
        <v>111</v>
      </c>
      <c r="B114" s="18">
        <v>105396</v>
      </c>
      <c r="C114" s="19" t="s">
        <v>919</v>
      </c>
      <c r="D114" s="19" t="s">
        <v>53</v>
      </c>
      <c r="E114" s="20">
        <v>3928.55161904762</v>
      </c>
      <c r="F114" s="20">
        <v>1171.68045714286</v>
      </c>
      <c r="G114" s="21">
        <v>0.298247438435569</v>
      </c>
      <c r="H114" s="22">
        <v>4714.26194285714</v>
      </c>
      <c r="I114" s="22">
        <v>1360.16818285714</v>
      </c>
      <c r="J114" s="32">
        <v>0.288521978486583</v>
      </c>
      <c r="K114" s="25">
        <v>2160.08</v>
      </c>
      <c r="L114" s="25">
        <v>732.05</v>
      </c>
      <c r="M114" s="27">
        <f t="shared" si="5"/>
        <v>0.338899485204252</v>
      </c>
      <c r="N114" s="37">
        <f t="shared" si="6"/>
        <v>0.549841317987737</v>
      </c>
      <c r="O114" s="37">
        <f t="shared" si="7"/>
        <v>0.624786387395333</v>
      </c>
      <c r="P114" s="38">
        <f t="shared" si="8"/>
        <v>0.458201098323114</v>
      </c>
      <c r="Q114" s="38">
        <f t="shared" si="9"/>
        <v>0.538205502250664</v>
      </c>
      <c r="R114" s="41"/>
    </row>
    <row r="115" s="1" customFormat="1" ht="21" customHeight="1" spans="1:18">
      <c r="A115" s="18">
        <v>112</v>
      </c>
      <c r="B115" s="18">
        <v>750</v>
      </c>
      <c r="C115" s="19" t="s">
        <v>915</v>
      </c>
      <c r="D115" s="19" t="s">
        <v>53</v>
      </c>
      <c r="E115" s="20">
        <v>26541.6617142857</v>
      </c>
      <c r="F115" s="20">
        <v>7530.50176000001</v>
      </c>
      <c r="G115" s="21">
        <v>0.283723824117117</v>
      </c>
      <c r="H115" s="22">
        <v>31849.9940571428</v>
      </c>
      <c r="I115" s="22">
        <v>8741.930304</v>
      </c>
      <c r="J115" s="32">
        <v>0.274471960287211</v>
      </c>
      <c r="K115" s="25">
        <v>14478.79</v>
      </c>
      <c r="L115" s="25">
        <v>3925.06</v>
      </c>
      <c r="M115" s="27">
        <f t="shared" si="5"/>
        <v>0.271090332824773</v>
      </c>
      <c r="N115" s="37">
        <f t="shared" si="6"/>
        <v>0.545511812932458</v>
      </c>
      <c r="O115" s="37">
        <f t="shared" si="7"/>
        <v>0.521221576608462</v>
      </c>
      <c r="P115" s="38">
        <f t="shared" si="8"/>
        <v>0.454593177443715</v>
      </c>
      <c r="Q115" s="38">
        <f t="shared" si="9"/>
        <v>0.448992369363095</v>
      </c>
      <c r="R115" s="41"/>
    </row>
    <row r="116" s="51" customFormat="1" ht="25" customHeight="1" spans="1:18">
      <c r="A116" s="52"/>
      <c r="B116" s="52"/>
      <c r="C116" s="53" t="s">
        <v>152</v>
      </c>
      <c r="D116" s="54"/>
      <c r="E116" s="55">
        <v>1007216.32938095</v>
      </c>
      <c r="F116" s="55">
        <v>262812.392195238</v>
      </c>
      <c r="G116" s="56">
        <v>0.260216894394934</v>
      </c>
      <c r="H116" s="57">
        <v>1208659.59525714</v>
      </c>
      <c r="I116" s="57">
        <v>305090.907461429</v>
      </c>
      <c r="J116" s="58">
        <v>0.252420870738647</v>
      </c>
      <c r="K116" s="25">
        <f>SUM(K4:K115)</f>
        <v>1077023.93</v>
      </c>
      <c r="L116" s="25">
        <f>SUM(L4:L115)</f>
        <v>272155.92</v>
      </c>
      <c r="M116" s="27">
        <f t="shared" si="5"/>
        <v>0.252692546952044</v>
      </c>
      <c r="N116" s="37">
        <f t="shared" si="6"/>
        <v>1.06930745519382</v>
      </c>
      <c r="O116" s="37">
        <f t="shared" si="7"/>
        <v>1.03555208233035</v>
      </c>
      <c r="P116" s="38">
        <f t="shared" si="8"/>
        <v>0.891089545994847</v>
      </c>
      <c r="Q116" s="38">
        <f t="shared" si="9"/>
        <v>0.892048610247118</v>
      </c>
      <c r="R116" s="41"/>
    </row>
  </sheetData>
  <sortState ref="A3:R116">
    <sortCondition ref="N3" descending="1"/>
  </sortState>
  <mergeCells count="6">
    <mergeCell ref="A1:R1"/>
    <mergeCell ref="N2:R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6"/>
  <sheetViews>
    <sheetView workbookViewId="0">
      <selection activeCell="W11" sqref="W11"/>
    </sheetView>
  </sheetViews>
  <sheetFormatPr defaultColWidth="9" defaultRowHeight="17" customHeight="1"/>
  <cols>
    <col min="1" max="1" width="4.5" style="3" customWidth="1"/>
    <col min="2" max="2" width="7.125" style="3" customWidth="1"/>
    <col min="3" max="3" width="28.75" style="4" customWidth="1"/>
    <col min="4" max="4" width="8" style="4" customWidth="1"/>
    <col min="5" max="5" width="10.25" style="5" hidden="1" customWidth="1"/>
    <col min="6" max="6" width="9.375" style="5" hidden="1" customWidth="1"/>
    <col min="7" max="7" width="6.875" style="6" hidden="1" customWidth="1"/>
    <col min="8" max="8" width="10.25" style="5" hidden="1" customWidth="1"/>
    <col min="9" max="9" width="10.5" style="5" hidden="1" customWidth="1"/>
    <col min="10" max="10" width="6.625" style="7" hidden="1" customWidth="1"/>
    <col min="11" max="11" width="9.375" style="8" hidden="1" customWidth="1"/>
    <col min="12" max="12" width="9" style="5" hidden="1" customWidth="1"/>
    <col min="13" max="13" width="7.125" style="9" hidden="1" customWidth="1"/>
    <col min="14" max="14" width="7.375" style="9" customWidth="1"/>
    <col min="15" max="15" width="7.875" style="9" customWidth="1"/>
    <col min="16" max="16" width="8.25" style="9" customWidth="1"/>
    <col min="17" max="17" width="7.625" style="10" customWidth="1"/>
    <col min="18" max="18" width="7.875" style="11" customWidth="1"/>
    <col min="19" max="19" width="7.75" style="12" customWidth="1"/>
    <col min="20" max="16384" width="9" style="1"/>
  </cols>
  <sheetData>
    <row r="1" s="1" customFormat="1" customHeight="1" spans="1:19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2"/>
    </row>
    <row r="2" s="1" customFormat="1" customHeight="1" spans="1:19">
      <c r="A2" s="14" t="s">
        <v>1</v>
      </c>
      <c r="B2" s="14" t="s">
        <v>2</v>
      </c>
      <c r="C2" s="14" t="s">
        <v>3</v>
      </c>
      <c r="D2" s="14" t="s">
        <v>4</v>
      </c>
      <c r="E2" s="15" t="s">
        <v>6</v>
      </c>
      <c r="F2" s="15"/>
      <c r="G2" s="15"/>
      <c r="H2" s="16" t="s">
        <v>7</v>
      </c>
      <c r="I2" s="16"/>
      <c r="J2" s="16"/>
      <c r="K2" s="25"/>
      <c r="L2" s="26"/>
      <c r="M2" s="27"/>
      <c r="N2" s="28">
        <v>43696</v>
      </c>
      <c r="O2" s="28"/>
      <c r="P2" s="28"/>
      <c r="Q2" s="28"/>
      <c r="R2" s="28"/>
      <c r="S2" s="12"/>
    </row>
    <row r="3" s="1" customFormat="1" ht="27" customHeight="1" spans="1:19">
      <c r="A3" s="14"/>
      <c r="B3" s="14"/>
      <c r="C3" s="14"/>
      <c r="D3" s="14"/>
      <c r="E3" s="15" t="s">
        <v>16</v>
      </c>
      <c r="F3" s="15" t="s">
        <v>18</v>
      </c>
      <c r="G3" s="17" t="s">
        <v>20</v>
      </c>
      <c r="H3" s="16" t="s">
        <v>21</v>
      </c>
      <c r="I3" s="16" t="s">
        <v>22</v>
      </c>
      <c r="J3" s="29" t="s">
        <v>20</v>
      </c>
      <c r="K3" s="25" t="s">
        <v>23</v>
      </c>
      <c r="L3" s="26" t="s">
        <v>24</v>
      </c>
      <c r="M3" s="27" t="s">
        <v>20</v>
      </c>
      <c r="N3" s="30" t="s">
        <v>838</v>
      </c>
      <c r="O3" s="30" t="s">
        <v>839</v>
      </c>
      <c r="P3" s="31" t="s">
        <v>533</v>
      </c>
      <c r="Q3" s="31" t="s">
        <v>840</v>
      </c>
      <c r="R3" s="39" t="s">
        <v>514</v>
      </c>
      <c r="S3" s="12"/>
    </row>
    <row r="4" s="1" customFormat="1" ht="18" customHeight="1" spans="1:19">
      <c r="A4" s="18">
        <v>1</v>
      </c>
      <c r="B4" s="18">
        <v>311</v>
      </c>
      <c r="C4" s="19" t="s">
        <v>783</v>
      </c>
      <c r="D4" s="19" t="s">
        <v>32</v>
      </c>
      <c r="E4" s="20">
        <v>8406.3</v>
      </c>
      <c r="F4" s="20">
        <v>3278.91864</v>
      </c>
      <c r="G4" s="21">
        <v>0.39005491595589</v>
      </c>
      <c r="H4" s="22">
        <v>10087.56</v>
      </c>
      <c r="I4" s="22">
        <v>3806.396856</v>
      </c>
      <c r="J4" s="32">
        <v>0.37733573391385</v>
      </c>
      <c r="K4" s="25">
        <v>47249.73</v>
      </c>
      <c r="L4" s="26">
        <v>3640.43171845</v>
      </c>
      <c r="M4" s="27">
        <f t="shared" ref="M4:M67" si="0">L4/K4</f>
        <v>0.0770466142018167</v>
      </c>
      <c r="N4" s="33">
        <f t="shared" ref="N4:N67" si="1">K4/E4</f>
        <v>5.62075229292317</v>
      </c>
      <c r="O4" s="33">
        <f t="shared" ref="O4:O67" si="2">L4/F4</f>
        <v>1.1102537507457</v>
      </c>
      <c r="P4" s="34">
        <f t="shared" ref="P4:P67" si="3">K4/H4</f>
        <v>4.68396024410264</v>
      </c>
      <c r="Q4" s="38">
        <f t="shared" ref="Q4:Q67" si="4">L4/I4</f>
        <v>0.956398362065588</v>
      </c>
      <c r="R4" s="40"/>
      <c r="S4" s="12" t="s">
        <v>920</v>
      </c>
    </row>
    <row r="5" s="1" customFormat="1" customHeight="1" spans="1:19">
      <c r="A5" s="18">
        <v>2</v>
      </c>
      <c r="B5" s="18">
        <v>329</v>
      </c>
      <c r="C5" s="19" t="s">
        <v>784</v>
      </c>
      <c r="D5" s="19" t="s">
        <v>36</v>
      </c>
      <c r="E5" s="20">
        <v>6093.77371428571</v>
      </c>
      <c r="F5" s="20">
        <v>1446.42294857143</v>
      </c>
      <c r="G5" s="21">
        <v>0.237360790930021</v>
      </c>
      <c r="H5" s="22">
        <v>7312.52845714285</v>
      </c>
      <c r="I5" s="22">
        <v>1679.10837942857</v>
      </c>
      <c r="J5" s="32">
        <v>0.229620765138825</v>
      </c>
      <c r="K5" s="25">
        <v>24623.29</v>
      </c>
      <c r="L5" s="26">
        <v>4701.69</v>
      </c>
      <c r="M5" s="27">
        <f t="shared" si="0"/>
        <v>0.190944833123437</v>
      </c>
      <c r="N5" s="33">
        <f t="shared" si="1"/>
        <v>4.04072930083953</v>
      </c>
      <c r="O5" s="33">
        <f t="shared" si="2"/>
        <v>3.2505637473767</v>
      </c>
      <c r="P5" s="34">
        <f t="shared" si="3"/>
        <v>3.36727441736628</v>
      </c>
      <c r="Q5" s="34">
        <f t="shared" si="4"/>
        <v>2.80011109324585</v>
      </c>
      <c r="R5" s="40">
        <v>50</v>
      </c>
      <c r="S5" s="12"/>
    </row>
    <row r="6" s="1" customFormat="1" customHeight="1" spans="1:19">
      <c r="A6" s="18">
        <v>3</v>
      </c>
      <c r="B6" s="18">
        <v>572</v>
      </c>
      <c r="C6" s="19" t="s">
        <v>794</v>
      </c>
      <c r="D6" s="19" t="s">
        <v>38</v>
      </c>
      <c r="E6" s="20">
        <v>7612.91047619048</v>
      </c>
      <c r="F6" s="20">
        <v>2120.81133714286</v>
      </c>
      <c r="G6" s="21">
        <v>0.278580884902789</v>
      </c>
      <c r="H6" s="22">
        <v>9135.49257142858</v>
      </c>
      <c r="I6" s="22">
        <v>2461.98533485715</v>
      </c>
      <c r="J6" s="32">
        <v>0.269496725612481</v>
      </c>
      <c r="K6" s="25">
        <v>21180.38</v>
      </c>
      <c r="L6" s="26">
        <v>4608.54</v>
      </c>
      <c r="M6" s="27">
        <f t="shared" si="0"/>
        <v>0.217585331330222</v>
      </c>
      <c r="N6" s="33">
        <f t="shared" si="1"/>
        <v>2.78216590964021</v>
      </c>
      <c r="O6" s="33">
        <f t="shared" si="2"/>
        <v>2.17300799900881</v>
      </c>
      <c r="P6" s="34">
        <f t="shared" si="3"/>
        <v>2.31847159136684</v>
      </c>
      <c r="Q6" s="34">
        <f t="shared" si="4"/>
        <v>1.87187954970796</v>
      </c>
      <c r="R6" s="40">
        <v>50</v>
      </c>
      <c r="S6" s="12"/>
    </row>
    <row r="7" s="1" customFormat="1" customHeight="1" spans="1:19">
      <c r="A7" s="18">
        <v>4</v>
      </c>
      <c r="B7" s="18">
        <v>732</v>
      </c>
      <c r="C7" s="19" t="s">
        <v>42</v>
      </c>
      <c r="D7" s="19" t="s">
        <v>34</v>
      </c>
      <c r="E7" s="20">
        <v>6385.71047619048</v>
      </c>
      <c r="F7" s="20">
        <v>1638.28255238095</v>
      </c>
      <c r="G7" s="21">
        <v>0.256554467743157</v>
      </c>
      <c r="H7" s="22">
        <v>7662.85257142857</v>
      </c>
      <c r="I7" s="22">
        <v>1901.83235428571</v>
      </c>
      <c r="J7" s="32">
        <v>0.248188561186315</v>
      </c>
      <c r="K7" s="25">
        <v>12599.74</v>
      </c>
      <c r="L7" s="26">
        <v>2480.81</v>
      </c>
      <c r="M7" s="27">
        <f t="shared" si="0"/>
        <v>0.196893745426493</v>
      </c>
      <c r="N7" s="33">
        <f t="shared" si="1"/>
        <v>1.973114823633</v>
      </c>
      <c r="O7" s="33">
        <f t="shared" si="2"/>
        <v>1.51427480955259</v>
      </c>
      <c r="P7" s="34">
        <f t="shared" si="3"/>
        <v>1.6442623530275</v>
      </c>
      <c r="Q7" s="34">
        <f t="shared" si="4"/>
        <v>1.30443148388426</v>
      </c>
      <c r="R7" s="40">
        <v>50</v>
      </c>
      <c r="S7" s="12"/>
    </row>
    <row r="8" s="1" customFormat="1" customHeight="1" spans="1:19">
      <c r="A8" s="18">
        <v>5</v>
      </c>
      <c r="B8" s="18">
        <v>511</v>
      </c>
      <c r="C8" s="19" t="s">
        <v>793</v>
      </c>
      <c r="D8" s="19" t="s">
        <v>38</v>
      </c>
      <c r="E8" s="20">
        <v>9341.82866666666</v>
      </c>
      <c r="F8" s="20">
        <v>2370.77376</v>
      </c>
      <c r="G8" s="21">
        <v>0.253780479667685</v>
      </c>
      <c r="H8" s="22">
        <v>11210.1944</v>
      </c>
      <c r="I8" s="22">
        <v>2752.159104</v>
      </c>
      <c r="J8" s="32">
        <v>0.245505029243739</v>
      </c>
      <c r="K8" s="25">
        <v>18045.88</v>
      </c>
      <c r="L8" s="26">
        <v>3543.04</v>
      </c>
      <c r="M8" s="27">
        <f t="shared" si="0"/>
        <v>0.196335119151851</v>
      </c>
      <c r="N8" s="33">
        <f t="shared" si="1"/>
        <v>1.9317288556566</v>
      </c>
      <c r="O8" s="33">
        <f t="shared" si="2"/>
        <v>1.49446567183197</v>
      </c>
      <c r="P8" s="34">
        <f t="shared" si="3"/>
        <v>1.6097740463805</v>
      </c>
      <c r="Q8" s="34">
        <f t="shared" si="4"/>
        <v>1.28736743266424</v>
      </c>
      <c r="R8" s="40">
        <v>50</v>
      </c>
      <c r="S8" s="12"/>
    </row>
    <row r="9" s="1" customFormat="1" customHeight="1" spans="1:19">
      <c r="A9" s="18">
        <v>6</v>
      </c>
      <c r="B9" s="18">
        <v>385</v>
      </c>
      <c r="C9" s="23" t="s">
        <v>45</v>
      </c>
      <c r="D9" s="19" t="s">
        <v>34</v>
      </c>
      <c r="E9" s="20">
        <v>17245.954</v>
      </c>
      <c r="F9" s="20">
        <v>3382.78050666666</v>
      </c>
      <c r="G9" s="21">
        <v>0.196149224720573</v>
      </c>
      <c r="H9" s="22">
        <v>20695.1448</v>
      </c>
      <c r="I9" s="22">
        <v>3926.966936</v>
      </c>
      <c r="J9" s="32">
        <v>0.18975305434925</v>
      </c>
      <c r="K9" s="25">
        <v>31960.26</v>
      </c>
      <c r="L9" s="26">
        <v>5023.97</v>
      </c>
      <c r="M9" s="27">
        <f t="shared" si="0"/>
        <v>0.15719427814417</v>
      </c>
      <c r="N9" s="33">
        <f t="shared" si="1"/>
        <v>1.85320336584453</v>
      </c>
      <c r="O9" s="33">
        <f t="shared" si="2"/>
        <v>1.48515991211932</v>
      </c>
      <c r="P9" s="34">
        <f t="shared" si="3"/>
        <v>1.54433613820378</v>
      </c>
      <c r="Q9" s="34">
        <f t="shared" si="4"/>
        <v>1.27935123515896</v>
      </c>
      <c r="R9" s="40">
        <v>50</v>
      </c>
      <c r="S9" s="12"/>
    </row>
    <row r="10" s="1" customFormat="1" customHeight="1" spans="1:19">
      <c r="A10" s="18">
        <v>7</v>
      </c>
      <c r="B10" s="18">
        <v>514</v>
      </c>
      <c r="C10" s="19" t="s">
        <v>844</v>
      </c>
      <c r="D10" s="19" t="s">
        <v>34</v>
      </c>
      <c r="E10" s="20">
        <v>11154.0068571429</v>
      </c>
      <c r="F10" s="20">
        <v>3331.95541333335</v>
      </c>
      <c r="G10" s="21">
        <v>0.29872273309565</v>
      </c>
      <c r="H10" s="22">
        <v>13384.8082285715</v>
      </c>
      <c r="I10" s="22">
        <v>3867.96563200002</v>
      </c>
      <c r="J10" s="32">
        <v>0.288981774407748</v>
      </c>
      <c r="K10" s="25">
        <v>20461.09</v>
      </c>
      <c r="L10" s="26">
        <v>4312.18</v>
      </c>
      <c r="M10" s="27">
        <f t="shared" si="0"/>
        <v>0.210750258172952</v>
      </c>
      <c r="N10" s="33">
        <f t="shared" si="1"/>
        <v>1.83441612167353</v>
      </c>
      <c r="O10" s="33">
        <f t="shared" si="2"/>
        <v>1.29418898666655</v>
      </c>
      <c r="P10" s="34">
        <f t="shared" si="3"/>
        <v>1.5286801013946</v>
      </c>
      <c r="Q10" s="34">
        <f t="shared" si="4"/>
        <v>1.11484444544309</v>
      </c>
      <c r="R10" s="40">
        <v>50</v>
      </c>
      <c r="S10" s="12"/>
    </row>
    <row r="11" s="1" customFormat="1" customHeight="1" spans="1:19">
      <c r="A11" s="18">
        <v>8</v>
      </c>
      <c r="B11" s="18">
        <v>712</v>
      </c>
      <c r="C11" s="19" t="s">
        <v>798</v>
      </c>
      <c r="D11" s="19" t="s">
        <v>53</v>
      </c>
      <c r="E11" s="20">
        <v>15303.5263333333</v>
      </c>
      <c r="F11" s="20">
        <v>4452.8287390476</v>
      </c>
      <c r="G11" s="21">
        <v>0.290967496122034</v>
      </c>
      <c r="H11" s="22">
        <v>18364.2316</v>
      </c>
      <c r="I11" s="22">
        <v>5169.15336228571</v>
      </c>
      <c r="J11" s="32">
        <v>0.281479425596316</v>
      </c>
      <c r="K11" s="25">
        <v>27219.98</v>
      </c>
      <c r="L11" s="26">
        <v>6176.74</v>
      </c>
      <c r="M11" s="27">
        <f t="shared" si="0"/>
        <v>0.226919343805543</v>
      </c>
      <c r="N11" s="33">
        <f t="shared" si="1"/>
        <v>1.77867371265346</v>
      </c>
      <c r="O11" s="33">
        <f t="shared" si="2"/>
        <v>1.3871496888787</v>
      </c>
      <c r="P11" s="34">
        <f t="shared" si="3"/>
        <v>1.48222809387788</v>
      </c>
      <c r="Q11" s="34">
        <f t="shared" si="4"/>
        <v>1.19492295296666</v>
      </c>
      <c r="R11" s="40">
        <v>50</v>
      </c>
      <c r="S11" s="12"/>
    </row>
    <row r="12" s="1" customFormat="1" customHeight="1" spans="1:19">
      <c r="A12" s="18">
        <v>9</v>
      </c>
      <c r="B12" s="18">
        <v>102934</v>
      </c>
      <c r="C12" s="19" t="s">
        <v>805</v>
      </c>
      <c r="D12" s="19" t="s">
        <v>32</v>
      </c>
      <c r="E12" s="20">
        <v>11132.1445714286</v>
      </c>
      <c r="F12" s="20">
        <v>2647.21904</v>
      </c>
      <c r="G12" s="21">
        <v>0.237799556322172</v>
      </c>
      <c r="H12" s="22">
        <v>13358.5734857143</v>
      </c>
      <c r="I12" s="22">
        <v>3073.076016</v>
      </c>
      <c r="J12" s="32">
        <v>0.230045222963841</v>
      </c>
      <c r="K12" s="25">
        <v>18331.93</v>
      </c>
      <c r="L12" s="26">
        <v>5354.28</v>
      </c>
      <c r="M12" s="27">
        <f t="shared" si="0"/>
        <v>0.292073993300214</v>
      </c>
      <c r="N12" s="33">
        <f t="shared" si="1"/>
        <v>1.64675637136892</v>
      </c>
      <c r="O12" s="33">
        <f t="shared" si="2"/>
        <v>2.02260557932524</v>
      </c>
      <c r="P12" s="34">
        <f t="shared" si="3"/>
        <v>1.37229697614077</v>
      </c>
      <c r="Q12" s="34">
        <f t="shared" si="4"/>
        <v>1.74231941290189</v>
      </c>
      <c r="R12" s="40">
        <v>50</v>
      </c>
      <c r="S12" s="12"/>
    </row>
    <row r="13" s="1" customFormat="1" customHeight="1" spans="1:19">
      <c r="A13" s="18">
        <v>10</v>
      </c>
      <c r="B13" s="18">
        <v>102479</v>
      </c>
      <c r="C13" s="19" t="s">
        <v>879</v>
      </c>
      <c r="D13" s="19" t="s">
        <v>38</v>
      </c>
      <c r="E13" s="20">
        <v>5418.22933333333</v>
      </c>
      <c r="F13" s="20">
        <v>1426.12389333333</v>
      </c>
      <c r="G13" s="21">
        <v>0.263208477455857</v>
      </c>
      <c r="H13" s="22">
        <v>6501.8752</v>
      </c>
      <c r="I13" s="22">
        <v>1655.543824</v>
      </c>
      <c r="J13" s="32">
        <v>0.254625592321427</v>
      </c>
      <c r="K13" s="25">
        <v>8869.48</v>
      </c>
      <c r="L13" s="26">
        <v>1769.37</v>
      </c>
      <c r="M13" s="27">
        <f t="shared" si="0"/>
        <v>0.199489710783496</v>
      </c>
      <c r="N13" s="33">
        <f t="shared" si="1"/>
        <v>1.63697020822547</v>
      </c>
      <c r="O13" s="33">
        <f t="shared" si="2"/>
        <v>1.24068463355199</v>
      </c>
      <c r="P13" s="34">
        <f t="shared" si="3"/>
        <v>1.36414184018789</v>
      </c>
      <c r="Q13" s="34">
        <f t="shared" si="4"/>
        <v>1.06875455324703</v>
      </c>
      <c r="R13" s="40">
        <v>50</v>
      </c>
      <c r="S13" s="12"/>
    </row>
    <row r="14" s="1" customFormat="1" customHeight="1" spans="1:19">
      <c r="A14" s="18">
        <v>11</v>
      </c>
      <c r="B14" s="18">
        <v>549</v>
      </c>
      <c r="C14" s="19" t="s">
        <v>841</v>
      </c>
      <c r="D14" s="19" t="s">
        <v>34</v>
      </c>
      <c r="E14" s="20">
        <v>5727.86066666667</v>
      </c>
      <c r="F14" s="20">
        <v>1486.59181333334</v>
      </c>
      <c r="G14" s="21">
        <v>0.259537006894139</v>
      </c>
      <c r="H14" s="22">
        <v>6873.4328</v>
      </c>
      <c r="I14" s="22">
        <v>1725.739192</v>
      </c>
      <c r="J14" s="32">
        <v>0.251073843625852</v>
      </c>
      <c r="K14" s="25">
        <v>9302.97</v>
      </c>
      <c r="L14" s="26">
        <v>1929.69</v>
      </c>
      <c r="M14" s="27">
        <f t="shared" si="0"/>
        <v>0.207427305473413</v>
      </c>
      <c r="N14" s="33">
        <f t="shared" si="1"/>
        <v>1.62416136519149</v>
      </c>
      <c r="O14" s="33">
        <f t="shared" si="2"/>
        <v>1.29806311503432</v>
      </c>
      <c r="P14" s="34">
        <f t="shared" si="3"/>
        <v>1.35346780432625</v>
      </c>
      <c r="Q14" s="34">
        <f t="shared" si="4"/>
        <v>1.11818170958013</v>
      </c>
      <c r="R14" s="40">
        <v>50</v>
      </c>
      <c r="S14" s="12"/>
    </row>
    <row r="15" s="1" customFormat="1" customHeight="1" spans="1:19">
      <c r="A15" s="18">
        <v>12</v>
      </c>
      <c r="B15" s="18">
        <v>718</v>
      </c>
      <c r="C15" s="19" t="s">
        <v>799</v>
      </c>
      <c r="D15" s="19" t="s">
        <v>38</v>
      </c>
      <c r="E15" s="20">
        <v>3124.22314285714</v>
      </c>
      <c r="F15" s="20">
        <v>735.502937142855</v>
      </c>
      <c r="G15" s="21">
        <v>0.235419463819165</v>
      </c>
      <c r="H15" s="22">
        <v>3749.06777142857</v>
      </c>
      <c r="I15" s="22">
        <v>853.822974857141</v>
      </c>
      <c r="J15" s="32">
        <v>0.227742742172888</v>
      </c>
      <c r="K15" s="25">
        <v>4931.72</v>
      </c>
      <c r="L15" s="26">
        <v>863.37</v>
      </c>
      <c r="M15" s="27">
        <f t="shared" si="0"/>
        <v>0.175064683315354</v>
      </c>
      <c r="N15" s="33">
        <f t="shared" si="1"/>
        <v>1.57854281672399</v>
      </c>
      <c r="O15" s="33">
        <f t="shared" si="2"/>
        <v>1.17384983308681</v>
      </c>
      <c r="P15" s="34">
        <f t="shared" si="3"/>
        <v>1.31545234726999</v>
      </c>
      <c r="Q15" s="34">
        <f t="shared" si="4"/>
        <v>1.01118150415718</v>
      </c>
      <c r="R15" s="40">
        <v>50</v>
      </c>
      <c r="S15" s="12"/>
    </row>
    <row r="16" s="1" customFormat="1" customHeight="1" spans="1:19">
      <c r="A16" s="18">
        <v>13</v>
      </c>
      <c r="B16" s="18">
        <v>105396</v>
      </c>
      <c r="C16" s="19" t="s">
        <v>919</v>
      </c>
      <c r="D16" s="19" t="s">
        <v>53</v>
      </c>
      <c r="E16" s="20">
        <v>3928.55161904762</v>
      </c>
      <c r="F16" s="20">
        <v>1171.68045714286</v>
      </c>
      <c r="G16" s="21">
        <v>0.298247438435569</v>
      </c>
      <c r="H16" s="22">
        <v>4714.26194285714</v>
      </c>
      <c r="I16" s="22">
        <v>1360.16818285714</v>
      </c>
      <c r="J16" s="32">
        <v>0.288521978486583</v>
      </c>
      <c r="K16" s="25">
        <v>6104.01</v>
      </c>
      <c r="L16" s="26">
        <v>1335.23</v>
      </c>
      <c r="M16" s="27">
        <f t="shared" si="0"/>
        <v>0.218746365094422</v>
      </c>
      <c r="N16" s="33">
        <f t="shared" si="1"/>
        <v>1.55375583469609</v>
      </c>
      <c r="O16" s="33">
        <f t="shared" si="2"/>
        <v>1.13958544913854</v>
      </c>
      <c r="P16" s="34">
        <f t="shared" si="3"/>
        <v>1.29479652891341</v>
      </c>
      <c r="Q16" s="38">
        <f t="shared" si="4"/>
        <v>0.981665368171784</v>
      </c>
      <c r="R16" s="40"/>
      <c r="S16" s="12"/>
    </row>
    <row r="17" s="1" customFormat="1" customHeight="1" spans="1:19">
      <c r="A17" s="18">
        <v>14</v>
      </c>
      <c r="B17" s="18">
        <v>578</v>
      </c>
      <c r="C17" s="19" t="s">
        <v>795</v>
      </c>
      <c r="D17" s="19" t="s">
        <v>38</v>
      </c>
      <c r="E17" s="20">
        <v>12067.9577142857</v>
      </c>
      <c r="F17" s="20">
        <v>3787.44601142856</v>
      </c>
      <c r="G17" s="21">
        <v>0.313843162289597</v>
      </c>
      <c r="H17" s="22">
        <v>14481.5492571428</v>
      </c>
      <c r="I17" s="22">
        <v>4396.73080457141</v>
      </c>
      <c r="J17" s="32">
        <v>0.30360914612798</v>
      </c>
      <c r="K17" s="25">
        <v>18309.6</v>
      </c>
      <c r="L17" s="26">
        <v>5233.84</v>
      </c>
      <c r="M17" s="27">
        <f t="shared" si="0"/>
        <v>0.285852230523878</v>
      </c>
      <c r="N17" s="33">
        <f t="shared" si="1"/>
        <v>1.51720783528481</v>
      </c>
      <c r="O17" s="33">
        <f t="shared" si="2"/>
        <v>1.38189164524246</v>
      </c>
      <c r="P17" s="34">
        <f t="shared" si="3"/>
        <v>1.26433986273734</v>
      </c>
      <c r="Q17" s="34">
        <f t="shared" si="4"/>
        <v>1.19039355208152</v>
      </c>
      <c r="R17" s="40">
        <v>50</v>
      </c>
      <c r="S17" s="12"/>
    </row>
    <row r="18" s="1" customFormat="1" customHeight="1" spans="1:19">
      <c r="A18" s="18">
        <v>15</v>
      </c>
      <c r="B18" s="18">
        <v>585</v>
      </c>
      <c r="C18" s="19" t="s">
        <v>797</v>
      </c>
      <c r="D18" s="19" t="s">
        <v>32</v>
      </c>
      <c r="E18" s="20">
        <v>12850.5773333333</v>
      </c>
      <c r="F18" s="20">
        <v>3604.33981333332</v>
      </c>
      <c r="G18" s="21">
        <v>0.280480769061167</v>
      </c>
      <c r="H18" s="22">
        <v>15420.6928</v>
      </c>
      <c r="I18" s="22">
        <v>4184.168392</v>
      </c>
      <c r="J18" s="32">
        <v>0.271334657026563</v>
      </c>
      <c r="K18" s="25">
        <v>19060.36</v>
      </c>
      <c r="L18" s="26">
        <v>4545.85</v>
      </c>
      <c r="M18" s="27">
        <f t="shared" si="0"/>
        <v>0.238497593959401</v>
      </c>
      <c r="N18" s="33">
        <f t="shared" si="1"/>
        <v>1.48322985851842</v>
      </c>
      <c r="O18" s="33">
        <f t="shared" si="2"/>
        <v>1.26121571090046</v>
      </c>
      <c r="P18" s="34">
        <f t="shared" si="3"/>
        <v>1.23602488209868</v>
      </c>
      <c r="Q18" s="34">
        <f t="shared" si="4"/>
        <v>1.08644050002661</v>
      </c>
      <c r="R18" s="40">
        <v>50</v>
      </c>
      <c r="S18" s="12"/>
    </row>
    <row r="19" s="1" customFormat="1" customHeight="1" spans="1:19">
      <c r="A19" s="18">
        <v>16</v>
      </c>
      <c r="B19" s="18">
        <v>727</v>
      </c>
      <c r="C19" s="19" t="s">
        <v>857</v>
      </c>
      <c r="D19" s="19" t="s">
        <v>32</v>
      </c>
      <c r="E19" s="20">
        <v>5583.92533333333</v>
      </c>
      <c r="F19" s="20">
        <v>1525.45813333333</v>
      </c>
      <c r="G19" s="21">
        <v>0.273187416068601</v>
      </c>
      <c r="H19" s="22">
        <v>6700.7104</v>
      </c>
      <c r="I19" s="22">
        <v>1770.85792</v>
      </c>
      <c r="J19" s="32">
        <v>0.264279130762016</v>
      </c>
      <c r="K19" s="25">
        <v>8262.91</v>
      </c>
      <c r="L19" s="26">
        <v>2379.32</v>
      </c>
      <c r="M19" s="27">
        <f t="shared" si="0"/>
        <v>0.287951823268074</v>
      </c>
      <c r="N19" s="33">
        <f t="shared" si="1"/>
        <v>1.47976727960068</v>
      </c>
      <c r="O19" s="33">
        <f t="shared" si="2"/>
        <v>1.5597412659244</v>
      </c>
      <c r="P19" s="34">
        <f t="shared" si="3"/>
        <v>1.23313939966724</v>
      </c>
      <c r="Q19" s="34">
        <f t="shared" si="4"/>
        <v>1.34359734517832</v>
      </c>
      <c r="R19" s="40">
        <v>50</v>
      </c>
      <c r="S19" s="12"/>
    </row>
    <row r="20" s="1" customFormat="1" customHeight="1" spans="1:19">
      <c r="A20" s="18">
        <v>17</v>
      </c>
      <c r="B20" s="18">
        <v>337</v>
      </c>
      <c r="C20" s="19" t="s">
        <v>785</v>
      </c>
      <c r="D20" s="19" t="s">
        <v>38</v>
      </c>
      <c r="E20" s="20">
        <v>29781.3795714286</v>
      </c>
      <c r="F20" s="20">
        <v>7005.50735238095</v>
      </c>
      <c r="G20" s="21">
        <v>0.235231122708024</v>
      </c>
      <c r="H20" s="22">
        <v>35737.6554857143</v>
      </c>
      <c r="I20" s="22">
        <v>8132.48027428571</v>
      </c>
      <c r="J20" s="32">
        <v>0.227560542619719</v>
      </c>
      <c r="K20" s="25">
        <v>43985.4</v>
      </c>
      <c r="L20" s="26">
        <v>8487.09</v>
      </c>
      <c r="M20" s="27">
        <f t="shared" si="0"/>
        <v>0.192952434216808</v>
      </c>
      <c r="N20" s="35">
        <f t="shared" si="1"/>
        <v>1.4769429970329</v>
      </c>
      <c r="O20" s="35">
        <f t="shared" si="2"/>
        <v>1.21148827245403</v>
      </c>
      <c r="P20" s="36">
        <f t="shared" si="3"/>
        <v>1.23078583086075</v>
      </c>
      <c r="Q20" s="36">
        <f t="shared" si="4"/>
        <v>1.04360412982931</v>
      </c>
      <c r="R20" s="40">
        <v>50</v>
      </c>
      <c r="S20" s="12"/>
    </row>
    <row r="21" s="1" customFormat="1" customHeight="1" spans="1:19">
      <c r="A21" s="18">
        <v>18</v>
      </c>
      <c r="B21" s="18">
        <v>706</v>
      </c>
      <c r="C21" s="19" t="s">
        <v>859</v>
      </c>
      <c r="D21" s="19" t="s">
        <v>36</v>
      </c>
      <c r="E21" s="20">
        <v>4597.22866666667</v>
      </c>
      <c r="F21" s="20">
        <v>1384.55890666667</v>
      </c>
      <c r="G21" s="21">
        <v>0.301172512193216</v>
      </c>
      <c r="H21" s="22">
        <v>5516.6744</v>
      </c>
      <c r="I21" s="22">
        <v>1607.292296</v>
      </c>
      <c r="J21" s="32">
        <v>0.291351669404307</v>
      </c>
      <c r="K21" s="25">
        <v>6774.49</v>
      </c>
      <c r="L21" s="26">
        <v>1994.07</v>
      </c>
      <c r="M21" s="27">
        <f t="shared" si="0"/>
        <v>0.294349832976357</v>
      </c>
      <c r="N21" s="33">
        <f t="shared" si="1"/>
        <v>1.4736030098133</v>
      </c>
      <c r="O21" s="33">
        <f t="shared" si="2"/>
        <v>1.44022041272388</v>
      </c>
      <c r="P21" s="34">
        <f t="shared" si="3"/>
        <v>1.22800250817775</v>
      </c>
      <c r="Q21" s="34">
        <f t="shared" si="4"/>
        <v>1.2406393068408</v>
      </c>
      <c r="R21" s="40">
        <v>50</v>
      </c>
      <c r="S21" s="12"/>
    </row>
    <row r="22" s="1" customFormat="1" customHeight="1" spans="1:19">
      <c r="A22" s="18">
        <v>19</v>
      </c>
      <c r="B22" s="18">
        <v>106569</v>
      </c>
      <c r="C22" s="23" t="s">
        <v>76</v>
      </c>
      <c r="D22" s="19" t="s">
        <v>32</v>
      </c>
      <c r="E22" s="20">
        <v>4705.07580952381</v>
      </c>
      <c r="F22" s="20">
        <v>1143.95849142857</v>
      </c>
      <c r="G22" s="21">
        <v>0.243132850083525</v>
      </c>
      <c r="H22" s="22">
        <v>5646.09097142857</v>
      </c>
      <c r="I22" s="22">
        <v>1327.98659657143</v>
      </c>
      <c r="J22" s="32">
        <v>0.235204604972106</v>
      </c>
      <c r="K22" s="25">
        <v>6823.52</v>
      </c>
      <c r="L22" s="26">
        <v>2177.44</v>
      </c>
      <c r="M22" s="27">
        <f t="shared" si="0"/>
        <v>0.319108026355898</v>
      </c>
      <c r="N22" s="33">
        <f t="shared" si="1"/>
        <v>1.45024655844825</v>
      </c>
      <c r="O22" s="33">
        <f t="shared" si="2"/>
        <v>1.90342570671496</v>
      </c>
      <c r="P22" s="34">
        <f t="shared" si="3"/>
        <v>1.20853879870687</v>
      </c>
      <c r="Q22" s="34">
        <f t="shared" si="4"/>
        <v>1.63965510316269</v>
      </c>
      <c r="R22" s="40">
        <v>50</v>
      </c>
      <c r="S22" s="12"/>
    </row>
    <row r="23" s="1" customFormat="1" customHeight="1" spans="1:19">
      <c r="A23" s="18">
        <v>20</v>
      </c>
      <c r="B23" s="18">
        <v>582</v>
      </c>
      <c r="C23" s="19" t="s">
        <v>906</v>
      </c>
      <c r="D23" s="19" t="s">
        <v>32</v>
      </c>
      <c r="E23" s="20">
        <v>33733.2659761905</v>
      </c>
      <c r="F23" s="20">
        <v>6300.41972476192</v>
      </c>
      <c r="G23" s="21">
        <v>0.186771708651302</v>
      </c>
      <c r="H23" s="22">
        <v>40479.9191714286</v>
      </c>
      <c r="I23" s="22">
        <v>7313.96550657144</v>
      </c>
      <c r="J23" s="32">
        <v>0.180681326847455</v>
      </c>
      <c r="K23" s="25">
        <v>48560.27</v>
      </c>
      <c r="L23" s="26">
        <v>9149.63</v>
      </c>
      <c r="M23" s="27">
        <f t="shared" si="0"/>
        <v>0.188418021563719</v>
      </c>
      <c r="N23" s="33">
        <f t="shared" si="1"/>
        <v>1.43953657005149</v>
      </c>
      <c r="O23" s="33">
        <f t="shared" si="2"/>
        <v>1.45222547063652</v>
      </c>
      <c r="P23" s="34">
        <f t="shared" si="3"/>
        <v>1.19961380837624</v>
      </c>
      <c r="Q23" s="34">
        <f t="shared" si="4"/>
        <v>1.25098074249588</v>
      </c>
      <c r="R23" s="40">
        <v>50</v>
      </c>
      <c r="S23" s="12"/>
    </row>
    <row r="24" s="1" customFormat="1" customHeight="1" spans="1:19">
      <c r="A24" s="18">
        <v>21</v>
      </c>
      <c r="B24" s="18">
        <v>106399</v>
      </c>
      <c r="C24" s="23" t="s">
        <v>47</v>
      </c>
      <c r="D24" s="19" t="s">
        <v>32</v>
      </c>
      <c r="E24" s="20">
        <v>3419.6540952381</v>
      </c>
      <c r="F24" s="20">
        <v>867.453104761905</v>
      </c>
      <c r="G24" s="21">
        <v>0.2536669150163</v>
      </c>
      <c r="H24" s="22">
        <v>4103.58491428571</v>
      </c>
      <c r="I24" s="22">
        <v>1006.99990857143</v>
      </c>
      <c r="J24" s="32">
        <v>0.245395167787508</v>
      </c>
      <c r="K24" s="25">
        <v>4913.4</v>
      </c>
      <c r="L24" s="26">
        <v>1223.33</v>
      </c>
      <c r="M24" s="27">
        <f t="shared" si="0"/>
        <v>0.248978304229251</v>
      </c>
      <c r="N24" s="33">
        <f t="shared" si="1"/>
        <v>1.43681198833588</v>
      </c>
      <c r="O24" s="33">
        <f t="shared" si="2"/>
        <v>1.41025490978648</v>
      </c>
      <c r="P24" s="34">
        <f t="shared" si="3"/>
        <v>1.19734332361324</v>
      </c>
      <c r="Q24" s="34">
        <f t="shared" si="4"/>
        <v>1.21482632678236</v>
      </c>
      <c r="R24" s="40">
        <v>50</v>
      </c>
      <c r="S24" s="12"/>
    </row>
    <row r="25" s="1" customFormat="1" customHeight="1" spans="1:19">
      <c r="A25" s="18">
        <v>22</v>
      </c>
      <c r="B25" s="18">
        <v>742</v>
      </c>
      <c r="C25" s="19" t="s">
        <v>801</v>
      </c>
      <c r="D25" s="19" t="s">
        <v>38</v>
      </c>
      <c r="E25" s="20">
        <v>11063.344</v>
      </c>
      <c r="F25" s="20">
        <v>2581.40013714286</v>
      </c>
      <c r="G25" s="21">
        <v>0.233329103491933</v>
      </c>
      <c r="H25" s="22">
        <v>13276.0128</v>
      </c>
      <c r="I25" s="22">
        <v>2996.66885485714</v>
      </c>
      <c r="J25" s="32">
        <v>0.22572054576937</v>
      </c>
      <c r="K25" s="25">
        <v>15581.26</v>
      </c>
      <c r="L25" s="26">
        <v>2951.44</v>
      </c>
      <c r="M25" s="27">
        <f t="shared" si="0"/>
        <v>0.18942242154999</v>
      </c>
      <c r="N25" s="33">
        <f t="shared" si="1"/>
        <v>1.40836803049783</v>
      </c>
      <c r="O25" s="33">
        <f t="shared" si="2"/>
        <v>1.14334850980008</v>
      </c>
      <c r="P25" s="34">
        <f t="shared" si="3"/>
        <v>1.17364002541486</v>
      </c>
      <c r="Q25" s="38">
        <f t="shared" si="4"/>
        <v>0.984906956007558</v>
      </c>
      <c r="R25" s="40"/>
      <c r="S25" s="12"/>
    </row>
    <row r="26" s="1" customFormat="1" customHeight="1" spans="1:19">
      <c r="A26" s="18">
        <v>23</v>
      </c>
      <c r="B26" s="18">
        <v>56</v>
      </c>
      <c r="C26" s="19" t="s">
        <v>863</v>
      </c>
      <c r="D26" s="19" t="s">
        <v>36</v>
      </c>
      <c r="E26" s="20">
        <v>4919.10323809524</v>
      </c>
      <c r="F26" s="20">
        <v>1360.5366552381</v>
      </c>
      <c r="G26" s="21">
        <v>0.276582252777626</v>
      </c>
      <c r="H26" s="22">
        <v>5902.92388571429</v>
      </c>
      <c r="I26" s="22">
        <v>1579.40559542857</v>
      </c>
      <c r="J26" s="32">
        <v>0.267563266274008</v>
      </c>
      <c r="K26" s="25">
        <v>6833.13</v>
      </c>
      <c r="L26" s="26">
        <v>1640.38</v>
      </c>
      <c r="M26" s="27">
        <f t="shared" si="0"/>
        <v>0.240062753086799</v>
      </c>
      <c r="N26" s="33">
        <f t="shared" si="1"/>
        <v>1.38910075053556</v>
      </c>
      <c r="O26" s="33">
        <f t="shared" si="2"/>
        <v>1.20568600168507</v>
      </c>
      <c r="P26" s="34">
        <f t="shared" si="3"/>
        <v>1.15758395877963</v>
      </c>
      <c r="Q26" s="34">
        <f t="shared" si="4"/>
        <v>1.03860591905456</v>
      </c>
      <c r="R26" s="40">
        <v>50</v>
      </c>
      <c r="S26" s="12"/>
    </row>
    <row r="27" s="1" customFormat="1" customHeight="1" spans="1:19">
      <c r="A27" s="18">
        <v>24</v>
      </c>
      <c r="B27" s="18">
        <v>102935</v>
      </c>
      <c r="C27" s="19" t="s">
        <v>907</v>
      </c>
      <c r="D27" s="19" t="s">
        <v>38</v>
      </c>
      <c r="E27" s="20">
        <v>6860.00076190476</v>
      </c>
      <c r="F27" s="20">
        <v>1948.46396952381</v>
      </c>
      <c r="G27" s="21">
        <v>0.284032617072596</v>
      </c>
      <c r="H27" s="22">
        <v>8232.00091428571</v>
      </c>
      <c r="I27" s="22">
        <v>2261.91252114286</v>
      </c>
      <c r="J27" s="32">
        <v>0.274770683907185</v>
      </c>
      <c r="K27" s="25">
        <v>9355.43</v>
      </c>
      <c r="L27" s="26">
        <v>2491.19</v>
      </c>
      <c r="M27" s="27">
        <f t="shared" si="0"/>
        <v>0.266282789780908</v>
      </c>
      <c r="N27" s="33">
        <f t="shared" si="1"/>
        <v>1.3637651546561</v>
      </c>
      <c r="O27" s="33">
        <f t="shared" si="2"/>
        <v>1.27854044979278</v>
      </c>
      <c r="P27" s="34">
        <f t="shared" si="3"/>
        <v>1.13647096221342</v>
      </c>
      <c r="Q27" s="34">
        <f t="shared" si="4"/>
        <v>1.10136443240577</v>
      </c>
      <c r="R27" s="40">
        <v>50</v>
      </c>
      <c r="S27" s="12"/>
    </row>
    <row r="28" s="1" customFormat="1" customHeight="1" spans="1:19">
      <c r="A28" s="18">
        <v>25</v>
      </c>
      <c r="B28" s="18">
        <v>308</v>
      </c>
      <c r="C28" s="19" t="s">
        <v>782</v>
      </c>
      <c r="D28" s="19" t="s">
        <v>38</v>
      </c>
      <c r="E28" s="20">
        <v>10475.778</v>
      </c>
      <c r="F28" s="20">
        <v>3052.62317333333</v>
      </c>
      <c r="G28" s="21">
        <v>0.291398230597606</v>
      </c>
      <c r="H28" s="22">
        <v>12570.9336</v>
      </c>
      <c r="I28" s="22">
        <v>3543.69733599999</v>
      </c>
      <c r="J28" s="32">
        <v>0.281896114382467</v>
      </c>
      <c r="K28" s="25">
        <v>14243.97</v>
      </c>
      <c r="L28" s="26">
        <v>4155.21</v>
      </c>
      <c r="M28" s="27">
        <f t="shared" si="0"/>
        <v>0.291717126615684</v>
      </c>
      <c r="N28" s="33">
        <f t="shared" si="1"/>
        <v>1.35970521712087</v>
      </c>
      <c r="O28" s="33">
        <f t="shared" si="2"/>
        <v>1.36119323089024</v>
      </c>
      <c r="P28" s="34">
        <f t="shared" si="3"/>
        <v>1.13308768093406</v>
      </c>
      <c r="Q28" s="34">
        <f t="shared" si="4"/>
        <v>1.17256345732118</v>
      </c>
      <c r="R28" s="40">
        <v>50</v>
      </c>
      <c r="S28" s="12"/>
    </row>
    <row r="29" s="1" customFormat="1" customHeight="1" spans="1:19">
      <c r="A29" s="18">
        <v>26</v>
      </c>
      <c r="B29" s="18">
        <v>103198</v>
      </c>
      <c r="C29" s="19" t="s">
        <v>806</v>
      </c>
      <c r="D29" s="19" t="s">
        <v>32</v>
      </c>
      <c r="E29" s="20">
        <v>7426.19866666667</v>
      </c>
      <c r="F29" s="20">
        <v>1588.68298666667</v>
      </c>
      <c r="G29" s="21">
        <v>0.213929502559317</v>
      </c>
      <c r="H29" s="22">
        <v>8911.4384</v>
      </c>
      <c r="I29" s="22">
        <v>1844.253728</v>
      </c>
      <c r="J29" s="32">
        <v>0.20695354051934</v>
      </c>
      <c r="K29" s="25">
        <v>9619.39</v>
      </c>
      <c r="L29" s="26">
        <v>2309.51</v>
      </c>
      <c r="M29" s="27">
        <f t="shared" si="0"/>
        <v>0.240089028514282</v>
      </c>
      <c r="N29" s="33">
        <f t="shared" si="1"/>
        <v>1.29533162682244</v>
      </c>
      <c r="O29" s="33">
        <f t="shared" si="2"/>
        <v>1.45372614888119</v>
      </c>
      <c r="P29" s="34">
        <f t="shared" si="3"/>
        <v>1.07944302235204</v>
      </c>
      <c r="Q29" s="34">
        <f t="shared" si="4"/>
        <v>1.25227346158305</v>
      </c>
      <c r="R29" s="40">
        <v>50</v>
      </c>
      <c r="S29" s="12"/>
    </row>
    <row r="30" s="1" customFormat="1" customHeight="1" spans="1:19">
      <c r="A30" s="18">
        <v>27</v>
      </c>
      <c r="B30" s="18">
        <v>720</v>
      </c>
      <c r="C30" s="19" t="s">
        <v>842</v>
      </c>
      <c r="D30" s="19" t="s">
        <v>34</v>
      </c>
      <c r="E30" s="20">
        <v>5703.60990476191</v>
      </c>
      <c r="F30" s="20">
        <v>1641.76155428572</v>
      </c>
      <c r="G30" s="21">
        <v>0.287846045171326</v>
      </c>
      <c r="H30" s="22">
        <v>6844.33188571429</v>
      </c>
      <c r="I30" s="22">
        <v>1905.87102171429</v>
      </c>
      <c r="J30" s="32">
        <v>0.278459761089652</v>
      </c>
      <c r="K30" s="25">
        <v>7379.7</v>
      </c>
      <c r="L30" s="26">
        <v>2002.02</v>
      </c>
      <c r="M30" s="27">
        <f t="shared" si="0"/>
        <v>0.271287450709378</v>
      </c>
      <c r="N30" s="33">
        <f t="shared" si="1"/>
        <v>1.29386478444796</v>
      </c>
      <c r="O30" s="33">
        <f t="shared" si="2"/>
        <v>1.21943408576833</v>
      </c>
      <c r="P30" s="34">
        <f t="shared" si="3"/>
        <v>1.07822065370663</v>
      </c>
      <c r="Q30" s="34">
        <f t="shared" si="4"/>
        <v>1.05044883792778</v>
      </c>
      <c r="R30" s="40">
        <v>50</v>
      </c>
      <c r="S30" s="12"/>
    </row>
    <row r="31" s="1" customFormat="1" customHeight="1" spans="1:19">
      <c r="A31" s="18">
        <v>28</v>
      </c>
      <c r="B31" s="18">
        <v>746</v>
      </c>
      <c r="C31" s="19" t="s">
        <v>803</v>
      </c>
      <c r="D31" s="19" t="s">
        <v>34</v>
      </c>
      <c r="E31" s="20">
        <v>11643.0133333333</v>
      </c>
      <c r="F31" s="20">
        <v>3289.96556190476</v>
      </c>
      <c r="G31" s="21">
        <v>0.282569938530068</v>
      </c>
      <c r="H31" s="22">
        <v>13971.616</v>
      </c>
      <c r="I31" s="22">
        <v>3819.22089142858</v>
      </c>
      <c r="J31" s="32">
        <v>0.273355701404088</v>
      </c>
      <c r="K31" s="25">
        <v>14893.3</v>
      </c>
      <c r="L31" s="26">
        <v>2951.13</v>
      </c>
      <c r="M31" s="27">
        <f t="shared" si="0"/>
        <v>0.198151517796593</v>
      </c>
      <c r="N31" s="33">
        <f t="shared" si="1"/>
        <v>1.27916198097629</v>
      </c>
      <c r="O31" s="37">
        <f t="shared" si="2"/>
        <v>0.897009389451302</v>
      </c>
      <c r="P31" s="34">
        <f t="shared" si="3"/>
        <v>1.06596831748024</v>
      </c>
      <c r="Q31" s="38">
        <f t="shared" si="4"/>
        <v>0.772704717504865</v>
      </c>
      <c r="R31" s="40"/>
      <c r="S31" s="12"/>
    </row>
    <row r="32" s="1" customFormat="1" customHeight="1" spans="1:19">
      <c r="A32" s="18">
        <v>29</v>
      </c>
      <c r="B32" s="18">
        <v>754</v>
      </c>
      <c r="C32" s="19" t="s">
        <v>873</v>
      </c>
      <c r="D32" s="19" t="s">
        <v>36</v>
      </c>
      <c r="E32" s="20">
        <v>8477.14857142857</v>
      </c>
      <c r="F32" s="20">
        <v>1892.71968</v>
      </c>
      <c r="G32" s="21">
        <v>0.223273151821266</v>
      </c>
      <c r="H32" s="22">
        <v>10172.5782857143</v>
      </c>
      <c r="I32" s="22">
        <v>2197.200672</v>
      </c>
      <c r="J32" s="32">
        <v>0.215992505566225</v>
      </c>
      <c r="K32" s="25">
        <v>10838.33</v>
      </c>
      <c r="L32" s="26">
        <v>2404.08</v>
      </c>
      <c r="M32" s="27">
        <f t="shared" si="0"/>
        <v>0.221812770048522</v>
      </c>
      <c r="N32" s="33">
        <f t="shared" si="1"/>
        <v>1.2785348644861</v>
      </c>
      <c r="O32" s="33">
        <f t="shared" si="2"/>
        <v>1.27017224230479</v>
      </c>
      <c r="P32" s="34">
        <f t="shared" si="3"/>
        <v>1.06544572040509</v>
      </c>
      <c r="Q32" s="34">
        <f t="shared" si="4"/>
        <v>1.09415586415768</v>
      </c>
      <c r="R32" s="40">
        <v>50</v>
      </c>
      <c r="S32" s="12"/>
    </row>
    <row r="33" s="1" customFormat="1" customHeight="1" spans="1:19">
      <c r="A33" s="18">
        <v>30</v>
      </c>
      <c r="B33" s="18">
        <v>747</v>
      </c>
      <c r="C33" s="19" t="s">
        <v>848</v>
      </c>
      <c r="D33" s="19" t="s">
        <v>38</v>
      </c>
      <c r="E33" s="20">
        <v>10931.734</v>
      </c>
      <c r="F33" s="20">
        <v>2062.12602666667</v>
      </c>
      <c r="G33" s="21">
        <v>0.188636681670691</v>
      </c>
      <c r="H33" s="22">
        <v>13118.0808</v>
      </c>
      <c r="I33" s="22">
        <v>2393.859344</v>
      </c>
      <c r="J33" s="32">
        <v>0.182485485529256</v>
      </c>
      <c r="K33" s="25">
        <v>13941.01</v>
      </c>
      <c r="L33" s="26">
        <v>2511.97</v>
      </c>
      <c r="M33" s="27">
        <f t="shared" si="0"/>
        <v>0.180185653693671</v>
      </c>
      <c r="N33" s="33">
        <f t="shared" si="1"/>
        <v>1.27527892647223</v>
      </c>
      <c r="O33" s="33">
        <f t="shared" si="2"/>
        <v>1.21814572315955</v>
      </c>
      <c r="P33" s="34">
        <f t="shared" si="3"/>
        <v>1.06273243872686</v>
      </c>
      <c r="Q33" s="34">
        <f t="shared" si="4"/>
        <v>1.04933901245954</v>
      </c>
      <c r="R33" s="40">
        <v>50</v>
      </c>
      <c r="S33" s="12"/>
    </row>
    <row r="34" s="1" customFormat="1" customHeight="1" spans="1:19">
      <c r="A34" s="18">
        <v>31</v>
      </c>
      <c r="B34" s="18">
        <v>716</v>
      </c>
      <c r="C34" s="19" t="s">
        <v>890</v>
      </c>
      <c r="D34" s="19" t="s">
        <v>34</v>
      </c>
      <c r="E34" s="20">
        <v>7554.75714285714</v>
      </c>
      <c r="F34" s="20">
        <v>2162.10382857143</v>
      </c>
      <c r="G34" s="21">
        <v>0.286191043297223</v>
      </c>
      <c r="H34" s="22">
        <v>9065.70857142857</v>
      </c>
      <c r="I34" s="22">
        <v>2509.92053142857</v>
      </c>
      <c r="J34" s="32">
        <v>0.276858726667965</v>
      </c>
      <c r="K34" s="25">
        <v>9607.45</v>
      </c>
      <c r="L34" s="26">
        <v>2903.02</v>
      </c>
      <c r="M34" s="27">
        <f t="shared" si="0"/>
        <v>0.302163425258523</v>
      </c>
      <c r="N34" s="33">
        <f t="shared" si="1"/>
        <v>1.27170864904422</v>
      </c>
      <c r="O34" s="33">
        <f t="shared" si="2"/>
        <v>1.3426829746276</v>
      </c>
      <c r="P34" s="34">
        <f t="shared" si="3"/>
        <v>1.05975720753685</v>
      </c>
      <c r="Q34" s="34">
        <f t="shared" si="4"/>
        <v>1.15661829275036</v>
      </c>
      <c r="R34" s="40">
        <v>50</v>
      </c>
      <c r="S34" s="12"/>
    </row>
    <row r="35" s="1" customFormat="1" customHeight="1" spans="1:19">
      <c r="A35" s="18">
        <v>32</v>
      </c>
      <c r="B35" s="18">
        <v>104838</v>
      </c>
      <c r="C35" s="19" t="s">
        <v>868</v>
      </c>
      <c r="D35" s="19" t="s">
        <v>36</v>
      </c>
      <c r="E35" s="20">
        <v>4772.83371428571</v>
      </c>
      <c r="F35" s="20">
        <v>1164.32965714286</v>
      </c>
      <c r="G35" s="21">
        <v>0.243949344737879</v>
      </c>
      <c r="H35" s="22">
        <v>5727.40045714286</v>
      </c>
      <c r="I35" s="22">
        <v>1351.63486285714</v>
      </c>
      <c r="J35" s="32">
        <v>0.235994474800774</v>
      </c>
      <c r="K35" s="25">
        <v>6036.51</v>
      </c>
      <c r="L35" s="26">
        <v>1409.2</v>
      </c>
      <c r="M35" s="27">
        <f t="shared" si="0"/>
        <v>0.233446146863005</v>
      </c>
      <c r="N35" s="33">
        <f t="shared" si="1"/>
        <v>1.26476436460209</v>
      </c>
      <c r="O35" s="33">
        <f t="shared" si="2"/>
        <v>1.21031014829428</v>
      </c>
      <c r="P35" s="34">
        <f t="shared" si="3"/>
        <v>1.05397030383507</v>
      </c>
      <c r="Q35" s="34">
        <f t="shared" si="4"/>
        <v>1.04258926632092</v>
      </c>
      <c r="R35" s="40">
        <v>50</v>
      </c>
      <c r="S35" s="12"/>
    </row>
    <row r="36" s="1" customFormat="1" customHeight="1" spans="1:19">
      <c r="A36" s="18">
        <v>33</v>
      </c>
      <c r="B36" s="18">
        <v>710</v>
      </c>
      <c r="C36" s="19" t="s">
        <v>872</v>
      </c>
      <c r="D36" s="19" t="s">
        <v>36</v>
      </c>
      <c r="E36" s="20">
        <v>4755.42266666667</v>
      </c>
      <c r="F36" s="20">
        <v>1496.56093333333</v>
      </c>
      <c r="G36" s="21">
        <v>0.314706186649515</v>
      </c>
      <c r="H36" s="22">
        <v>5706.5072</v>
      </c>
      <c r="I36" s="22">
        <v>1737.31204</v>
      </c>
      <c r="J36" s="32">
        <v>0.304444028389204</v>
      </c>
      <c r="K36" s="25">
        <v>5963.8</v>
      </c>
      <c r="L36" s="26">
        <v>1902.57</v>
      </c>
      <c r="M36" s="27">
        <f t="shared" si="0"/>
        <v>0.319019752506791</v>
      </c>
      <c r="N36" s="33">
        <f t="shared" si="1"/>
        <v>1.25410513807816</v>
      </c>
      <c r="O36" s="33">
        <f t="shared" si="2"/>
        <v>1.27129471151058</v>
      </c>
      <c r="P36" s="34">
        <f t="shared" si="3"/>
        <v>1.04508761506513</v>
      </c>
      <c r="Q36" s="34">
        <f t="shared" si="4"/>
        <v>1.09512278519638</v>
      </c>
      <c r="R36" s="40">
        <v>50</v>
      </c>
      <c r="S36" s="12"/>
    </row>
    <row r="37" s="1" customFormat="1" customHeight="1" spans="1:19">
      <c r="A37" s="18">
        <v>34</v>
      </c>
      <c r="B37" s="18">
        <v>513</v>
      </c>
      <c r="C37" s="19" t="s">
        <v>891</v>
      </c>
      <c r="D37" s="19" t="s">
        <v>32</v>
      </c>
      <c r="E37" s="20">
        <v>10187.816</v>
      </c>
      <c r="F37" s="20">
        <v>2968.1592</v>
      </c>
      <c r="G37" s="21">
        <v>0.291344013280177</v>
      </c>
      <c r="H37" s="22">
        <v>12225.3792</v>
      </c>
      <c r="I37" s="22">
        <v>3445.64568</v>
      </c>
      <c r="J37" s="32">
        <v>0.281843665021041</v>
      </c>
      <c r="K37" s="25">
        <v>12770.38</v>
      </c>
      <c r="L37" s="26">
        <v>3784.81</v>
      </c>
      <c r="M37" s="27">
        <f t="shared" si="0"/>
        <v>0.296374109462679</v>
      </c>
      <c r="N37" s="33">
        <f t="shared" si="1"/>
        <v>1.25349535170246</v>
      </c>
      <c r="O37" s="33">
        <f t="shared" si="2"/>
        <v>1.27513712876317</v>
      </c>
      <c r="P37" s="34">
        <f t="shared" si="3"/>
        <v>1.04457945975205</v>
      </c>
      <c r="Q37" s="34">
        <f t="shared" si="4"/>
        <v>1.09843273264243</v>
      </c>
      <c r="R37" s="40">
        <v>50</v>
      </c>
      <c r="S37" s="12"/>
    </row>
    <row r="38" s="1" customFormat="1" customHeight="1" spans="1:19">
      <c r="A38" s="18">
        <v>35</v>
      </c>
      <c r="B38" s="18">
        <v>107728</v>
      </c>
      <c r="C38" s="23" t="s">
        <v>843</v>
      </c>
      <c r="D38" s="19" t="s">
        <v>34</v>
      </c>
      <c r="E38" s="20">
        <v>3187.32647619048</v>
      </c>
      <c r="F38" s="20">
        <v>639.365302857144</v>
      </c>
      <c r="G38" s="21">
        <v>0.200596113273378</v>
      </c>
      <c r="H38" s="22">
        <v>3824.79177142857</v>
      </c>
      <c r="I38" s="22">
        <v>742.219721142857</v>
      </c>
      <c r="J38" s="32">
        <v>0.194054935666638</v>
      </c>
      <c r="K38" s="25">
        <v>3971.43</v>
      </c>
      <c r="L38" s="26">
        <v>1034.55</v>
      </c>
      <c r="M38" s="27">
        <f t="shared" si="0"/>
        <v>0.260498107734494</v>
      </c>
      <c r="N38" s="33">
        <f t="shared" si="1"/>
        <v>1.24600665468907</v>
      </c>
      <c r="O38" s="33">
        <f t="shared" si="2"/>
        <v>1.61808905703341</v>
      </c>
      <c r="P38" s="34">
        <f t="shared" si="3"/>
        <v>1.03833887890756</v>
      </c>
      <c r="Q38" s="34">
        <f t="shared" si="4"/>
        <v>1.39385948733216</v>
      </c>
      <c r="R38" s="40">
        <v>50</v>
      </c>
      <c r="S38" s="12"/>
    </row>
    <row r="39" s="1" customFormat="1" customHeight="1" spans="1:19">
      <c r="A39" s="18">
        <v>36</v>
      </c>
      <c r="B39" s="18">
        <v>591</v>
      </c>
      <c r="C39" s="19" t="s">
        <v>894</v>
      </c>
      <c r="D39" s="19" t="s">
        <v>34</v>
      </c>
      <c r="E39" s="20">
        <v>5875.83085714286</v>
      </c>
      <c r="F39" s="20">
        <v>1802.94713142857</v>
      </c>
      <c r="G39" s="21">
        <v>0.306841223864851</v>
      </c>
      <c r="H39" s="22">
        <v>7050.99702857143</v>
      </c>
      <c r="I39" s="22">
        <v>2092.98645257143</v>
      </c>
      <c r="J39" s="32">
        <v>0.296835531782301</v>
      </c>
      <c r="K39" s="25">
        <v>7315.12</v>
      </c>
      <c r="L39" s="26">
        <v>2113.29</v>
      </c>
      <c r="M39" s="27">
        <f t="shared" si="0"/>
        <v>0.288893415282319</v>
      </c>
      <c r="N39" s="33">
        <f t="shared" si="1"/>
        <v>1.24495074447344</v>
      </c>
      <c r="O39" s="33">
        <f t="shared" si="2"/>
        <v>1.17213087569879</v>
      </c>
      <c r="P39" s="34">
        <f t="shared" si="3"/>
        <v>1.03745895372786</v>
      </c>
      <c r="Q39" s="34">
        <f t="shared" si="4"/>
        <v>1.00970075434727</v>
      </c>
      <c r="R39" s="40">
        <v>50</v>
      </c>
      <c r="S39" s="12"/>
    </row>
    <row r="40" s="1" customFormat="1" customHeight="1" spans="1:19">
      <c r="A40" s="18">
        <v>37</v>
      </c>
      <c r="B40" s="18">
        <v>753</v>
      </c>
      <c r="C40" s="19" t="s">
        <v>870</v>
      </c>
      <c r="D40" s="19" t="s">
        <v>53</v>
      </c>
      <c r="E40" s="20">
        <v>3752.57357142857</v>
      </c>
      <c r="F40" s="20">
        <v>958.189199999999</v>
      </c>
      <c r="G40" s="21">
        <v>0.255341882513772</v>
      </c>
      <c r="H40" s="22">
        <v>4503.08828571429</v>
      </c>
      <c r="I40" s="22">
        <v>1112.33268</v>
      </c>
      <c r="J40" s="32">
        <v>0.247015516779627</v>
      </c>
      <c r="K40" s="25">
        <v>4650.32</v>
      </c>
      <c r="L40" s="26">
        <v>835.7</v>
      </c>
      <c r="M40" s="27">
        <f t="shared" si="0"/>
        <v>0.179708063101034</v>
      </c>
      <c r="N40" s="33">
        <f t="shared" si="1"/>
        <v>1.23923486414942</v>
      </c>
      <c r="O40" s="37">
        <f t="shared" si="2"/>
        <v>0.872165956368534</v>
      </c>
      <c r="P40" s="34">
        <f t="shared" si="3"/>
        <v>1.03269572012452</v>
      </c>
      <c r="Q40" s="38">
        <f t="shared" si="4"/>
        <v>0.751304007358662</v>
      </c>
      <c r="R40" s="40"/>
      <c r="S40" s="12"/>
    </row>
    <row r="41" s="1" customFormat="1" customHeight="1" spans="1:19">
      <c r="A41" s="18">
        <v>38</v>
      </c>
      <c r="B41" s="18">
        <v>351</v>
      </c>
      <c r="C41" s="19" t="s">
        <v>845</v>
      </c>
      <c r="D41" s="19" t="s">
        <v>36</v>
      </c>
      <c r="E41" s="20">
        <v>6434.89333333333</v>
      </c>
      <c r="F41" s="20">
        <v>1925.93413333333</v>
      </c>
      <c r="G41" s="21">
        <v>0.299295424736385</v>
      </c>
      <c r="H41" s="22">
        <v>7721.872</v>
      </c>
      <c r="I41" s="22">
        <v>2235.75832</v>
      </c>
      <c r="J41" s="32">
        <v>0.289535791321068</v>
      </c>
      <c r="K41" s="25">
        <v>7914.44</v>
      </c>
      <c r="L41" s="26">
        <v>2039.68</v>
      </c>
      <c r="M41" s="27">
        <f t="shared" si="0"/>
        <v>0.257716275567191</v>
      </c>
      <c r="N41" s="33">
        <f t="shared" si="1"/>
        <v>1.22992559317223</v>
      </c>
      <c r="O41" s="33">
        <f t="shared" si="2"/>
        <v>1.05906010215926</v>
      </c>
      <c r="P41" s="34">
        <f t="shared" si="3"/>
        <v>1.02493799431019</v>
      </c>
      <c r="Q41" s="38">
        <f t="shared" si="4"/>
        <v>0.912298964406851</v>
      </c>
      <c r="R41" s="40"/>
      <c r="S41" s="12"/>
    </row>
    <row r="42" s="1" customFormat="1" customHeight="1" spans="1:19">
      <c r="A42" s="18">
        <v>39</v>
      </c>
      <c r="B42" s="18">
        <v>707</v>
      </c>
      <c r="C42" s="19" t="s">
        <v>878</v>
      </c>
      <c r="D42" s="19" t="s">
        <v>53</v>
      </c>
      <c r="E42" s="20">
        <v>13533.3454285714</v>
      </c>
      <c r="F42" s="20">
        <v>4159.15378666666</v>
      </c>
      <c r="G42" s="21">
        <v>0.30732635981388</v>
      </c>
      <c r="H42" s="22">
        <v>16240.0145142857</v>
      </c>
      <c r="I42" s="22">
        <v>4828.23504799999</v>
      </c>
      <c r="J42" s="32">
        <v>0.297304848080818</v>
      </c>
      <c r="K42" s="25">
        <v>16443.61</v>
      </c>
      <c r="L42" s="26">
        <v>4998.52</v>
      </c>
      <c r="M42" s="27">
        <f t="shared" si="0"/>
        <v>0.303979478958696</v>
      </c>
      <c r="N42" s="33">
        <f t="shared" si="1"/>
        <v>1.2150439879621</v>
      </c>
      <c r="O42" s="33">
        <f t="shared" si="2"/>
        <v>1.20181177623779</v>
      </c>
      <c r="P42" s="34">
        <f t="shared" si="3"/>
        <v>1.01253665663508</v>
      </c>
      <c r="Q42" s="34">
        <f t="shared" si="4"/>
        <v>1.03526857129098</v>
      </c>
      <c r="R42" s="40">
        <v>50</v>
      </c>
      <c r="S42" s="12"/>
    </row>
    <row r="43" s="1" customFormat="1" customHeight="1" spans="1:19">
      <c r="A43" s="18">
        <v>40</v>
      </c>
      <c r="B43" s="18">
        <v>517</v>
      </c>
      <c r="C43" s="19" t="s">
        <v>866</v>
      </c>
      <c r="D43" s="19" t="s">
        <v>38</v>
      </c>
      <c r="E43" s="20">
        <v>26056.26</v>
      </c>
      <c r="F43" s="20">
        <v>5508.75549714285</v>
      </c>
      <c r="G43" s="21">
        <v>0.21141773597373</v>
      </c>
      <c r="H43" s="22">
        <v>31267.512</v>
      </c>
      <c r="I43" s="22">
        <v>6394.94659885714</v>
      </c>
      <c r="J43" s="32">
        <v>0.204523679365891</v>
      </c>
      <c r="K43" s="25">
        <v>31178.82</v>
      </c>
      <c r="L43" s="26">
        <v>7709.65</v>
      </c>
      <c r="M43" s="27">
        <f t="shared" si="0"/>
        <v>0.247272026330695</v>
      </c>
      <c r="N43" s="33">
        <f t="shared" si="1"/>
        <v>1.19659613467167</v>
      </c>
      <c r="O43" s="33">
        <f t="shared" si="2"/>
        <v>1.39952662702105</v>
      </c>
      <c r="P43" s="38">
        <f t="shared" si="3"/>
        <v>0.997163445559723</v>
      </c>
      <c r="Q43" s="38">
        <f t="shared" si="4"/>
        <v>1.20558473488705</v>
      </c>
      <c r="R43" s="41"/>
      <c r="S43" s="12"/>
    </row>
    <row r="44" s="1" customFormat="1" customHeight="1" spans="1:19">
      <c r="A44" s="18">
        <v>41</v>
      </c>
      <c r="B44" s="18">
        <v>103199</v>
      </c>
      <c r="C44" s="19" t="s">
        <v>885</v>
      </c>
      <c r="D44" s="19" t="s">
        <v>32</v>
      </c>
      <c r="E44" s="20">
        <v>6662.76466666667</v>
      </c>
      <c r="F44" s="20">
        <v>2054.53234666667</v>
      </c>
      <c r="G44" s="21">
        <v>0.308360335304253</v>
      </c>
      <c r="H44" s="22">
        <v>7995.3176</v>
      </c>
      <c r="I44" s="22">
        <v>2385.044072</v>
      </c>
      <c r="J44" s="32">
        <v>0.298305106979114</v>
      </c>
      <c r="K44" s="25">
        <v>7902.62</v>
      </c>
      <c r="L44" s="26">
        <v>2346.86</v>
      </c>
      <c r="M44" s="27">
        <f t="shared" si="0"/>
        <v>0.296972396496352</v>
      </c>
      <c r="N44" s="33">
        <f t="shared" si="1"/>
        <v>1.18608721684802</v>
      </c>
      <c r="O44" s="33">
        <f t="shared" si="2"/>
        <v>1.14228427885675</v>
      </c>
      <c r="P44" s="38">
        <f t="shared" si="3"/>
        <v>0.988406014040018</v>
      </c>
      <c r="Q44" s="38">
        <f t="shared" si="4"/>
        <v>0.983990202760496</v>
      </c>
      <c r="R44" s="41"/>
      <c r="S44" s="12"/>
    </row>
    <row r="45" s="1" customFormat="1" customHeight="1" spans="1:19">
      <c r="A45" s="18">
        <v>42</v>
      </c>
      <c r="B45" s="18">
        <v>709</v>
      </c>
      <c r="C45" s="19" t="s">
        <v>901</v>
      </c>
      <c r="D45" s="19" t="s">
        <v>32</v>
      </c>
      <c r="E45" s="20">
        <v>11307.8513333333</v>
      </c>
      <c r="F45" s="20">
        <v>2989.43389333333</v>
      </c>
      <c r="G45" s="21">
        <v>0.264367986915522</v>
      </c>
      <c r="H45" s="22">
        <v>13569.4216</v>
      </c>
      <c r="I45" s="22">
        <v>3470.342824</v>
      </c>
      <c r="J45" s="32">
        <v>0.255747291690016</v>
      </c>
      <c r="K45" s="25">
        <v>13333.61</v>
      </c>
      <c r="L45" s="26">
        <v>3174.95</v>
      </c>
      <c r="M45" s="27">
        <f t="shared" si="0"/>
        <v>0.238116309086586</v>
      </c>
      <c r="N45" s="33">
        <f t="shared" si="1"/>
        <v>1.17914620620234</v>
      </c>
      <c r="O45" s="33">
        <f t="shared" si="2"/>
        <v>1.06205727013412</v>
      </c>
      <c r="P45" s="38">
        <f t="shared" si="3"/>
        <v>0.982621838501945</v>
      </c>
      <c r="Q45" s="38">
        <f t="shared" si="4"/>
        <v>0.914880794497552</v>
      </c>
      <c r="R45" s="41"/>
      <c r="S45" s="12"/>
    </row>
    <row r="46" s="1" customFormat="1" customHeight="1" spans="1:19">
      <c r="A46" s="18">
        <v>43</v>
      </c>
      <c r="B46" s="18">
        <v>744</v>
      </c>
      <c r="C46" s="19" t="s">
        <v>802</v>
      </c>
      <c r="D46" s="19" t="s">
        <v>38</v>
      </c>
      <c r="E46" s="20">
        <v>11997.132</v>
      </c>
      <c r="F46" s="20">
        <v>2559.14498666666</v>
      </c>
      <c r="G46" s="21">
        <v>0.213313064044528</v>
      </c>
      <c r="H46" s="22">
        <v>14396.5584</v>
      </c>
      <c r="I46" s="22">
        <v>2970.83352799999</v>
      </c>
      <c r="J46" s="32">
        <v>0.206357203260468</v>
      </c>
      <c r="K46" s="25">
        <v>13952.08</v>
      </c>
      <c r="L46" s="26">
        <v>2423.67</v>
      </c>
      <c r="M46" s="27">
        <f t="shared" si="0"/>
        <v>0.17371388352131</v>
      </c>
      <c r="N46" s="33">
        <f t="shared" si="1"/>
        <v>1.16295127868894</v>
      </c>
      <c r="O46" s="37">
        <f t="shared" si="2"/>
        <v>0.94706240272728</v>
      </c>
      <c r="P46" s="38">
        <f t="shared" si="3"/>
        <v>0.969126065574117</v>
      </c>
      <c r="Q46" s="38">
        <f t="shared" si="4"/>
        <v>0.815821545420504</v>
      </c>
      <c r="R46" s="41"/>
      <c r="S46" s="12"/>
    </row>
    <row r="47" s="1" customFormat="1" customHeight="1" spans="1:19">
      <c r="A47" s="18">
        <v>44</v>
      </c>
      <c r="B47" s="18">
        <v>102478</v>
      </c>
      <c r="C47" s="19" t="s">
        <v>853</v>
      </c>
      <c r="D47" s="19" t="s">
        <v>38</v>
      </c>
      <c r="E47" s="20">
        <v>3246.128</v>
      </c>
      <c r="F47" s="20">
        <v>902.048609523809</v>
      </c>
      <c r="G47" s="21">
        <v>0.277884485616035</v>
      </c>
      <c r="H47" s="22">
        <v>3895.3536</v>
      </c>
      <c r="I47" s="22">
        <v>1047.16077714286</v>
      </c>
      <c r="J47" s="32">
        <v>0.268823034998121</v>
      </c>
      <c r="K47" s="25">
        <v>3759.14</v>
      </c>
      <c r="L47" s="26">
        <v>686.83</v>
      </c>
      <c r="M47" s="27">
        <f t="shared" si="0"/>
        <v>0.182709343094431</v>
      </c>
      <c r="N47" s="33">
        <f t="shared" si="1"/>
        <v>1.15803813035099</v>
      </c>
      <c r="O47" s="37">
        <f t="shared" si="2"/>
        <v>0.761411295077077</v>
      </c>
      <c r="P47" s="38">
        <f t="shared" si="3"/>
        <v>0.965031775292492</v>
      </c>
      <c r="Q47" s="38">
        <f t="shared" si="4"/>
        <v>0.655897370291113</v>
      </c>
      <c r="R47" s="41"/>
      <c r="S47" s="12"/>
    </row>
    <row r="48" s="1" customFormat="1" customHeight="1" spans="1:19">
      <c r="A48" s="18">
        <v>45</v>
      </c>
      <c r="B48" s="18">
        <v>379</v>
      </c>
      <c r="C48" s="19" t="s">
        <v>791</v>
      </c>
      <c r="D48" s="19" t="s">
        <v>32</v>
      </c>
      <c r="E48" s="20">
        <v>8612.82252380952</v>
      </c>
      <c r="F48" s="20">
        <v>1844.96725523809</v>
      </c>
      <c r="G48" s="21">
        <v>0.214211688460759</v>
      </c>
      <c r="H48" s="22">
        <v>10335.3870285714</v>
      </c>
      <c r="I48" s="22">
        <v>2141.76633542857</v>
      </c>
      <c r="J48" s="32">
        <v>0.207226524706604</v>
      </c>
      <c r="K48" s="25">
        <v>9924.7</v>
      </c>
      <c r="L48" s="26">
        <v>2486.71</v>
      </c>
      <c r="M48" s="27">
        <f t="shared" si="0"/>
        <v>0.250557699477062</v>
      </c>
      <c r="N48" s="33">
        <f t="shared" si="1"/>
        <v>1.15231678959643</v>
      </c>
      <c r="O48" s="33">
        <f t="shared" si="2"/>
        <v>1.34783421924694</v>
      </c>
      <c r="P48" s="38">
        <f t="shared" si="3"/>
        <v>0.96026399133036</v>
      </c>
      <c r="Q48" s="38">
        <f t="shared" si="4"/>
        <v>1.16105569448238</v>
      </c>
      <c r="R48" s="41"/>
      <c r="S48" s="12"/>
    </row>
    <row r="49" s="1" customFormat="1" customHeight="1" spans="1:19">
      <c r="A49" s="18">
        <v>46</v>
      </c>
      <c r="B49" s="18">
        <v>587</v>
      </c>
      <c r="C49" s="19" t="s">
        <v>849</v>
      </c>
      <c r="D49" s="19" t="s">
        <v>36</v>
      </c>
      <c r="E49" s="20">
        <v>6352.49742857143</v>
      </c>
      <c r="F49" s="20">
        <v>1693.82540571429</v>
      </c>
      <c r="G49" s="21">
        <v>0.266639290257092</v>
      </c>
      <c r="H49" s="22">
        <v>7622.99691428572</v>
      </c>
      <c r="I49" s="22">
        <v>1966.31036228572</v>
      </c>
      <c r="J49" s="32">
        <v>0.257944530792187</v>
      </c>
      <c r="K49" s="25">
        <v>7317.74</v>
      </c>
      <c r="L49" s="26">
        <v>2187.2</v>
      </c>
      <c r="M49" s="27">
        <f t="shared" si="0"/>
        <v>0.298890094482723</v>
      </c>
      <c r="N49" s="33">
        <f t="shared" si="1"/>
        <v>1.15194694406128</v>
      </c>
      <c r="O49" s="33">
        <f t="shared" si="2"/>
        <v>1.29127830567499</v>
      </c>
      <c r="P49" s="38">
        <f t="shared" si="3"/>
        <v>0.959955786717733</v>
      </c>
      <c r="Q49" s="38">
        <f t="shared" si="4"/>
        <v>1.11233711724812</v>
      </c>
      <c r="R49" s="41"/>
      <c r="S49" s="12"/>
    </row>
    <row r="50" s="1" customFormat="1" customHeight="1" spans="1:19">
      <c r="A50" s="18">
        <v>47</v>
      </c>
      <c r="B50" s="18">
        <v>539</v>
      </c>
      <c r="C50" s="19" t="s">
        <v>874</v>
      </c>
      <c r="D50" s="19" t="s">
        <v>34</v>
      </c>
      <c r="E50" s="20">
        <v>6206.96533333333</v>
      </c>
      <c r="F50" s="20">
        <v>1612.44211809524</v>
      </c>
      <c r="G50" s="21">
        <v>0.259779462507374</v>
      </c>
      <c r="H50" s="22">
        <v>7448.3584</v>
      </c>
      <c r="I50" s="22">
        <v>1871.83498057143</v>
      </c>
      <c r="J50" s="32">
        <v>0.251308393077786</v>
      </c>
      <c r="K50" s="25">
        <v>7107.73</v>
      </c>
      <c r="L50" s="26">
        <v>1555.95</v>
      </c>
      <c r="M50" s="27">
        <f t="shared" si="0"/>
        <v>0.218909553401719</v>
      </c>
      <c r="N50" s="33">
        <f t="shared" si="1"/>
        <v>1.14512158813411</v>
      </c>
      <c r="O50" s="37">
        <f t="shared" si="2"/>
        <v>0.964964870700616</v>
      </c>
      <c r="P50" s="38">
        <f t="shared" si="3"/>
        <v>0.954267990111754</v>
      </c>
      <c r="Q50" s="38">
        <f t="shared" si="4"/>
        <v>0.831243147045475</v>
      </c>
      <c r="R50" s="41"/>
      <c r="S50" s="12"/>
    </row>
    <row r="51" s="1" customFormat="1" customHeight="1" spans="1:19">
      <c r="A51" s="18">
        <v>48</v>
      </c>
      <c r="B51" s="18">
        <v>54</v>
      </c>
      <c r="C51" s="19" t="s">
        <v>781</v>
      </c>
      <c r="D51" s="19" t="s">
        <v>36</v>
      </c>
      <c r="E51" s="20">
        <v>9330.29933333333</v>
      </c>
      <c r="F51" s="20">
        <v>2651.20754666666</v>
      </c>
      <c r="G51" s="21">
        <v>0.284150320579211</v>
      </c>
      <c r="H51" s="22">
        <v>11196.3592</v>
      </c>
      <c r="I51" s="22">
        <v>3077.706152</v>
      </c>
      <c r="J51" s="32">
        <v>0.274884549255976</v>
      </c>
      <c r="K51" s="25">
        <v>10681.83</v>
      </c>
      <c r="L51" s="26">
        <v>2536.29</v>
      </c>
      <c r="M51" s="27">
        <f t="shared" si="0"/>
        <v>0.237439652194427</v>
      </c>
      <c r="N51" s="33">
        <f t="shared" si="1"/>
        <v>1.1448539450217</v>
      </c>
      <c r="O51" s="37">
        <f t="shared" si="2"/>
        <v>0.956654639576918</v>
      </c>
      <c r="P51" s="38">
        <f t="shared" si="3"/>
        <v>0.95404495418475</v>
      </c>
      <c r="Q51" s="38">
        <f t="shared" si="4"/>
        <v>0.82408452098386</v>
      </c>
      <c r="R51" s="41"/>
      <c r="S51" s="12"/>
    </row>
    <row r="52" s="1" customFormat="1" customHeight="1" spans="1:19">
      <c r="A52" s="18">
        <v>49</v>
      </c>
      <c r="B52" s="18">
        <v>343</v>
      </c>
      <c r="C52" s="19" t="s">
        <v>871</v>
      </c>
      <c r="D52" s="19" t="s">
        <v>32</v>
      </c>
      <c r="E52" s="20">
        <v>20718.5303571429</v>
      </c>
      <c r="F52" s="20">
        <v>5224.11341142858</v>
      </c>
      <c r="G52" s="21">
        <v>0.25214691010299</v>
      </c>
      <c r="H52" s="22">
        <v>24862.2364285715</v>
      </c>
      <c r="I52" s="22">
        <v>6064.51426457144</v>
      </c>
      <c r="J52" s="32">
        <v>0.243924728251805</v>
      </c>
      <c r="K52" s="25">
        <v>23654.71</v>
      </c>
      <c r="L52" s="26">
        <v>5514.67</v>
      </c>
      <c r="M52" s="27">
        <f t="shared" si="0"/>
        <v>0.233132006268519</v>
      </c>
      <c r="N52" s="33">
        <f t="shared" si="1"/>
        <v>1.14171756356477</v>
      </c>
      <c r="O52" s="33">
        <f t="shared" si="2"/>
        <v>1.05561835390782</v>
      </c>
      <c r="P52" s="38">
        <f t="shared" si="3"/>
        <v>0.951431302970644</v>
      </c>
      <c r="Q52" s="38">
        <f t="shared" si="4"/>
        <v>0.909334162542316</v>
      </c>
      <c r="R52" s="41"/>
      <c r="S52" s="12"/>
    </row>
    <row r="53" s="1" customFormat="1" customHeight="1" spans="1:19">
      <c r="A53" s="18">
        <v>50</v>
      </c>
      <c r="B53" s="18">
        <v>373</v>
      </c>
      <c r="C53" s="19" t="s">
        <v>887</v>
      </c>
      <c r="D53" s="19" t="s">
        <v>38</v>
      </c>
      <c r="E53" s="20">
        <v>10553.6735714286</v>
      </c>
      <c r="F53" s="20">
        <v>2960.9818857143</v>
      </c>
      <c r="G53" s="21">
        <v>0.280564096063233</v>
      </c>
      <c r="H53" s="22">
        <v>12664.4082857143</v>
      </c>
      <c r="I53" s="22">
        <v>3437.31375428572</v>
      </c>
      <c r="J53" s="32">
        <v>0.27141526684378</v>
      </c>
      <c r="K53" s="25">
        <v>11916.59</v>
      </c>
      <c r="L53" s="26">
        <v>2874.53</v>
      </c>
      <c r="M53" s="27">
        <f t="shared" si="0"/>
        <v>0.241220852609681</v>
      </c>
      <c r="N53" s="33">
        <f t="shared" si="1"/>
        <v>1.12914142353816</v>
      </c>
      <c r="O53" s="37">
        <f t="shared" si="2"/>
        <v>0.970802967038941</v>
      </c>
      <c r="P53" s="38">
        <f t="shared" si="3"/>
        <v>0.940951186281806</v>
      </c>
      <c r="Q53" s="38">
        <f t="shared" si="4"/>
        <v>0.836272218797592</v>
      </c>
      <c r="R53" s="41"/>
      <c r="S53" s="12"/>
    </row>
    <row r="54" s="1" customFormat="1" customHeight="1" spans="1:19">
      <c r="A54" s="18">
        <v>51</v>
      </c>
      <c r="B54" s="18">
        <v>107658</v>
      </c>
      <c r="C54" s="23" t="s">
        <v>856</v>
      </c>
      <c r="D54" s="19" t="s">
        <v>32</v>
      </c>
      <c r="E54" s="20">
        <v>2987.05371428571</v>
      </c>
      <c r="F54" s="20">
        <v>820.012559999998</v>
      </c>
      <c r="G54" s="21">
        <v>0.274522200949469</v>
      </c>
      <c r="H54" s="22">
        <v>3584.46445714286</v>
      </c>
      <c r="I54" s="22">
        <v>951.927624</v>
      </c>
      <c r="J54" s="32">
        <v>0.265570390048942</v>
      </c>
      <c r="K54" s="25">
        <v>3367.7</v>
      </c>
      <c r="L54" s="26">
        <v>877.77</v>
      </c>
      <c r="M54" s="27">
        <f t="shared" si="0"/>
        <v>0.260643762805476</v>
      </c>
      <c r="N54" s="33">
        <f t="shared" si="1"/>
        <v>1.12743201901386</v>
      </c>
      <c r="O54" s="33">
        <f t="shared" si="2"/>
        <v>1.07043482358368</v>
      </c>
      <c r="P54" s="38">
        <f t="shared" si="3"/>
        <v>0.939526682511551</v>
      </c>
      <c r="Q54" s="38">
        <f t="shared" si="4"/>
        <v>0.922097413573955</v>
      </c>
      <c r="R54" s="41"/>
      <c r="S54" s="12"/>
    </row>
    <row r="55" s="1" customFormat="1" customHeight="1" spans="1:19">
      <c r="A55" s="18">
        <v>52</v>
      </c>
      <c r="B55" s="18">
        <v>724</v>
      </c>
      <c r="C55" s="19" t="s">
        <v>908</v>
      </c>
      <c r="D55" s="19" t="s">
        <v>53</v>
      </c>
      <c r="E55" s="20">
        <v>11377.82</v>
      </c>
      <c r="F55" s="20">
        <v>3046.13656</v>
      </c>
      <c r="G55" s="21">
        <v>0.267725852579844</v>
      </c>
      <c r="H55" s="22">
        <v>13653.384</v>
      </c>
      <c r="I55" s="22">
        <v>3536.167224</v>
      </c>
      <c r="J55" s="32">
        <v>0.258995661734849</v>
      </c>
      <c r="K55" s="25">
        <v>12617.94</v>
      </c>
      <c r="L55" s="26">
        <v>2820.96</v>
      </c>
      <c r="M55" s="27">
        <f t="shared" si="0"/>
        <v>0.223567396896799</v>
      </c>
      <c r="N55" s="33">
        <f t="shared" si="1"/>
        <v>1.10899451740316</v>
      </c>
      <c r="O55" s="37">
        <f t="shared" si="2"/>
        <v>0.92607798253142</v>
      </c>
      <c r="P55" s="38">
        <f t="shared" si="3"/>
        <v>0.924162097835965</v>
      </c>
      <c r="Q55" s="38">
        <f t="shared" si="4"/>
        <v>0.797745078585118</v>
      </c>
      <c r="R55" s="41"/>
      <c r="S55" s="12"/>
    </row>
    <row r="56" s="1" customFormat="1" customHeight="1" spans="1:19">
      <c r="A56" s="18">
        <v>53</v>
      </c>
      <c r="B56" s="18">
        <v>105751</v>
      </c>
      <c r="C56" s="19" t="s">
        <v>862</v>
      </c>
      <c r="D56" s="19" t="s">
        <v>53</v>
      </c>
      <c r="E56" s="20">
        <v>5669.88066666667</v>
      </c>
      <c r="F56" s="20">
        <v>1588.26285333333</v>
      </c>
      <c r="G56" s="21">
        <v>0.280122800938432</v>
      </c>
      <c r="H56" s="22">
        <v>6803.8568</v>
      </c>
      <c r="I56" s="22">
        <v>1843.766008</v>
      </c>
      <c r="J56" s="32">
        <v>0.270988361777396</v>
      </c>
      <c r="K56" s="25">
        <v>6260.01</v>
      </c>
      <c r="L56" s="26">
        <v>1785.31</v>
      </c>
      <c r="M56" s="27">
        <f t="shared" si="0"/>
        <v>0.285192835155215</v>
      </c>
      <c r="N56" s="33">
        <f t="shared" si="1"/>
        <v>1.10408143804555</v>
      </c>
      <c r="O56" s="33">
        <f t="shared" si="2"/>
        <v>1.12406456919465</v>
      </c>
      <c r="P56" s="38">
        <f t="shared" si="3"/>
        <v>0.920067865037959</v>
      </c>
      <c r="Q56" s="38">
        <f t="shared" si="4"/>
        <v>0.968295321778163</v>
      </c>
      <c r="R56" s="41"/>
      <c r="S56" s="12"/>
    </row>
    <row r="57" s="1" customFormat="1" customHeight="1" spans="1:19">
      <c r="A57" s="18">
        <v>54</v>
      </c>
      <c r="B57" s="18">
        <v>104533</v>
      </c>
      <c r="C57" s="19" t="s">
        <v>904</v>
      </c>
      <c r="D57" s="19" t="s">
        <v>34</v>
      </c>
      <c r="E57" s="20">
        <v>4536.96380952381</v>
      </c>
      <c r="F57" s="20">
        <v>1085.4710247619</v>
      </c>
      <c r="G57" s="21">
        <v>0.239250536335187</v>
      </c>
      <c r="H57" s="22">
        <v>5444.35657142857</v>
      </c>
      <c r="I57" s="22">
        <v>1260.09027657143</v>
      </c>
      <c r="J57" s="32">
        <v>0.231448888411213</v>
      </c>
      <c r="K57" s="25">
        <v>4983.37</v>
      </c>
      <c r="L57" s="26">
        <v>1287.9</v>
      </c>
      <c r="M57" s="27">
        <f t="shared" si="0"/>
        <v>0.258439570009853</v>
      </c>
      <c r="N57" s="33">
        <f t="shared" si="1"/>
        <v>1.09839315657293</v>
      </c>
      <c r="O57" s="33">
        <f t="shared" si="2"/>
        <v>1.18648952447395</v>
      </c>
      <c r="P57" s="38">
        <f t="shared" si="3"/>
        <v>0.915327630477441</v>
      </c>
      <c r="Q57" s="38">
        <f t="shared" si="4"/>
        <v>1.022069627824</v>
      </c>
      <c r="R57" s="41"/>
      <c r="S57" s="12"/>
    </row>
    <row r="58" s="1" customFormat="1" customHeight="1" spans="1:19">
      <c r="A58" s="18">
        <v>55</v>
      </c>
      <c r="B58" s="18">
        <v>102564</v>
      </c>
      <c r="C58" s="19" t="s">
        <v>867</v>
      </c>
      <c r="D58" s="19" t="s">
        <v>34</v>
      </c>
      <c r="E58" s="20">
        <v>4545.924</v>
      </c>
      <c r="F58" s="20">
        <v>1206.39661333333</v>
      </c>
      <c r="G58" s="21">
        <v>0.265379846502786</v>
      </c>
      <c r="H58" s="22">
        <v>5455.1088</v>
      </c>
      <c r="I58" s="22">
        <v>1400.469112</v>
      </c>
      <c r="J58" s="32">
        <v>0.256726155855956</v>
      </c>
      <c r="K58" s="25">
        <v>4975.77</v>
      </c>
      <c r="L58" s="26">
        <v>1489.6</v>
      </c>
      <c r="M58" s="27">
        <f t="shared" si="0"/>
        <v>0.299370750657687</v>
      </c>
      <c r="N58" s="33">
        <f t="shared" si="1"/>
        <v>1.09455635421974</v>
      </c>
      <c r="O58" s="33">
        <f t="shared" si="2"/>
        <v>1.23475147686644</v>
      </c>
      <c r="P58" s="38">
        <f t="shared" si="3"/>
        <v>0.912130295183114</v>
      </c>
      <c r="Q58" s="38">
        <f t="shared" si="4"/>
        <v>1.06364359430442</v>
      </c>
      <c r="R58" s="41"/>
      <c r="S58" s="12"/>
    </row>
    <row r="59" s="1" customFormat="1" customHeight="1" spans="1:19">
      <c r="A59" s="18">
        <v>56</v>
      </c>
      <c r="B59" s="24">
        <v>571</v>
      </c>
      <c r="C59" s="19" t="s">
        <v>69</v>
      </c>
      <c r="D59" s="19" t="s">
        <v>70</v>
      </c>
      <c r="E59" s="20">
        <v>18667.7946666667</v>
      </c>
      <c r="F59" s="20">
        <v>4908.46434666667</v>
      </c>
      <c r="G59" s="21">
        <v>0.26293755820184</v>
      </c>
      <c r="H59" s="22">
        <v>22401.3536</v>
      </c>
      <c r="I59" s="22">
        <v>5698.08687199999</v>
      </c>
      <c r="J59" s="32">
        <v>0.25436350739091</v>
      </c>
      <c r="K59" s="25">
        <v>20250.86</v>
      </c>
      <c r="L59" s="26">
        <v>5062.55</v>
      </c>
      <c r="M59" s="27">
        <f t="shared" si="0"/>
        <v>0.249991852197882</v>
      </c>
      <c r="N59" s="33">
        <f t="shared" si="1"/>
        <v>1.08480194696806</v>
      </c>
      <c r="O59" s="33">
        <f t="shared" si="2"/>
        <v>1.03139182490711</v>
      </c>
      <c r="P59" s="38">
        <f t="shared" si="3"/>
        <v>0.904001622473385</v>
      </c>
      <c r="Q59" s="38">
        <f t="shared" si="4"/>
        <v>0.888464867897509</v>
      </c>
      <c r="R59" s="41"/>
      <c r="S59" s="12"/>
    </row>
    <row r="60" s="1" customFormat="1" customHeight="1" spans="1:19">
      <c r="A60" s="18">
        <v>57</v>
      </c>
      <c r="B60" s="18">
        <v>105267</v>
      </c>
      <c r="C60" s="19" t="s">
        <v>895</v>
      </c>
      <c r="D60" s="19" t="s">
        <v>32</v>
      </c>
      <c r="E60" s="20">
        <v>4911.502</v>
      </c>
      <c r="F60" s="20">
        <v>1130.22858666667</v>
      </c>
      <c r="G60" s="21">
        <v>0.230118726749305</v>
      </c>
      <c r="H60" s="22">
        <v>5893.8024</v>
      </c>
      <c r="I60" s="22">
        <v>1312.047968</v>
      </c>
      <c r="J60" s="32">
        <v>0.222614855224871</v>
      </c>
      <c r="K60" s="25">
        <v>5193.34</v>
      </c>
      <c r="L60" s="26">
        <v>1438.38</v>
      </c>
      <c r="M60" s="27">
        <f t="shared" si="0"/>
        <v>0.276966268335984</v>
      </c>
      <c r="N60" s="33">
        <f t="shared" si="1"/>
        <v>1.05738326076219</v>
      </c>
      <c r="O60" s="33">
        <f t="shared" si="2"/>
        <v>1.27264521263097</v>
      </c>
      <c r="P60" s="38">
        <f t="shared" si="3"/>
        <v>0.881152717301822</v>
      </c>
      <c r="Q60" s="38">
        <f t="shared" si="4"/>
        <v>1.09628613822143</v>
      </c>
      <c r="R60" s="41"/>
      <c r="S60" s="12"/>
    </row>
    <row r="61" s="1" customFormat="1" customHeight="1" spans="1:19">
      <c r="A61" s="18">
        <v>58</v>
      </c>
      <c r="B61" s="18">
        <v>106568</v>
      </c>
      <c r="C61" s="23" t="s">
        <v>137</v>
      </c>
      <c r="D61" s="19" t="s">
        <v>53</v>
      </c>
      <c r="E61" s="20">
        <v>3089.475</v>
      </c>
      <c r="F61" s="20">
        <v>848.606904761906</v>
      </c>
      <c r="G61" s="21">
        <v>0.274676734643234</v>
      </c>
      <c r="H61" s="22">
        <v>3707.37</v>
      </c>
      <c r="I61" s="22">
        <v>985.12192857143</v>
      </c>
      <c r="J61" s="32">
        <v>0.26571988460052</v>
      </c>
      <c r="K61" s="25">
        <v>3248.08</v>
      </c>
      <c r="L61" s="26">
        <v>709.95</v>
      </c>
      <c r="M61" s="27">
        <f t="shared" si="0"/>
        <v>0.21857528139701</v>
      </c>
      <c r="N61" s="33">
        <f t="shared" si="1"/>
        <v>1.05133720130443</v>
      </c>
      <c r="O61" s="37">
        <f t="shared" si="2"/>
        <v>0.836606438170794</v>
      </c>
      <c r="P61" s="38">
        <f t="shared" si="3"/>
        <v>0.876114334420357</v>
      </c>
      <c r="Q61" s="38">
        <f t="shared" si="4"/>
        <v>0.720672212656489</v>
      </c>
      <c r="R61" s="41"/>
      <c r="S61" s="12"/>
    </row>
    <row r="62" s="1" customFormat="1" customHeight="1" spans="1:19">
      <c r="A62" s="18">
        <v>59</v>
      </c>
      <c r="B62" s="18">
        <v>545</v>
      </c>
      <c r="C62" s="19" t="s">
        <v>893</v>
      </c>
      <c r="D62" s="19" t="s">
        <v>53</v>
      </c>
      <c r="E62" s="20">
        <v>3714.00457142857</v>
      </c>
      <c r="F62" s="20">
        <v>958.634392380951</v>
      </c>
      <c r="G62" s="21">
        <v>0.258113412071601</v>
      </c>
      <c r="H62" s="22">
        <v>4456.80548571429</v>
      </c>
      <c r="I62" s="22">
        <v>1112.84949028571</v>
      </c>
      <c r="J62" s="32">
        <v>0.249696670373614</v>
      </c>
      <c r="K62" s="25">
        <v>3897.71</v>
      </c>
      <c r="L62" s="26">
        <v>809.83</v>
      </c>
      <c r="M62" s="27">
        <f t="shared" si="0"/>
        <v>0.207770716651572</v>
      </c>
      <c r="N62" s="33">
        <f t="shared" si="1"/>
        <v>1.04946289780703</v>
      </c>
      <c r="O62" s="37">
        <f t="shared" si="2"/>
        <v>0.844774615261438</v>
      </c>
      <c r="P62" s="38">
        <f t="shared" si="3"/>
        <v>0.874552414839194</v>
      </c>
      <c r="Q62" s="38">
        <f t="shared" si="4"/>
        <v>0.727708470075398</v>
      </c>
      <c r="R62" s="41"/>
      <c r="S62" s="12"/>
    </row>
    <row r="63" s="1" customFormat="1" customHeight="1" spans="1:19">
      <c r="A63" s="18">
        <v>60</v>
      </c>
      <c r="B63" s="18">
        <v>347</v>
      </c>
      <c r="C63" s="19" t="s">
        <v>912</v>
      </c>
      <c r="D63" s="19" t="s">
        <v>32</v>
      </c>
      <c r="E63" s="20">
        <v>6862.832</v>
      </c>
      <c r="F63" s="20">
        <v>1788.36408</v>
      </c>
      <c r="G63" s="21">
        <v>0.260586894739664</v>
      </c>
      <c r="H63" s="22">
        <v>8235.3984</v>
      </c>
      <c r="I63" s="22">
        <v>2076.057432</v>
      </c>
      <c r="J63" s="32">
        <v>0.252089495998153</v>
      </c>
      <c r="K63" s="25">
        <v>7107.11</v>
      </c>
      <c r="L63" s="26">
        <v>2012.05</v>
      </c>
      <c r="M63" s="27">
        <f t="shared" si="0"/>
        <v>0.283103821384501</v>
      </c>
      <c r="N63" s="33">
        <f t="shared" si="1"/>
        <v>1.03559434355963</v>
      </c>
      <c r="O63" s="33">
        <f t="shared" si="2"/>
        <v>1.12507851309561</v>
      </c>
      <c r="P63" s="38">
        <f t="shared" si="3"/>
        <v>0.862995286299689</v>
      </c>
      <c r="Q63" s="38">
        <f t="shared" si="4"/>
        <v>0.969168756599215</v>
      </c>
      <c r="R63" s="41"/>
      <c r="S63" s="12"/>
    </row>
    <row r="64" s="1" customFormat="1" customHeight="1" spans="1:19">
      <c r="A64" s="18">
        <v>61</v>
      </c>
      <c r="B64" s="18">
        <v>748</v>
      </c>
      <c r="C64" s="19" t="s">
        <v>847</v>
      </c>
      <c r="D64" s="19" t="s">
        <v>34</v>
      </c>
      <c r="E64" s="20">
        <v>7022.67571428571</v>
      </c>
      <c r="F64" s="20">
        <v>1814.976</v>
      </c>
      <c r="G64" s="21">
        <v>0.258445081880675</v>
      </c>
      <c r="H64" s="22">
        <v>8427.21085714285</v>
      </c>
      <c r="I64" s="22">
        <v>2106.9504</v>
      </c>
      <c r="J64" s="32">
        <v>0.250017524862827</v>
      </c>
      <c r="K64" s="25">
        <v>7199.03</v>
      </c>
      <c r="L64" s="26">
        <v>1991.38</v>
      </c>
      <c r="M64" s="27">
        <f t="shared" si="0"/>
        <v>0.276617822123258</v>
      </c>
      <c r="N64" s="33">
        <f t="shared" si="1"/>
        <v>1.0251121214889</v>
      </c>
      <c r="O64" s="33">
        <f t="shared" si="2"/>
        <v>1.09719357170563</v>
      </c>
      <c r="P64" s="38">
        <f t="shared" si="3"/>
        <v>0.85426010124075</v>
      </c>
      <c r="Q64" s="38">
        <f t="shared" si="4"/>
        <v>0.945148020570394</v>
      </c>
      <c r="R64" s="41"/>
      <c r="S64" s="12"/>
    </row>
    <row r="65" s="1" customFormat="1" customHeight="1" spans="1:19">
      <c r="A65" s="18">
        <v>62</v>
      </c>
      <c r="B65" s="18">
        <v>723</v>
      </c>
      <c r="C65" s="19" t="s">
        <v>855</v>
      </c>
      <c r="D65" s="19" t="s">
        <v>38</v>
      </c>
      <c r="E65" s="20">
        <v>4857.87333333333</v>
      </c>
      <c r="F65" s="20">
        <v>1223.35037333333</v>
      </c>
      <c r="G65" s="21">
        <v>0.251828380320058</v>
      </c>
      <c r="H65" s="22">
        <v>5829.448</v>
      </c>
      <c r="I65" s="22">
        <v>1420.150216</v>
      </c>
      <c r="J65" s="32">
        <v>0.243616585309621</v>
      </c>
      <c r="K65" s="25">
        <v>4956.07</v>
      </c>
      <c r="L65" s="26">
        <v>809.13</v>
      </c>
      <c r="M65" s="27">
        <f t="shared" si="0"/>
        <v>0.16326040592647</v>
      </c>
      <c r="N65" s="33">
        <f t="shared" si="1"/>
        <v>1.02021392076917</v>
      </c>
      <c r="O65" s="37">
        <f t="shared" si="2"/>
        <v>0.661404956124973</v>
      </c>
      <c r="P65" s="38">
        <f t="shared" si="3"/>
        <v>0.850178267307642</v>
      </c>
      <c r="Q65" s="38">
        <f t="shared" si="4"/>
        <v>0.569749587673196</v>
      </c>
      <c r="R65" s="41"/>
      <c r="S65" s="12"/>
    </row>
    <row r="66" s="1" customFormat="1" customHeight="1" spans="1:19">
      <c r="A66" s="18">
        <v>63</v>
      </c>
      <c r="B66" s="18">
        <v>355</v>
      </c>
      <c r="C66" s="19" t="s">
        <v>880</v>
      </c>
      <c r="D66" s="19" t="s">
        <v>38</v>
      </c>
      <c r="E66" s="20">
        <v>9459.33357142857</v>
      </c>
      <c r="F66" s="20">
        <v>2468.11817142857</v>
      </c>
      <c r="G66" s="21">
        <v>0.260918821901301</v>
      </c>
      <c r="H66" s="22">
        <v>11351.2002857143</v>
      </c>
      <c r="I66" s="22">
        <v>2865.16326857143</v>
      </c>
      <c r="J66" s="32">
        <v>0.252410599447998</v>
      </c>
      <c r="K66" s="25">
        <v>9637.57</v>
      </c>
      <c r="L66" s="26">
        <v>1891.43</v>
      </c>
      <c r="M66" s="27">
        <f t="shared" si="0"/>
        <v>0.196255902680863</v>
      </c>
      <c r="N66" s="33">
        <f t="shared" si="1"/>
        <v>1.01884238749226</v>
      </c>
      <c r="O66" s="37">
        <f t="shared" si="2"/>
        <v>0.766344991862858</v>
      </c>
      <c r="P66" s="38">
        <f t="shared" si="3"/>
        <v>0.849035322910218</v>
      </c>
      <c r="Q66" s="38">
        <f t="shared" si="4"/>
        <v>0.66014737126763</v>
      </c>
      <c r="R66" s="41"/>
      <c r="S66" s="12"/>
    </row>
    <row r="67" s="1" customFormat="1" customHeight="1" spans="1:19">
      <c r="A67" s="18">
        <v>64</v>
      </c>
      <c r="B67" s="18">
        <v>104428</v>
      </c>
      <c r="C67" s="19" t="s">
        <v>846</v>
      </c>
      <c r="D67" s="19" t="s">
        <v>36</v>
      </c>
      <c r="E67" s="20">
        <v>6886.37</v>
      </c>
      <c r="F67" s="20">
        <v>1667.53128</v>
      </c>
      <c r="G67" s="21">
        <v>0.242149533063138</v>
      </c>
      <c r="H67" s="22">
        <v>8263.644</v>
      </c>
      <c r="I67" s="22">
        <v>1935.786312</v>
      </c>
      <c r="J67" s="32">
        <v>0.234253352637166</v>
      </c>
      <c r="K67" s="25">
        <v>6927.09</v>
      </c>
      <c r="L67" s="26">
        <v>1712.99</v>
      </c>
      <c r="M67" s="27">
        <f t="shared" si="0"/>
        <v>0.247288543962905</v>
      </c>
      <c r="N67" s="33">
        <f t="shared" si="1"/>
        <v>1.00591312984925</v>
      </c>
      <c r="O67" s="33">
        <f t="shared" si="2"/>
        <v>1.02726108981896</v>
      </c>
      <c r="P67" s="38">
        <f t="shared" si="3"/>
        <v>0.838260941541044</v>
      </c>
      <c r="Q67" s="38">
        <f t="shared" si="4"/>
        <v>0.884906556772884</v>
      </c>
      <c r="R67" s="41"/>
      <c r="S67" s="12"/>
    </row>
    <row r="68" s="1" customFormat="1" customHeight="1" spans="1:19">
      <c r="A68" s="18">
        <v>65</v>
      </c>
      <c r="B68" s="18">
        <v>750</v>
      </c>
      <c r="C68" s="19" t="s">
        <v>915</v>
      </c>
      <c r="D68" s="19" t="s">
        <v>53</v>
      </c>
      <c r="E68" s="20">
        <v>26541.6617142857</v>
      </c>
      <c r="F68" s="20">
        <v>7530.50176000001</v>
      </c>
      <c r="G68" s="21">
        <v>0.283723824117117</v>
      </c>
      <c r="H68" s="22">
        <v>31849.9940571428</v>
      </c>
      <c r="I68" s="22">
        <v>8741.930304</v>
      </c>
      <c r="J68" s="32">
        <v>0.274471960287211</v>
      </c>
      <c r="K68" s="25">
        <v>26551.59</v>
      </c>
      <c r="L68" s="26">
        <v>7045.36</v>
      </c>
      <c r="M68" s="27">
        <f t="shared" ref="M68:M116" si="5">L68/K68</f>
        <v>0.265346067787277</v>
      </c>
      <c r="N68" s="33">
        <f t="shared" ref="N68:N116" si="6">K68/E68</f>
        <v>1.00037406420974</v>
      </c>
      <c r="O68" s="37">
        <f t="shared" ref="O68:O116" si="7">L68/F68</f>
        <v>0.935576436277201</v>
      </c>
      <c r="P68" s="38">
        <f t="shared" ref="P68:P116" si="8">K68/H68</f>
        <v>0.833645053508116</v>
      </c>
      <c r="Q68" s="38">
        <f t="shared" ref="Q68:Q116" si="9">L68/I68</f>
        <v>0.805927267205081</v>
      </c>
      <c r="R68" s="41"/>
      <c r="S68" s="12"/>
    </row>
    <row r="69" s="1" customFormat="1" customHeight="1" spans="1:19">
      <c r="A69" s="18">
        <v>66</v>
      </c>
      <c r="B69" s="18">
        <v>371</v>
      </c>
      <c r="C69" s="19" t="s">
        <v>876</v>
      </c>
      <c r="D69" s="19" t="s">
        <v>34</v>
      </c>
      <c r="E69" s="20">
        <v>4656.20647619048</v>
      </c>
      <c r="F69" s="20">
        <v>1372.35331047619</v>
      </c>
      <c r="G69" s="21">
        <v>0.294736351897993</v>
      </c>
      <c r="H69" s="22">
        <v>5587.44777142857</v>
      </c>
      <c r="I69" s="22">
        <v>1593.12319085714</v>
      </c>
      <c r="J69" s="32">
        <v>0.285125383901319</v>
      </c>
      <c r="K69" s="25">
        <v>4641.6</v>
      </c>
      <c r="L69" s="26">
        <v>1239.09</v>
      </c>
      <c r="M69" s="27">
        <f t="shared" si="5"/>
        <v>0.266953205791106</v>
      </c>
      <c r="N69" s="37">
        <f t="shared" si="6"/>
        <v>0.996863009347809</v>
      </c>
      <c r="O69" s="37">
        <f t="shared" si="7"/>
        <v>0.902894313396636</v>
      </c>
      <c r="P69" s="38">
        <f t="shared" si="8"/>
        <v>0.830719174456509</v>
      </c>
      <c r="Q69" s="38">
        <f t="shared" si="9"/>
        <v>0.777774127645043</v>
      </c>
      <c r="R69" s="41"/>
      <c r="S69" s="12"/>
    </row>
    <row r="70" s="1" customFormat="1" customHeight="1" spans="1:19">
      <c r="A70" s="18">
        <v>67</v>
      </c>
      <c r="B70" s="18">
        <v>101453</v>
      </c>
      <c r="C70" s="19" t="s">
        <v>905</v>
      </c>
      <c r="D70" s="19" t="s">
        <v>36</v>
      </c>
      <c r="E70" s="20">
        <v>7619.316</v>
      </c>
      <c r="F70" s="20">
        <v>2340.19909333333</v>
      </c>
      <c r="G70" s="21">
        <v>0.307140311982511</v>
      </c>
      <c r="H70" s="22">
        <v>9143.1792</v>
      </c>
      <c r="I70" s="22">
        <v>2716.665904</v>
      </c>
      <c r="J70" s="32">
        <v>0.297124867026559</v>
      </c>
      <c r="K70" s="25">
        <v>7553.17</v>
      </c>
      <c r="L70" s="26">
        <v>2516.55</v>
      </c>
      <c r="M70" s="27">
        <f t="shared" si="5"/>
        <v>0.333177990168366</v>
      </c>
      <c r="N70" s="37">
        <f t="shared" si="6"/>
        <v>0.99131864330079</v>
      </c>
      <c r="O70" s="37">
        <f t="shared" si="7"/>
        <v>1.07535722373752</v>
      </c>
      <c r="P70" s="38">
        <f t="shared" si="8"/>
        <v>0.826098869417325</v>
      </c>
      <c r="Q70" s="38">
        <f t="shared" si="9"/>
        <v>0.926337683369401</v>
      </c>
      <c r="R70" s="41"/>
      <c r="S70" s="12"/>
    </row>
    <row r="71" s="1" customFormat="1" customHeight="1" spans="1:19">
      <c r="A71" s="18">
        <v>68</v>
      </c>
      <c r="B71" s="18">
        <v>570</v>
      </c>
      <c r="C71" s="19" t="s">
        <v>852</v>
      </c>
      <c r="D71" s="19" t="s">
        <v>32</v>
      </c>
      <c r="E71" s="20">
        <v>5272.828</v>
      </c>
      <c r="F71" s="20">
        <v>1456.71266666667</v>
      </c>
      <c r="G71" s="21">
        <v>0.276267814286123</v>
      </c>
      <c r="H71" s="22">
        <v>6327.3936</v>
      </c>
      <c r="I71" s="22">
        <v>1691.0534</v>
      </c>
      <c r="J71" s="32">
        <v>0.267259081211575</v>
      </c>
      <c r="K71" s="25">
        <v>5132.39</v>
      </c>
      <c r="L71" s="26">
        <v>1452.79</v>
      </c>
      <c r="M71" s="27">
        <f t="shared" si="5"/>
        <v>0.283063056392831</v>
      </c>
      <c r="N71" s="37">
        <f t="shared" si="6"/>
        <v>0.973365715703224</v>
      </c>
      <c r="O71" s="37">
        <f t="shared" si="7"/>
        <v>0.997307178857965</v>
      </c>
      <c r="P71" s="38">
        <f t="shared" si="8"/>
        <v>0.811138096419353</v>
      </c>
      <c r="Q71" s="38">
        <f t="shared" si="9"/>
        <v>0.859103562312107</v>
      </c>
      <c r="R71" s="41"/>
      <c r="S71" s="12"/>
    </row>
    <row r="72" s="1" customFormat="1" customHeight="1" spans="1:19">
      <c r="A72" s="18">
        <v>69</v>
      </c>
      <c r="B72" s="18">
        <v>103639</v>
      </c>
      <c r="C72" s="19" t="s">
        <v>865</v>
      </c>
      <c r="D72" s="19" t="s">
        <v>53</v>
      </c>
      <c r="E72" s="20">
        <v>7876.01714285714</v>
      </c>
      <c r="F72" s="20">
        <v>2373.33819428571</v>
      </c>
      <c r="G72" s="21">
        <v>0.301337357605693</v>
      </c>
      <c r="H72" s="22">
        <v>9451.22057142857</v>
      </c>
      <c r="I72" s="22">
        <v>2755.13607771429</v>
      </c>
      <c r="J72" s="32">
        <v>0.291511139422899</v>
      </c>
      <c r="K72" s="25">
        <v>7505.06</v>
      </c>
      <c r="L72" s="26">
        <v>1894.08</v>
      </c>
      <c r="M72" s="27">
        <f t="shared" si="5"/>
        <v>0.252373731855575</v>
      </c>
      <c r="N72" s="37">
        <f t="shared" si="6"/>
        <v>0.952900414495217</v>
      </c>
      <c r="O72" s="37">
        <f t="shared" si="7"/>
        <v>0.798065781168642</v>
      </c>
      <c r="P72" s="38">
        <f t="shared" si="8"/>
        <v>0.794083678746014</v>
      </c>
      <c r="Q72" s="38">
        <f t="shared" si="9"/>
        <v>0.687472395763248</v>
      </c>
      <c r="R72" s="41"/>
      <c r="S72" s="12"/>
    </row>
    <row r="73" s="1" customFormat="1" customHeight="1" spans="1:19">
      <c r="A73" s="18">
        <v>70</v>
      </c>
      <c r="B73" s="18">
        <v>752</v>
      </c>
      <c r="C73" s="19" t="s">
        <v>902</v>
      </c>
      <c r="D73" s="19" t="s">
        <v>32</v>
      </c>
      <c r="E73" s="20">
        <v>5150.60371428571</v>
      </c>
      <c r="F73" s="20">
        <v>1221.65476952381</v>
      </c>
      <c r="G73" s="21">
        <v>0.237186713886651</v>
      </c>
      <c r="H73" s="22">
        <v>6180.72445714286</v>
      </c>
      <c r="I73" s="22">
        <v>1418.18184114286</v>
      </c>
      <c r="J73" s="32">
        <v>0.229452364520782</v>
      </c>
      <c r="K73" s="25">
        <v>4907.34</v>
      </c>
      <c r="L73" s="26">
        <v>1167.78</v>
      </c>
      <c r="M73" s="27">
        <f t="shared" si="5"/>
        <v>0.237965985645992</v>
      </c>
      <c r="N73" s="37">
        <f t="shared" si="6"/>
        <v>0.952769863926632</v>
      </c>
      <c r="O73" s="37">
        <f t="shared" si="7"/>
        <v>0.955900168470009</v>
      </c>
      <c r="P73" s="38">
        <f t="shared" si="8"/>
        <v>0.793974886605525</v>
      </c>
      <c r="Q73" s="38">
        <f t="shared" si="9"/>
        <v>0.823434602052815</v>
      </c>
      <c r="R73" s="49"/>
      <c r="S73" s="12"/>
    </row>
    <row r="74" s="1" customFormat="1" customHeight="1" spans="1:19">
      <c r="A74" s="18">
        <v>71</v>
      </c>
      <c r="B74" s="18">
        <v>721</v>
      </c>
      <c r="C74" s="19" t="s">
        <v>889</v>
      </c>
      <c r="D74" s="19" t="s">
        <v>34</v>
      </c>
      <c r="E74" s="20">
        <v>6928.51</v>
      </c>
      <c r="F74" s="20">
        <v>2068.59485333333</v>
      </c>
      <c r="G74" s="21">
        <v>0.298562728975398</v>
      </c>
      <c r="H74" s="22">
        <v>8314.212</v>
      </c>
      <c r="I74" s="22">
        <v>2401.368808</v>
      </c>
      <c r="J74" s="32">
        <v>0.288826987813157</v>
      </c>
      <c r="K74" s="25">
        <v>6544.51</v>
      </c>
      <c r="L74" s="26">
        <v>1932.13</v>
      </c>
      <c r="M74" s="27">
        <f t="shared" si="5"/>
        <v>0.29522913098154</v>
      </c>
      <c r="N74" s="37">
        <f t="shared" si="6"/>
        <v>0.94457682820693</v>
      </c>
      <c r="O74" s="37">
        <f t="shared" si="7"/>
        <v>0.934030168781755</v>
      </c>
      <c r="P74" s="38">
        <f t="shared" si="8"/>
        <v>0.787147356839109</v>
      </c>
      <c r="Q74" s="38">
        <f t="shared" si="9"/>
        <v>0.804595276478664</v>
      </c>
      <c r="R74" s="41"/>
      <c r="S74" s="12"/>
    </row>
    <row r="75" s="1" customFormat="1" customHeight="1" spans="1:19">
      <c r="A75" s="18">
        <v>72</v>
      </c>
      <c r="B75" s="18">
        <v>737</v>
      </c>
      <c r="C75" s="19" t="s">
        <v>898</v>
      </c>
      <c r="D75" s="19" t="s">
        <v>53</v>
      </c>
      <c r="E75" s="20">
        <v>7428.68495238095</v>
      </c>
      <c r="F75" s="20">
        <v>2093.34031238095</v>
      </c>
      <c r="G75" s="21">
        <v>0.281791504929822</v>
      </c>
      <c r="H75" s="22">
        <v>8914.42194285714</v>
      </c>
      <c r="I75" s="22">
        <v>2430.09505828571</v>
      </c>
      <c r="J75" s="32">
        <v>0.272602651508197</v>
      </c>
      <c r="K75" s="25">
        <v>6851.29</v>
      </c>
      <c r="L75" s="26">
        <v>1882.91</v>
      </c>
      <c r="M75" s="27">
        <f t="shared" si="5"/>
        <v>0.274825616781657</v>
      </c>
      <c r="N75" s="37">
        <f t="shared" si="6"/>
        <v>0.922274944208545</v>
      </c>
      <c r="O75" s="37">
        <f t="shared" si="7"/>
        <v>0.89947630056309</v>
      </c>
      <c r="P75" s="38">
        <f t="shared" si="8"/>
        <v>0.768562453507121</v>
      </c>
      <c r="Q75" s="38">
        <f t="shared" si="9"/>
        <v>0.77482977202064</v>
      </c>
      <c r="R75" s="41"/>
      <c r="S75" s="12"/>
    </row>
    <row r="76" s="1" customFormat="1" customHeight="1" spans="1:19">
      <c r="A76" s="18">
        <v>73</v>
      </c>
      <c r="B76" s="18">
        <v>726</v>
      </c>
      <c r="C76" s="19" t="s">
        <v>800</v>
      </c>
      <c r="D76" s="19" t="s">
        <v>32</v>
      </c>
      <c r="E76" s="20">
        <v>10555.3606666667</v>
      </c>
      <c r="F76" s="20">
        <v>2650.39365333334</v>
      </c>
      <c r="G76" s="21">
        <v>0.251094561051159</v>
      </c>
      <c r="H76" s="22">
        <v>12666.4328</v>
      </c>
      <c r="I76" s="22">
        <v>3076.761328</v>
      </c>
      <c r="J76" s="32">
        <v>0.242906694929925</v>
      </c>
      <c r="K76" s="25">
        <v>9700.78</v>
      </c>
      <c r="L76" s="26">
        <v>2379.4</v>
      </c>
      <c r="M76" s="27">
        <f t="shared" si="5"/>
        <v>0.245279245586437</v>
      </c>
      <c r="N76" s="37">
        <f t="shared" si="6"/>
        <v>0.919038231505871</v>
      </c>
      <c r="O76" s="37">
        <f t="shared" si="7"/>
        <v>0.897753432591978</v>
      </c>
      <c r="P76" s="38">
        <f t="shared" si="8"/>
        <v>0.765865192921562</v>
      </c>
      <c r="Q76" s="38">
        <f t="shared" si="9"/>
        <v>0.773345653543654</v>
      </c>
      <c r="R76" s="41"/>
      <c r="S76" s="12"/>
    </row>
    <row r="77" s="1" customFormat="1" customHeight="1" spans="1:19">
      <c r="A77" s="18">
        <v>74</v>
      </c>
      <c r="B77" s="18">
        <v>581</v>
      </c>
      <c r="C77" s="19" t="s">
        <v>796</v>
      </c>
      <c r="D77" s="19" t="s">
        <v>32</v>
      </c>
      <c r="E77" s="20">
        <v>12188.084</v>
      </c>
      <c r="F77" s="20">
        <v>3561.07834666666</v>
      </c>
      <c r="G77" s="21">
        <v>0.292177043304482</v>
      </c>
      <c r="H77" s="22">
        <v>14625.7008</v>
      </c>
      <c r="I77" s="22">
        <v>4133.947472</v>
      </c>
      <c r="J77" s="32">
        <v>0.282649531022814</v>
      </c>
      <c r="K77" s="25">
        <v>11102.04</v>
      </c>
      <c r="L77" s="26">
        <v>3191.13</v>
      </c>
      <c r="M77" s="27">
        <f t="shared" si="5"/>
        <v>0.287436363046791</v>
      </c>
      <c r="N77" s="37">
        <f t="shared" si="6"/>
        <v>0.910892967262123</v>
      </c>
      <c r="O77" s="37">
        <f t="shared" si="7"/>
        <v>0.896113393008343</v>
      </c>
      <c r="P77" s="38">
        <f t="shared" si="8"/>
        <v>0.759077472718436</v>
      </c>
      <c r="Q77" s="38">
        <f t="shared" si="9"/>
        <v>0.77193288536299</v>
      </c>
      <c r="R77" s="41"/>
      <c r="S77" s="12"/>
    </row>
    <row r="78" s="1" customFormat="1" customHeight="1" spans="1:19">
      <c r="A78" s="18">
        <v>75</v>
      </c>
      <c r="B78" s="18">
        <v>106865</v>
      </c>
      <c r="C78" s="23" t="s">
        <v>884</v>
      </c>
      <c r="D78" s="19" t="s">
        <v>38</v>
      </c>
      <c r="E78" s="20">
        <v>2751.89828571429</v>
      </c>
      <c r="F78" s="20">
        <v>613.275154285716</v>
      </c>
      <c r="G78" s="21">
        <v>0.222855313173951</v>
      </c>
      <c r="H78" s="22">
        <v>3302.27794285714</v>
      </c>
      <c r="I78" s="22">
        <v>711.932461714286</v>
      </c>
      <c r="J78" s="32">
        <v>0.215588292092191</v>
      </c>
      <c r="K78" s="25">
        <v>2506.22</v>
      </c>
      <c r="L78" s="26">
        <v>588.43</v>
      </c>
      <c r="M78" s="27">
        <f t="shared" si="5"/>
        <v>0.234787847834588</v>
      </c>
      <c r="N78" s="37">
        <f t="shared" si="6"/>
        <v>0.910724067459302</v>
      </c>
      <c r="O78" s="37">
        <f t="shared" si="7"/>
        <v>0.959487753397326</v>
      </c>
      <c r="P78" s="38">
        <f t="shared" si="8"/>
        <v>0.758936722882754</v>
      </c>
      <c r="Q78" s="38">
        <f t="shared" si="9"/>
        <v>0.826525031016425</v>
      </c>
      <c r="R78" s="41"/>
      <c r="S78" s="12"/>
    </row>
    <row r="79" s="1" customFormat="1" customHeight="1" spans="1:19">
      <c r="A79" s="18">
        <v>76</v>
      </c>
      <c r="B79" s="18">
        <v>573</v>
      </c>
      <c r="C79" s="19" t="s">
        <v>896</v>
      </c>
      <c r="D79" s="19" t="s">
        <v>53</v>
      </c>
      <c r="E79" s="20">
        <v>5170.29638095238</v>
      </c>
      <c r="F79" s="20">
        <v>1313.3590552381</v>
      </c>
      <c r="G79" s="21">
        <v>0.254020071281905</v>
      </c>
      <c r="H79" s="22">
        <v>6204.35565714286</v>
      </c>
      <c r="I79" s="22">
        <v>1524.63855542857</v>
      </c>
      <c r="J79" s="32">
        <v>0.245736808087929</v>
      </c>
      <c r="K79" s="25">
        <v>4554.43</v>
      </c>
      <c r="L79" s="26">
        <v>1226.98</v>
      </c>
      <c r="M79" s="27">
        <f t="shared" si="5"/>
        <v>0.269403635581181</v>
      </c>
      <c r="N79" s="37">
        <f t="shared" si="6"/>
        <v>0.880883737493026</v>
      </c>
      <c r="O79" s="37">
        <f t="shared" si="7"/>
        <v>0.934230433868338</v>
      </c>
      <c r="P79" s="38">
        <f t="shared" si="8"/>
        <v>0.734069781244188</v>
      </c>
      <c r="Q79" s="38">
        <f t="shared" si="9"/>
        <v>0.804767789474601</v>
      </c>
      <c r="R79" s="41"/>
      <c r="S79" s="12"/>
    </row>
    <row r="80" s="1" customFormat="1" customHeight="1" spans="1:19">
      <c r="A80" s="18">
        <v>77</v>
      </c>
      <c r="B80" s="18">
        <v>717</v>
      </c>
      <c r="C80" s="19" t="s">
        <v>882</v>
      </c>
      <c r="D80" s="19" t="s">
        <v>34</v>
      </c>
      <c r="E80" s="20">
        <v>7461.93295238095</v>
      </c>
      <c r="F80" s="20">
        <v>2178.54177523809</v>
      </c>
      <c r="G80" s="21">
        <v>0.291954080684009</v>
      </c>
      <c r="H80" s="22">
        <v>8954.31954285714</v>
      </c>
      <c r="I80" s="22">
        <v>2529.00284342857</v>
      </c>
      <c r="J80" s="32">
        <v>0.282433838922574</v>
      </c>
      <c r="K80" s="25">
        <v>6533.15</v>
      </c>
      <c r="L80" s="26">
        <v>1482.22</v>
      </c>
      <c r="M80" s="27">
        <f t="shared" si="5"/>
        <v>0.226876774603369</v>
      </c>
      <c r="N80" s="37">
        <f t="shared" si="6"/>
        <v>0.875530514907053</v>
      </c>
      <c r="O80" s="37">
        <f t="shared" si="7"/>
        <v>0.680372539488259</v>
      </c>
      <c r="P80" s="38">
        <f t="shared" si="8"/>
        <v>0.729608762422544</v>
      </c>
      <c r="Q80" s="38">
        <f t="shared" si="9"/>
        <v>0.586088704428087</v>
      </c>
      <c r="R80" s="41"/>
      <c r="S80" s="12"/>
    </row>
    <row r="81" s="1" customFormat="1" customHeight="1" spans="1:19">
      <c r="A81" s="18">
        <v>78</v>
      </c>
      <c r="B81" s="18">
        <v>339</v>
      </c>
      <c r="C81" s="19" t="s">
        <v>786</v>
      </c>
      <c r="D81" s="19" t="s">
        <v>32</v>
      </c>
      <c r="E81" s="20">
        <v>4953.33714285714</v>
      </c>
      <c r="F81" s="20">
        <v>1388.7324647619</v>
      </c>
      <c r="G81" s="21">
        <v>0.280363000682176</v>
      </c>
      <c r="H81" s="22">
        <v>5944.00457142857</v>
      </c>
      <c r="I81" s="22">
        <v>1612.13725257143</v>
      </c>
      <c r="J81" s="32">
        <v>0.2712207289208</v>
      </c>
      <c r="K81" s="25">
        <v>4319.01</v>
      </c>
      <c r="L81" s="26">
        <v>1211.03</v>
      </c>
      <c r="M81" s="27">
        <f t="shared" si="5"/>
        <v>0.280395275769216</v>
      </c>
      <c r="N81" s="37">
        <f t="shared" si="6"/>
        <v>0.871939437077919</v>
      </c>
      <c r="O81" s="37">
        <f t="shared" si="7"/>
        <v>0.872039813807934</v>
      </c>
      <c r="P81" s="38">
        <f t="shared" si="8"/>
        <v>0.726616197564932</v>
      </c>
      <c r="Q81" s="38">
        <f t="shared" si="9"/>
        <v>0.751195345227805</v>
      </c>
      <c r="R81" s="41"/>
      <c r="S81" s="12"/>
    </row>
    <row r="82" s="1" customFormat="1" customHeight="1" spans="1:19">
      <c r="A82" s="18">
        <v>79</v>
      </c>
      <c r="B82" s="18">
        <v>738</v>
      </c>
      <c r="C82" s="19" t="s">
        <v>881</v>
      </c>
      <c r="D82" s="19" t="s">
        <v>36</v>
      </c>
      <c r="E82" s="20">
        <v>4575.44914285714</v>
      </c>
      <c r="F82" s="20">
        <v>1279.5542247619</v>
      </c>
      <c r="G82" s="21">
        <v>0.279656528749631</v>
      </c>
      <c r="H82" s="22">
        <v>5490.53897142857</v>
      </c>
      <c r="I82" s="22">
        <v>1485.39555657143</v>
      </c>
      <c r="J82" s="32">
        <v>0.270537294116491</v>
      </c>
      <c r="K82" s="25">
        <v>3982.06</v>
      </c>
      <c r="L82" s="26">
        <v>824.11</v>
      </c>
      <c r="M82" s="27">
        <f t="shared" si="5"/>
        <v>0.206955696297896</v>
      </c>
      <c r="N82" s="37">
        <f t="shared" si="6"/>
        <v>0.870310187190367</v>
      </c>
      <c r="O82" s="37">
        <f t="shared" si="7"/>
        <v>0.644060239145669</v>
      </c>
      <c r="P82" s="38">
        <f t="shared" si="8"/>
        <v>0.725258489325305</v>
      </c>
      <c r="Q82" s="38">
        <f t="shared" si="9"/>
        <v>0.554808445706004</v>
      </c>
      <c r="R82" s="41"/>
      <c r="S82" s="12"/>
    </row>
    <row r="83" s="1" customFormat="1" customHeight="1" spans="1:19">
      <c r="A83" s="18">
        <v>80</v>
      </c>
      <c r="B83" s="18">
        <v>741</v>
      </c>
      <c r="C83" s="19" t="s">
        <v>899</v>
      </c>
      <c r="D83" s="19" t="s">
        <v>32</v>
      </c>
      <c r="E83" s="20">
        <v>3453.72038095238</v>
      </c>
      <c r="F83" s="20">
        <v>767.19308190476</v>
      </c>
      <c r="G83" s="21">
        <v>0.222135262059983</v>
      </c>
      <c r="H83" s="22">
        <v>4144.46445714286</v>
      </c>
      <c r="I83" s="22">
        <v>890.61109942857</v>
      </c>
      <c r="J83" s="32">
        <v>0.214891720905853</v>
      </c>
      <c r="K83" s="25">
        <v>2988.82</v>
      </c>
      <c r="L83" s="26">
        <v>631.27</v>
      </c>
      <c r="M83" s="27">
        <f t="shared" si="5"/>
        <v>0.211210444255592</v>
      </c>
      <c r="N83" s="37">
        <f t="shared" si="6"/>
        <v>0.865391424413988</v>
      </c>
      <c r="O83" s="37">
        <f t="shared" si="7"/>
        <v>0.8228306731243</v>
      </c>
      <c r="P83" s="38">
        <f t="shared" si="8"/>
        <v>0.721159520344989</v>
      </c>
      <c r="Q83" s="38">
        <f t="shared" si="9"/>
        <v>0.70880544875876</v>
      </c>
      <c r="R83" s="41"/>
      <c r="S83" s="12"/>
    </row>
    <row r="84" s="1" customFormat="1" customHeight="1" spans="1:19">
      <c r="A84" s="18">
        <v>81</v>
      </c>
      <c r="B84" s="18">
        <v>740</v>
      </c>
      <c r="C84" s="19" t="s">
        <v>850</v>
      </c>
      <c r="D84" s="19" t="s">
        <v>53</v>
      </c>
      <c r="E84" s="20">
        <v>4788.19533333333</v>
      </c>
      <c r="F84" s="20">
        <v>1417.96042666666</v>
      </c>
      <c r="G84" s="21">
        <v>0.296136712885425</v>
      </c>
      <c r="H84" s="22">
        <v>5745.8344</v>
      </c>
      <c r="I84" s="22">
        <v>1646.067104</v>
      </c>
      <c r="J84" s="32">
        <v>0.286480080943509</v>
      </c>
      <c r="K84" s="25">
        <v>4116.46</v>
      </c>
      <c r="L84" s="26">
        <v>1172.07</v>
      </c>
      <c r="M84" s="27">
        <f t="shared" si="5"/>
        <v>0.284727654343781</v>
      </c>
      <c r="N84" s="37">
        <f t="shared" si="6"/>
        <v>0.859710123215525</v>
      </c>
      <c r="O84" s="37">
        <f t="shared" si="7"/>
        <v>0.826588653644799</v>
      </c>
      <c r="P84" s="38">
        <f t="shared" si="8"/>
        <v>0.716425102679604</v>
      </c>
      <c r="Q84" s="38">
        <f t="shared" si="9"/>
        <v>0.712042660443082</v>
      </c>
      <c r="R84" s="41"/>
      <c r="S84" s="12"/>
    </row>
    <row r="85" s="1" customFormat="1" customHeight="1" spans="1:19">
      <c r="A85" s="18">
        <v>82</v>
      </c>
      <c r="B85" s="18">
        <v>515</v>
      </c>
      <c r="C85" s="19" t="s">
        <v>861</v>
      </c>
      <c r="D85" s="19" t="s">
        <v>38</v>
      </c>
      <c r="E85" s="20">
        <v>8022.79895238095</v>
      </c>
      <c r="F85" s="20">
        <v>2202.77628380952</v>
      </c>
      <c r="G85" s="21">
        <v>0.274564562428153</v>
      </c>
      <c r="H85" s="22">
        <v>9627.35874285714</v>
      </c>
      <c r="I85" s="22">
        <v>2557.13594685714</v>
      </c>
      <c r="J85" s="32">
        <v>0.265611370175061</v>
      </c>
      <c r="K85" s="25">
        <v>6817.34</v>
      </c>
      <c r="L85" s="26">
        <v>1704.64</v>
      </c>
      <c r="M85" s="27">
        <f t="shared" si="5"/>
        <v>0.250044738857091</v>
      </c>
      <c r="N85" s="37">
        <f t="shared" si="6"/>
        <v>0.849745835644653</v>
      </c>
      <c r="O85" s="37">
        <f t="shared" si="7"/>
        <v>0.773859793447551</v>
      </c>
      <c r="P85" s="38">
        <f t="shared" si="8"/>
        <v>0.708121529703878</v>
      </c>
      <c r="Q85" s="38">
        <f t="shared" si="9"/>
        <v>0.666620795853696</v>
      </c>
      <c r="R85" s="41"/>
      <c r="S85" s="12"/>
    </row>
    <row r="86" s="1" customFormat="1" customHeight="1" spans="1:19">
      <c r="A86" s="18">
        <v>83</v>
      </c>
      <c r="B86" s="18">
        <v>733</v>
      </c>
      <c r="C86" s="19" t="s">
        <v>903</v>
      </c>
      <c r="D86" s="19" t="s">
        <v>53</v>
      </c>
      <c r="E86" s="20">
        <v>4685.53666666667</v>
      </c>
      <c r="F86" s="20">
        <v>1297.10309333334</v>
      </c>
      <c r="G86" s="21">
        <v>0.276831275819704</v>
      </c>
      <c r="H86" s="22">
        <v>5622.644</v>
      </c>
      <c r="I86" s="22">
        <v>1505.767504</v>
      </c>
      <c r="J86" s="32">
        <v>0.267804168999496</v>
      </c>
      <c r="K86" s="25">
        <v>3928.62</v>
      </c>
      <c r="L86" s="26">
        <v>833.87</v>
      </c>
      <c r="M86" s="27">
        <f t="shared" si="5"/>
        <v>0.212255193935784</v>
      </c>
      <c r="N86" s="37">
        <f t="shared" si="6"/>
        <v>0.838456782965451</v>
      </c>
      <c r="O86" s="37">
        <f t="shared" si="7"/>
        <v>0.642871028745365</v>
      </c>
      <c r="P86" s="38">
        <f t="shared" si="8"/>
        <v>0.698713985804543</v>
      </c>
      <c r="Q86" s="38">
        <f t="shared" si="9"/>
        <v>0.553784032252565</v>
      </c>
      <c r="R86" s="41"/>
      <c r="S86" s="12"/>
    </row>
    <row r="87" s="1" customFormat="1" customHeight="1" spans="1:19">
      <c r="A87" s="18">
        <v>84</v>
      </c>
      <c r="B87" s="18">
        <v>341</v>
      </c>
      <c r="C87" s="19" t="s">
        <v>787</v>
      </c>
      <c r="D87" s="19" t="s">
        <v>34</v>
      </c>
      <c r="E87" s="20">
        <v>25440.7443333333</v>
      </c>
      <c r="F87" s="20">
        <v>6390.83169523808</v>
      </c>
      <c r="G87" s="21">
        <v>0.251204587865167</v>
      </c>
      <c r="H87" s="22">
        <v>30528.8932</v>
      </c>
      <c r="I87" s="22">
        <v>7418.92201142857</v>
      </c>
      <c r="J87" s="32">
        <v>0.243013133913042</v>
      </c>
      <c r="K87" s="25">
        <v>21314.26</v>
      </c>
      <c r="L87" s="26">
        <v>4584.22</v>
      </c>
      <c r="M87" s="27">
        <f t="shared" si="5"/>
        <v>0.215077605321508</v>
      </c>
      <c r="N87" s="37">
        <f t="shared" si="6"/>
        <v>0.837800172853958</v>
      </c>
      <c r="O87" s="37">
        <f t="shared" si="7"/>
        <v>0.71731195853832</v>
      </c>
      <c r="P87" s="38">
        <f t="shared" si="8"/>
        <v>0.698166810711631</v>
      </c>
      <c r="Q87" s="38">
        <f t="shared" si="9"/>
        <v>0.617909177767091</v>
      </c>
      <c r="R87" s="41"/>
      <c r="S87" s="12"/>
    </row>
    <row r="88" s="1" customFormat="1" customHeight="1" spans="1:19">
      <c r="A88" s="18">
        <v>85</v>
      </c>
      <c r="B88" s="18">
        <v>102567</v>
      </c>
      <c r="C88" s="19" t="s">
        <v>804</v>
      </c>
      <c r="D88" s="19" t="s">
        <v>34</v>
      </c>
      <c r="E88" s="20">
        <v>4622.64866666667</v>
      </c>
      <c r="F88" s="20">
        <v>1087.96869333333</v>
      </c>
      <c r="G88" s="21">
        <v>0.235356128441804</v>
      </c>
      <c r="H88" s="22">
        <v>5547.1784</v>
      </c>
      <c r="I88" s="22">
        <v>1262.989744</v>
      </c>
      <c r="J88" s="32">
        <v>0.227681472079571</v>
      </c>
      <c r="K88" s="25">
        <v>3853.12</v>
      </c>
      <c r="L88" s="26">
        <v>903.37</v>
      </c>
      <c r="M88" s="27">
        <f t="shared" si="5"/>
        <v>0.234451561332115</v>
      </c>
      <c r="N88" s="37">
        <f t="shared" si="6"/>
        <v>0.833530791077496</v>
      </c>
      <c r="O88" s="37">
        <f t="shared" si="7"/>
        <v>0.83032720108172</v>
      </c>
      <c r="P88" s="38">
        <f t="shared" si="8"/>
        <v>0.69460899256458</v>
      </c>
      <c r="Q88" s="38">
        <f t="shared" si="9"/>
        <v>0.715263132017959</v>
      </c>
      <c r="R88" s="41"/>
      <c r="S88" s="12"/>
    </row>
    <row r="89" s="1" customFormat="1" customHeight="1" spans="1:19">
      <c r="A89" s="18">
        <v>86</v>
      </c>
      <c r="B89" s="18">
        <v>108277</v>
      </c>
      <c r="C89" s="23" t="s">
        <v>917</v>
      </c>
      <c r="D89" s="19" t="s">
        <v>32</v>
      </c>
      <c r="E89" s="20">
        <v>2672.47714285714</v>
      </c>
      <c r="F89" s="20">
        <v>725.61539047619</v>
      </c>
      <c r="G89" s="21">
        <v>0.271514161464609</v>
      </c>
      <c r="H89" s="22">
        <v>3206.97257142857</v>
      </c>
      <c r="I89" s="22">
        <v>842.344822857143</v>
      </c>
      <c r="J89" s="32">
        <v>0.262660438808154</v>
      </c>
      <c r="K89" s="25">
        <v>2203.39</v>
      </c>
      <c r="L89" s="26">
        <v>654.76</v>
      </c>
      <c r="M89" s="27">
        <f t="shared" si="5"/>
        <v>0.297160284833824</v>
      </c>
      <c r="N89" s="37">
        <f t="shared" si="6"/>
        <v>0.824474778349034</v>
      </c>
      <c r="O89" s="37">
        <f t="shared" si="7"/>
        <v>0.902351312546319</v>
      </c>
      <c r="P89" s="38">
        <f t="shared" si="8"/>
        <v>0.687062315290861</v>
      </c>
      <c r="Q89" s="38">
        <f t="shared" si="9"/>
        <v>0.77730637410357</v>
      </c>
      <c r="R89" s="41"/>
      <c r="S89" s="12"/>
    </row>
    <row r="90" s="1" customFormat="1" customHeight="1" spans="1:19">
      <c r="A90" s="18">
        <v>87</v>
      </c>
      <c r="B90" s="18">
        <v>743</v>
      </c>
      <c r="C90" s="19" t="s">
        <v>875</v>
      </c>
      <c r="D90" s="19" t="s">
        <v>53</v>
      </c>
      <c r="E90" s="20">
        <v>6653.35666666667</v>
      </c>
      <c r="F90" s="20">
        <v>1889.18749333334</v>
      </c>
      <c r="G90" s="21">
        <v>0.283945020232895</v>
      </c>
      <c r="H90" s="22">
        <v>7984.028</v>
      </c>
      <c r="I90" s="22">
        <v>2193.100264</v>
      </c>
      <c r="J90" s="32">
        <v>0.274685943486171</v>
      </c>
      <c r="K90" s="25">
        <v>5404.79</v>
      </c>
      <c r="L90" s="26">
        <v>1557.78</v>
      </c>
      <c r="M90" s="27">
        <f t="shared" si="5"/>
        <v>0.288222114087689</v>
      </c>
      <c r="N90" s="37">
        <f t="shared" si="6"/>
        <v>0.812340337483786</v>
      </c>
      <c r="O90" s="37">
        <f t="shared" si="7"/>
        <v>0.824576705857504</v>
      </c>
      <c r="P90" s="38">
        <f t="shared" si="8"/>
        <v>0.676950281236489</v>
      </c>
      <c r="Q90" s="38">
        <f t="shared" si="9"/>
        <v>0.710309521899725</v>
      </c>
      <c r="R90" s="41"/>
      <c r="S90" s="12"/>
    </row>
    <row r="91" s="1" customFormat="1" customHeight="1" spans="1:19">
      <c r="A91" s="18">
        <v>88</v>
      </c>
      <c r="B91" s="18">
        <v>307</v>
      </c>
      <c r="C91" s="19" t="s">
        <v>914</v>
      </c>
      <c r="D91" s="19" t="s">
        <v>141</v>
      </c>
      <c r="E91" s="20">
        <v>75568.3687619048</v>
      </c>
      <c r="F91" s="20">
        <v>18177.1784533334</v>
      </c>
      <c r="G91" s="21">
        <v>0.240539510791938</v>
      </c>
      <c r="H91" s="22">
        <v>90682.0425142858</v>
      </c>
      <c r="I91" s="22">
        <v>21101.333248</v>
      </c>
      <c r="J91" s="32">
        <v>0.232695831092201</v>
      </c>
      <c r="K91" s="25">
        <v>60524.27</v>
      </c>
      <c r="L91" s="26">
        <v>13444.11</v>
      </c>
      <c r="M91" s="27">
        <f t="shared" si="5"/>
        <v>0.222127586173282</v>
      </c>
      <c r="N91" s="37">
        <f t="shared" si="6"/>
        <v>0.800920689325654</v>
      </c>
      <c r="O91" s="37">
        <f t="shared" si="7"/>
        <v>0.739614788649146</v>
      </c>
      <c r="P91" s="38">
        <f t="shared" si="8"/>
        <v>0.667433907771378</v>
      </c>
      <c r="Q91" s="38">
        <f t="shared" si="9"/>
        <v>0.637121353517994</v>
      </c>
      <c r="R91" s="41"/>
      <c r="S91" s="12"/>
    </row>
    <row r="92" s="1" customFormat="1" customHeight="1" spans="1:19">
      <c r="A92" s="18">
        <v>89</v>
      </c>
      <c r="B92" s="18">
        <v>391</v>
      </c>
      <c r="C92" s="19" t="s">
        <v>918</v>
      </c>
      <c r="D92" s="19" t="s">
        <v>38</v>
      </c>
      <c r="E92" s="20">
        <v>10691.7766666667</v>
      </c>
      <c r="F92" s="20">
        <v>3259.11533333334</v>
      </c>
      <c r="G92" s="21">
        <v>0.304824486606996</v>
      </c>
      <c r="H92" s="22">
        <v>12830.132</v>
      </c>
      <c r="I92" s="22">
        <v>3783.4078</v>
      </c>
      <c r="J92" s="32">
        <v>0.294884557695899</v>
      </c>
      <c r="K92" s="25">
        <v>8487.59</v>
      </c>
      <c r="L92" s="26">
        <v>2443.48</v>
      </c>
      <c r="M92" s="27">
        <f t="shared" si="5"/>
        <v>0.287888552580886</v>
      </c>
      <c r="N92" s="37">
        <f t="shared" si="6"/>
        <v>0.793842806917339</v>
      </c>
      <c r="O92" s="37">
        <f t="shared" si="7"/>
        <v>0.749737198622201</v>
      </c>
      <c r="P92" s="38">
        <f t="shared" si="8"/>
        <v>0.661535672431118</v>
      </c>
      <c r="Q92" s="38">
        <f t="shared" si="9"/>
        <v>0.645841032520999</v>
      </c>
      <c r="R92" s="41"/>
      <c r="S92" s="12"/>
    </row>
    <row r="93" s="1" customFormat="1" customHeight="1" spans="1:19">
      <c r="A93" s="18">
        <v>90</v>
      </c>
      <c r="B93" s="18">
        <v>713</v>
      </c>
      <c r="C93" s="19" t="s">
        <v>854</v>
      </c>
      <c r="D93" s="19" t="s">
        <v>36</v>
      </c>
      <c r="E93" s="20">
        <v>4001.90057142857</v>
      </c>
      <c r="F93" s="20">
        <v>1216.23579428571</v>
      </c>
      <c r="G93" s="21">
        <v>0.303914545745835</v>
      </c>
      <c r="H93" s="22">
        <v>4802.28068571429</v>
      </c>
      <c r="I93" s="22">
        <v>1411.89111771429</v>
      </c>
      <c r="J93" s="32">
        <v>0.294004288819341</v>
      </c>
      <c r="K93" s="25">
        <v>3143.25</v>
      </c>
      <c r="L93" s="26">
        <v>867.59</v>
      </c>
      <c r="M93" s="27">
        <f t="shared" si="5"/>
        <v>0.276016861528673</v>
      </c>
      <c r="N93" s="37">
        <f t="shared" si="6"/>
        <v>0.785439304124926</v>
      </c>
      <c r="O93" s="37">
        <f t="shared" si="7"/>
        <v>0.713340294765401</v>
      </c>
      <c r="P93" s="38">
        <f t="shared" si="8"/>
        <v>0.654532753437438</v>
      </c>
      <c r="Q93" s="38">
        <f t="shared" si="9"/>
        <v>0.614487894367195</v>
      </c>
      <c r="R93" s="41"/>
      <c r="S93" s="12"/>
    </row>
    <row r="94" s="1" customFormat="1" customHeight="1" spans="1:19">
      <c r="A94" s="18">
        <v>91</v>
      </c>
      <c r="B94" s="18">
        <v>704</v>
      </c>
      <c r="C94" s="19" t="s">
        <v>851</v>
      </c>
      <c r="D94" s="19" t="s">
        <v>36</v>
      </c>
      <c r="E94" s="20">
        <v>6538.58361904762</v>
      </c>
      <c r="F94" s="20">
        <v>1758.83812571429</v>
      </c>
      <c r="G94" s="21">
        <v>0.268993749745831</v>
      </c>
      <c r="H94" s="22">
        <v>7846.30034285714</v>
      </c>
      <c r="I94" s="22">
        <v>2041.78165028572</v>
      </c>
      <c r="J94" s="32">
        <v>0.260222214428033</v>
      </c>
      <c r="K94" s="25">
        <v>5128.23</v>
      </c>
      <c r="L94" s="26">
        <v>1480.75</v>
      </c>
      <c r="M94" s="27">
        <f t="shared" si="5"/>
        <v>0.28874484958748</v>
      </c>
      <c r="N94" s="37">
        <f t="shared" si="6"/>
        <v>0.784302885576151</v>
      </c>
      <c r="O94" s="37">
        <f t="shared" si="7"/>
        <v>0.841891006540835</v>
      </c>
      <c r="P94" s="38">
        <f t="shared" si="8"/>
        <v>0.653585737980126</v>
      </c>
      <c r="Q94" s="38">
        <f t="shared" si="9"/>
        <v>0.725224462563266</v>
      </c>
      <c r="R94" s="41"/>
      <c r="S94" s="12"/>
    </row>
    <row r="95" s="1" customFormat="1" customHeight="1" spans="1:19">
      <c r="A95" s="18">
        <v>92</v>
      </c>
      <c r="B95" s="18">
        <v>52</v>
      </c>
      <c r="C95" s="19" t="s">
        <v>780</v>
      </c>
      <c r="D95" s="19" t="s">
        <v>36</v>
      </c>
      <c r="E95" s="20">
        <v>6462.73828571429</v>
      </c>
      <c r="F95" s="20">
        <v>1932.13107809524</v>
      </c>
      <c r="G95" s="21">
        <v>0.298964772001702</v>
      </c>
      <c r="H95" s="22">
        <v>7755.28594285715</v>
      </c>
      <c r="I95" s="22">
        <v>2242.95216457143</v>
      </c>
      <c r="J95" s="32">
        <v>0.289215920740777</v>
      </c>
      <c r="K95" s="25">
        <v>4980.91</v>
      </c>
      <c r="L95" s="26">
        <v>1412.69</v>
      </c>
      <c r="M95" s="27">
        <f t="shared" si="5"/>
        <v>0.28362086446051</v>
      </c>
      <c r="N95" s="37">
        <f t="shared" si="6"/>
        <v>0.770712007789356</v>
      </c>
      <c r="O95" s="37">
        <f t="shared" si="7"/>
        <v>0.731156398246374</v>
      </c>
      <c r="P95" s="38">
        <f t="shared" si="8"/>
        <v>0.64226000649113</v>
      </c>
      <c r="Q95" s="38">
        <f t="shared" si="9"/>
        <v>0.629835099612982</v>
      </c>
      <c r="R95" s="41"/>
      <c r="S95" s="12"/>
    </row>
    <row r="96" s="1" customFormat="1" customHeight="1" spans="1:19">
      <c r="A96" s="18">
        <v>93</v>
      </c>
      <c r="B96" s="18">
        <v>730</v>
      </c>
      <c r="C96" s="19" t="s">
        <v>897</v>
      </c>
      <c r="D96" s="19" t="s">
        <v>32</v>
      </c>
      <c r="E96" s="20">
        <v>13593.424</v>
      </c>
      <c r="F96" s="20">
        <v>3363.60420190476</v>
      </c>
      <c r="G96" s="21">
        <v>0.247443484577893</v>
      </c>
      <c r="H96" s="22">
        <v>16312.1088</v>
      </c>
      <c r="I96" s="22">
        <v>3904.70574742857</v>
      </c>
      <c r="J96" s="32">
        <v>0.239374675298179</v>
      </c>
      <c r="K96" s="25">
        <v>10293.38</v>
      </c>
      <c r="L96" s="26">
        <v>2455.68</v>
      </c>
      <c r="M96" s="27">
        <f t="shared" si="5"/>
        <v>0.238568866591926</v>
      </c>
      <c r="N96" s="37">
        <f t="shared" si="6"/>
        <v>0.757232320569122</v>
      </c>
      <c r="O96" s="37">
        <f t="shared" si="7"/>
        <v>0.730074007699653</v>
      </c>
      <c r="P96" s="38">
        <f t="shared" si="8"/>
        <v>0.631026933807602</v>
      </c>
      <c r="Q96" s="38">
        <f t="shared" si="9"/>
        <v>0.628902703261873</v>
      </c>
      <c r="R96" s="41"/>
      <c r="S96" s="12"/>
    </row>
    <row r="97" s="1" customFormat="1" customHeight="1" spans="1:19">
      <c r="A97" s="18">
        <v>94</v>
      </c>
      <c r="B97" s="18">
        <v>104429</v>
      </c>
      <c r="C97" s="19" t="s">
        <v>900</v>
      </c>
      <c r="D97" s="19" t="s">
        <v>32</v>
      </c>
      <c r="E97" s="20">
        <v>3973.41933333333</v>
      </c>
      <c r="F97" s="20">
        <v>791.031333333332</v>
      </c>
      <c r="G97" s="21">
        <v>0.199080758151375</v>
      </c>
      <c r="H97" s="22">
        <v>4768.1032</v>
      </c>
      <c r="I97" s="22">
        <v>918.284199999999</v>
      </c>
      <c r="J97" s="32">
        <v>0.192588994298613</v>
      </c>
      <c r="K97" s="25">
        <v>2998.59</v>
      </c>
      <c r="L97" s="26">
        <v>435.2</v>
      </c>
      <c r="M97" s="27">
        <f t="shared" si="5"/>
        <v>0.145134880060295</v>
      </c>
      <c r="N97" s="37">
        <f t="shared" si="6"/>
        <v>0.754662357140257</v>
      </c>
      <c r="O97" s="37">
        <f t="shared" si="7"/>
        <v>0.550167839959143</v>
      </c>
      <c r="P97" s="38">
        <f t="shared" si="8"/>
        <v>0.628885297616881</v>
      </c>
      <c r="Q97" s="38">
        <f t="shared" si="9"/>
        <v>0.473927352773793</v>
      </c>
      <c r="R97" s="41"/>
      <c r="S97" s="12"/>
    </row>
    <row r="98" s="1" customFormat="1" customHeight="1" spans="1:19">
      <c r="A98" s="18">
        <v>95</v>
      </c>
      <c r="B98" s="18">
        <v>357</v>
      </c>
      <c r="C98" s="19" t="s">
        <v>789</v>
      </c>
      <c r="D98" s="19" t="s">
        <v>32</v>
      </c>
      <c r="E98" s="20">
        <v>11809.894</v>
      </c>
      <c r="F98" s="20">
        <v>2374.61506666666</v>
      </c>
      <c r="G98" s="21">
        <v>0.201069972911413</v>
      </c>
      <c r="H98" s="22">
        <v>14171.8728</v>
      </c>
      <c r="I98" s="22">
        <v>2756.61836</v>
      </c>
      <c r="J98" s="32">
        <v>0.194513343359954</v>
      </c>
      <c r="K98" s="25">
        <v>8670.25</v>
      </c>
      <c r="L98" s="26">
        <v>2928.07</v>
      </c>
      <c r="M98" s="27">
        <f t="shared" si="5"/>
        <v>0.337714598771662</v>
      </c>
      <c r="N98" s="37">
        <f t="shared" si="6"/>
        <v>0.734151381883699</v>
      </c>
      <c r="O98" s="37">
        <f t="shared" si="7"/>
        <v>1.23307143170377</v>
      </c>
      <c r="P98" s="38">
        <f t="shared" si="8"/>
        <v>0.611792818236416</v>
      </c>
      <c r="Q98" s="38">
        <f t="shared" si="9"/>
        <v>1.06219636438901</v>
      </c>
      <c r="R98" s="41"/>
      <c r="S98" s="12"/>
    </row>
    <row r="99" s="1" customFormat="1" customHeight="1" spans="1:19">
      <c r="A99" s="18">
        <v>96</v>
      </c>
      <c r="B99" s="18">
        <v>102565</v>
      </c>
      <c r="C99" s="19" t="s">
        <v>869</v>
      </c>
      <c r="D99" s="19" t="s">
        <v>32</v>
      </c>
      <c r="E99" s="20">
        <v>8274.31119047619</v>
      </c>
      <c r="F99" s="20">
        <v>2456.17508190476</v>
      </c>
      <c r="G99" s="21">
        <v>0.296843450211522</v>
      </c>
      <c r="H99" s="22">
        <v>9929.17342857142</v>
      </c>
      <c r="I99" s="22">
        <v>2851.29889942857</v>
      </c>
      <c r="J99" s="32">
        <v>0.287163772487234</v>
      </c>
      <c r="K99" s="25">
        <v>6062.14</v>
      </c>
      <c r="L99" s="26">
        <v>2000.34</v>
      </c>
      <c r="M99" s="27">
        <f t="shared" si="5"/>
        <v>0.329972583939005</v>
      </c>
      <c r="N99" s="37">
        <f t="shared" si="6"/>
        <v>0.732645879572137</v>
      </c>
      <c r="O99" s="37">
        <f t="shared" si="7"/>
        <v>0.814412626663706</v>
      </c>
      <c r="P99" s="38">
        <f t="shared" si="8"/>
        <v>0.610538232976781</v>
      </c>
      <c r="Q99" s="38">
        <f t="shared" si="9"/>
        <v>0.701553948062369</v>
      </c>
      <c r="R99" s="41"/>
      <c r="S99" s="12"/>
    </row>
    <row r="100" s="1" customFormat="1" customHeight="1" spans="1:19">
      <c r="A100" s="18">
        <v>97</v>
      </c>
      <c r="B100" s="18">
        <v>105910</v>
      </c>
      <c r="C100" s="19" t="s">
        <v>916</v>
      </c>
      <c r="D100" s="19" t="s">
        <v>53</v>
      </c>
      <c r="E100" s="20">
        <v>3199.67466666667</v>
      </c>
      <c r="F100" s="20">
        <v>847.847466666668</v>
      </c>
      <c r="G100" s="21">
        <v>0.264979272892744</v>
      </c>
      <c r="H100" s="22">
        <v>3839.6096</v>
      </c>
      <c r="I100" s="22">
        <v>984.24032</v>
      </c>
      <c r="J100" s="32">
        <v>0.25633864442885</v>
      </c>
      <c r="K100" s="25">
        <v>2294.04</v>
      </c>
      <c r="L100" s="26">
        <v>640.72</v>
      </c>
      <c r="M100" s="27">
        <f t="shared" si="5"/>
        <v>0.279297658279716</v>
      </c>
      <c r="N100" s="37">
        <f t="shared" si="6"/>
        <v>0.716960390973082</v>
      </c>
      <c r="O100" s="37">
        <f t="shared" si="7"/>
        <v>0.755701969033422</v>
      </c>
      <c r="P100" s="38">
        <f t="shared" si="8"/>
        <v>0.597466992477569</v>
      </c>
      <c r="Q100" s="38">
        <f t="shared" si="9"/>
        <v>0.650979224261002</v>
      </c>
      <c r="R100" s="41"/>
      <c r="S100" s="12"/>
    </row>
    <row r="101" s="1" customFormat="1" customHeight="1" spans="1:19">
      <c r="A101" s="18">
        <v>98</v>
      </c>
      <c r="B101" s="18">
        <v>377</v>
      </c>
      <c r="C101" s="19" t="s">
        <v>790</v>
      </c>
      <c r="D101" s="19" t="s">
        <v>53</v>
      </c>
      <c r="E101" s="20">
        <v>9404.62357142857</v>
      </c>
      <c r="F101" s="20">
        <v>2786.50257142858</v>
      </c>
      <c r="G101" s="21">
        <v>0.29629070746585</v>
      </c>
      <c r="H101" s="22">
        <v>11285.5482857143</v>
      </c>
      <c r="I101" s="22">
        <v>3234.76602857144</v>
      </c>
      <c r="J101" s="32">
        <v>0.286629053961528</v>
      </c>
      <c r="K101" s="25">
        <v>6637.73</v>
      </c>
      <c r="L101" s="26">
        <v>2012.4</v>
      </c>
      <c r="M101" s="27">
        <f t="shared" si="5"/>
        <v>0.303175935146503</v>
      </c>
      <c r="N101" s="37">
        <f t="shared" si="6"/>
        <v>0.705794330797625</v>
      </c>
      <c r="O101" s="37">
        <f t="shared" si="7"/>
        <v>0.722195637152521</v>
      </c>
      <c r="P101" s="38">
        <f t="shared" si="8"/>
        <v>0.588161942331354</v>
      </c>
      <c r="Q101" s="38">
        <f t="shared" si="9"/>
        <v>0.622116091929137</v>
      </c>
      <c r="R101" s="41"/>
      <c r="S101" s="12"/>
    </row>
    <row r="102" s="1" customFormat="1" customHeight="1" spans="1:19">
      <c r="A102" s="18">
        <v>99</v>
      </c>
      <c r="B102" s="18">
        <v>106066</v>
      </c>
      <c r="C102" s="19" t="s">
        <v>911</v>
      </c>
      <c r="D102" s="19" t="s">
        <v>141</v>
      </c>
      <c r="E102" s="20">
        <v>7432.74819047619</v>
      </c>
      <c r="F102" s="20">
        <v>2401.32901904762</v>
      </c>
      <c r="G102" s="21">
        <v>0.323074178959072</v>
      </c>
      <c r="H102" s="22">
        <v>8919.29782857143</v>
      </c>
      <c r="I102" s="22">
        <v>2787.62977428572</v>
      </c>
      <c r="J102" s="32">
        <v>0.312539151384319</v>
      </c>
      <c r="K102" s="25">
        <v>5230.27</v>
      </c>
      <c r="L102" s="26">
        <v>1652.58</v>
      </c>
      <c r="M102" s="27">
        <f t="shared" si="5"/>
        <v>0.315964567794779</v>
      </c>
      <c r="N102" s="37">
        <f t="shared" si="6"/>
        <v>0.703679159574073</v>
      </c>
      <c r="O102" s="37">
        <f t="shared" si="7"/>
        <v>0.688193907162052</v>
      </c>
      <c r="P102" s="38">
        <f t="shared" si="8"/>
        <v>0.586399299645061</v>
      </c>
      <c r="Q102" s="38">
        <f t="shared" si="9"/>
        <v>0.592826212162067</v>
      </c>
      <c r="R102" s="41"/>
      <c r="S102" s="12"/>
    </row>
    <row r="103" s="1" customFormat="1" customHeight="1" spans="1:19">
      <c r="A103" s="18">
        <v>100</v>
      </c>
      <c r="B103" s="18">
        <v>387</v>
      </c>
      <c r="C103" s="19" t="s">
        <v>892</v>
      </c>
      <c r="D103" s="19" t="s">
        <v>53</v>
      </c>
      <c r="E103" s="20">
        <v>12337.3621428571</v>
      </c>
      <c r="F103" s="20">
        <v>2795.18754666666</v>
      </c>
      <c r="G103" s="21">
        <v>0.226562819045153</v>
      </c>
      <c r="H103" s="22">
        <v>14804.8345714285</v>
      </c>
      <c r="I103" s="22">
        <v>3244.84815199999</v>
      </c>
      <c r="J103" s="32">
        <v>0.219174901032811</v>
      </c>
      <c r="K103" s="25">
        <v>8652.13</v>
      </c>
      <c r="L103" s="26">
        <v>2231.26</v>
      </c>
      <c r="M103" s="27">
        <f t="shared" si="5"/>
        <v>0.257885630474808</v>
      </c>
      <c r="N103" s="37">
        <f t="shared" si="6"/>
        <v>0.701294968877061</v>
      </c>
      <c r="O103" s="37">
        <f t="shared" si="7"/>
        <v>0.798250551259374</v>
      </c>
      <c r="P103" s="38">
        <f t="shared" si="8"/>
        <v>0.584412474064218</v>
      </c>
      <c r="Q103" s="38">
        <f t="shared" si="9"/>
        <v>0.687631561009949</v>
      </c>
      <c r="R103" s="41"/>
      <c r="S103" s="12"/>
    </row>
    <row r="104" s="1" customFormat="1" customHeight="1" spans="1:19">
      <c r="A104" s="18">
        <v>101</v>
      </c>
      <c r="B104" s="18">
        <v>745</v>
      </c>
      <c r="C104" s="19" t="s">
        <v>883</v>
      </c>
      <c r="D104" s="19" t="s">
        <v>32</v>
      </c>
      <c r="E104" s="20">
        <v>5385.25180952381</v>
      </c>
      <c r="F104" s="20">
        <v>1446.84352</v>
      </c>
      <c r="G104" s="21">
        <v>0.268667756156037</v>
      </c>
      <c r="H104" s="22">
        <v>6462.30217142857</v>
      </c>
      <c r="I104" s="22">
        <v>1679.596608</v>
      </c>
      <c r="J104" s="32">
        <v>0.259906851063992</v>
      </c>
      <c r="K104" s="25">
        <v>3744.95</v>
      </c>
      <c r="L104" s="26">
        <v>1246.88</v>
      </c>
      <c r="M104" s="27">
        <f t="shared" si="5"/>
        <v>0.332949705603546</v>
      </c>
      <c r="N104" s="37">
        <f t="shared" si="6"/>
        <v>0.695408521729116</v>
      </c>
      <c r="O104" s="37">
        <f t="shared" si="7"/>
        <v>0.861793264277812</v>
      </c>
      <c r="P104" s="38">
        <f t="shared" si="8"/>
        <v>0.57950710144093</v>
      </c>
      <c r="Q104" s="38">
        <f t="shared" si="9"/>
        <v>0.742368729527703</v>
      </c>
      <c r="R104" s="41"/>
      <c r="S104" s="12"/>
    </row>
    <row r="105" s="1" customFormat="1" customHeight="1" spans="1:19">
      <c r="A105" s="18">
        <v>102</v>
      </c>
      <c r="B105" s="18">
        <v>598</v>
      </c>
      <c r="C105" s="19" t="s">
        <v>877</v>
      </c>
      <c r="D105" s="19" t="s">
        <v>53</v>
      </c>
      <c r="E105" s="20">
        <v>8088.61933333333</v>
      </c>
      <c r="F105" s="20">
        <v>2406.78010666667</v>
      </c>
      <c r="G105" s="21">
        <v>0.297551412358879</v>
      </c>
      <c r="H105" s="22">
        <v>9706.3432</v>
      </c>
      <c r="I105" s="22">
        <v>2793.957776</v>
      </c>
      <c r="J105" s="32">
        <v>0.287848648912394</v>
      </c>
      <c r="K105" s="25">
        <v>5593.07</v>
      </c>
      <c r="L105" s="26">
        <v>1757.63</v>
      </c>
      <c r="M105" s="27">
        <f t="shared" si="5"/>
        <v>0.314251386090287</v>
      </c>
      <c r="N105" s="37">
        <f t="shared" si="6"/>
        <v>0.69147400433976</v>
      </c>
      <c r="O105" s="37">
        <f t="shared" si="7"/>
        <v>0.730282752101634</v>
      </c>
      <c r="P105" s="38">
        <f t="shared" si="8"/>
        <v>0.5762283369498</v>
      </c>
      <c r="Q105" s="38">
        <f t="shared" si="9"/>
        <v>0.629082520536989</v>
      </c>
      <c r="R105" s="41"/>
      <c r="S105" s="12"/>
    </row>
    <row r="106" s="1" customFormat="1" customHeight="1" spans="1:19">
      <c r="A106" s="18">
        <v>103</v>
      </c>
      <c r="B106" s="18">
        <v>349</v>
      </c>
      <c r="C106" s="19" t="s">
        <v>788</v>
      </c>
      <c r="D106" s="19" t="s">
        <v>38</v>
      </c>
      <c r="E106" s="20">
        <v>7355.96466666667</v>
      </c>
      <c r="F106" s="20">
        <v>2413.22746666667</v>
      </c>
      <c r="G106" s="21">
        <v>0.328064037284211</v>
      </c>
      <c r="H106" s="22">
        <v>8827.1576</v>
      </c>
      <c r="I106" s="22">
        <v>2801.44232</v>
      </c>
      <c r="J106" s="32">
        <v>0.317366296937986</v>
      </c>
      <c r="K106" s="25">
        <v>5001.42</v>
      </c>
      <c r="L106" s="26">
        <v>1754.08</v>
      </c>
      <c r="M106" s="27">
        <f t="shared" si="5"/>
        <v>0.350716396543382</v>
      </c>
      <c r="N106" s="37">
        <f t="shared" si="6"/>
        <v>0.679913543177251</v>
      </c>
      <c r="O106" s="37">
        <f t="shared" si="7"/>
        <v>0.726860614769509</v>
      </c>
      <c r="P106" s="38">
        <f t="shared" si="8"/>
        <v>0.566594619314376</v>
      </c>
      <c r="Q106" s="38">
        <f t="shared" si="9"/>
        <v>0.626134611973735</v>
      </c>
      <c r="R106" s="41"/>
      <c r="S106" s="12"/>
    </row>
    <row r="107" s="1" customFormat="1" customHeight="1" spans="1:19">
      <c r="A107" s="18">
        <v>104</v>
      </c>
      <c r="B107" s="18">
        <v>367</v>
      </c>
      <c r="C107" s="19" t="s">
        <v>913</v>
      </c>
      <c r="D107" s="19" t="s">
        <v>36</v>
      </c>
      <c r="E107" s="20">
        <v>7090.56466666667</v>
      </c>
      <c r="F107" s="20">
        <v>1651.13565333334</v>
      </c>
      <c r="G107" s="21">
        <v>0.232863774742153</v>
      </c>
      <c r="H107" s="22">
        <v>8508.6776</v>
      </c>
      <c r="I107" s="22">
        <v>1916.753128</v>
      </c>
      <c r="J107" s="32">
        <v>0.22527039078317</v>
      </c>
      <c r="K107" s="25">
        <v>4809.16</v>
      </c>
      <c r="L107" s="26">
        <v>880.5</v>
      </c>
      <c r="M107" s="27">
        <f t="shared" si="5"/>
        <v>0.183088106862737</v>
      </c>
      <c r="N107" s="37">
        <f t="shared" si="6"/>
        <v>0.678247816088366</v>
      </c>
      <c r="O107" s="37">
        <f t="shared" si="7"/>
        <v>0.533269327824417</v>
      </c>
      <c r="P107" s="38">
        <f t="shared" si="8"/>
        <v>0.565206513406972</v>
      </c>
      <c r="Q107" s="38">
        <f t="shared" si="9"/>
        <v>0.459370582021035</v>
      </c>
      <c r="R107" s="41"/>
      <c r="S107" s="12"/>
    </row>
    <row r="108" s="1" customFormat="1" customHeight="1" spans="1:19">
      <c r="A108" s="18">
        <v>105</v>
      </c>
      <c r="B108" s="18">
        <v>106485</v>
      </c>
      <c r="C108" s="23" t="s">
        <v>148</v>
      </c>
      <c r="D108" s="19" t="s">
        <v>53</v>
      </c>
      <c r="E108" s="20">
        <v>2825.28452380952</v>
      </c>
      <c r="F108" s="20">
        <v>510.223238095239</v>
      </c>
      <c r="G108" s="21">
        <v>0.180591807230541</v>
      </c>
      <c r="H108" s="22">
        <v>3390.34142857143</v>
      </c>
      <c r="I108" s="22">
        <v>592.30262857143</v>
      </c>
      <c r="J108" s="32">
        <v>0.174702943951284</v>
      </c>
      <c r="K108" s="25">
        <v>1891.28</v>
      </c>
      <c r="L108" s="26">
        <v>234.24</v>
      </c>
      <c r="M108" s="27">
        <f t="shared" si="5"/>
        <v>0.123852628907407</v>
      </c>
      <c r="N108" s="37">
        <f t="shared" si="6"/>
        <v>0.669412225233111</v>
      </c>
      <c r="O108" s="37">
        <f t="shared" si="7"/>
        <v>0.459093162582055</v>
      </c>
      <c r="P108" s="38">
        <f t="shared" si="8"/>
        <v>0.557843521027591</v>
      </c>
      <c r="Q108" s="38">
        <f t="shared" si="9"/>
        <v>0.395473510838474</v>
      </c>
      <c r="R108" s="41"/>
      <c r="S108" s="12"/>
    </row>
    <row r="109" s="1" customFormat="1" customHeight="1" spans="1:19">
      <c r="A109" s="18">
        <v>106</v>
      </c>
      <c r="B109" s="18">
        <v>104430</v>
      </c>
      <c r="C109" s="19" t="s">
        <v>888</v>
      </c>
      <c r="D109" s="19" t="s">
        <v>53</v>
      </c>
      <c r="E109" s="20">
        <v>3824.144</v>
      </c>
      <c r="F109" s="20">
        <v>905.222521904762</v>
      </c>
      <c r="G109" s="21">
        <v>0.236712456932783</v>
      </c>
      <c r="H109" s="22">
        <v>4588.9728</v>
      </c>
      <c r="I109" s="22">
        <v>1050.84527542857</v>
      </c>
      <c r="J109" s="32">
        <v>0.228993572467584</v>
      </c>
      <c r="K109" s="25">
        <v>2550.91</v>
      </c>
      <c r="L109" s="26">
        <v>717.86</v>
      </c>
      <c r="M109" s="27">
        <f t="shared" si="5"/>
        <v>0.281413299567605</v>
      </c>
      <c r="N109" s="37">
        <f t="shared" si="6"/>
        <v>0.667053855712546</v>
      </c>
      <c r="O109" s="37">
        <f t="shared" si="7"/>
        <v>0.793020481295013</v>
      </c>
      <c r="P109" s="38">
        <f t="shared" si="8"/>
        <v>0.555878213093789</v>
      </c>
      <c r="Q109" s="38">
        <f t="shared" si="9"/>
        <v>0.683126257295331</v>
      </c>
      <c r="R109" s="41"/>
      <c r="S109" s="12"/>
    </row>
    <row r="110" s="1" customFormat="1" customHeight="1" spans="1:19">
      <c r="A110" s="18">
        <v>107</v>
      </c>
      <c r="B110" s="18">
        <v>365</v>
      </c>
      <c r="C110" s="19" t="s">
        <v>910</v>
      </c>
      <c r="D110" s="19" t="s">
        <v>32</v>
      </c>
      <c r="E110" s="20">
        <v>12359.3686666667</v>
      </c>
      <c r="F110" s="20">
        <v>3398.02368000002</v>
      </c>
      <c r="G110" s="21">
        <v>0.274935053047208</v>
      </c>
      <c r="H110" s="22">
        <v>14831.2424</v>
      </c>
      <c r="I110" s="22">
        <v>3944.66227200001</v>
      </c>
      <c r="J110" s="32">
        <v>0.265969779578278</v>
      </c>
      <c r="K110" s="25">
        <v>8061.49</v>
      </c>
      <c r="L110" s="26">
        <v>2429.18</v>
      </c>
      <c r="M110" s="27">
        <f t="shared" si="5"/>
        <v>0.301331391591381</v>
      </c>
      <c r="N110" s="37">
        <f t="shared" si="6"/>
        <v>0.652257426525506</v>
      </c>
      <c r="O110" s="37">
        <f t="shared" si="7"/>
        <v>0.714880244742728</v>
      </c>
      <c r="P110" s="38">
        <f t="shared" si="8"/>
        <v>0.543547855437923</v>
      </c>
      <c r="Q110" s="38">
        <f t="shared" si="9"/>
        <v>0.615814443036809</v>
      </c>
      <c r="R110" s="41"/>
      <c r="S110" s="12"/>
    </row>
    <row r="111" s="1" customFormat="1" customHeight="1" spans="1:19">
      <c r="A111" s="18">
        <v>108</v>
      </c>
      <c r="B111" s="18">
        <v>399</v>
      </c>
      <c r="C111" s="19" t="s">
        <v>864</v>
      </c>
      <c r="D111" s="19" t="s">
        <v>53</v>
      </c>
      <c r="E111" s="20">
        <v>9279.15714285714</v>
      </c>
      <c r="F111" s="20">
        <v>2769.23154285714</v>
      </c>
      <c r="G111" s="21">
        <v>0.298435676885678</v>
      </c>
      <c r="H111" s="22">
        <v>11134.9885714286</v>
      </c>
      <c r="I111" s="22">
        <v>3214.71661714286</v>
      </c>
      <c r="J111" s="32">
        <v>0.288704078726362</v>
      </c>
      <c r="K111" s="25">
        <v>5760.75</v>
      </c>
      <c r="L111" s="26">
        <v>1816.66</v>
      </c>
      <c r="M111" s="27">
        <f t="shared" si="5"/>
        <v>0.315351299743957</v>
      </c>
      <c r="N111" s="37">
        <f t="shared" si="6"/>
        <v>0.620826860814021</v>
      </c>
      <c r="O111" s="37">
        <f t="shared" si="7"/>
        <v>0.65601592784317</v>
      </c>
      <c r="P111" s="38">
        <f t="shared" si="8"/>
        <v>0.517355717345016</v>
      </c>
      <c r="Q111" s="38">
        <f t="shared" si="9"/>
        <v>0.565107353572767</v>
      </c>
      <c r="R111" s="41"/>
      <c r="S111" s="12"/>
    </row>
    <row r="112" s="2" customFormat="1" customHeight="1" spans="1:19">
      <c r="A112" s="18">
        <v>109</v>
      </c>
      <c r="B112" s="18">
        <v>107829</v>
      </c>
      <c r="C112" s="23" t="s">
        <v>909</v>
      </c>
      <c r="D112" s="19" t="s">
        <v>38</v>
      </c>
      <c r="E112" s="20">
        <v>2657.9619047619</v>
      </c>
      <c r="F112" s="20">
        <v>677.140152380952</v>
      </c>
      <c r="G112" s="21">
        <v>0.25475916384197</v>
      </c>
      <c r="H112" s="22">
        <v>3189.55428571429</v>
      </c>
      <c r="I112" s="22">
        <v>786.071394285716</v>
      </c>
      <c r="J112" s="32">
        <v>0.246451799803645</v>
      </c>
      <c r="K112" s="25">
        <v>1608.12</v>
      </c>
      <c r="L112" s="26">
        <v>619.25</v>
      </c>
      <c r="M112" s="27">
        <f t="shared" si="5"/>
        <v>0.385076984304654</v>
      </c>
      <c r="N112" s="37">
        <f t="shared" si="6"/>
        <v>0.605019958005777</v>
      </c>
      <c r="O112" s="37">
        <f t="shared" si="7"/>
        <v>0.914507872295862</v>
      </c>
      <c r="P112" s="38">
        <f t="shared" si="8"/>
        <v>0.504183298338146</v>
      </c>
      <c r="Q112" s="38">
        <f t="shared" si="9"/>
        <v>0.78777831695898</v>
      </c>
      <c r="R112" s="41"/>
      <c r="S112" s="50"/>
    </row>
    <row r="113" s="1" customFormat="1" customHeight="1" spans="1:19">
      <c r="A113" s="18">
        <v>110</v>
      </c>
      <c r="B113" s="18">
        <v>594</v>
      </c>
      <c r="C113" s="19" t="s">
        <v>858</v>
      </c>
      <c r="D113" s="19" t="s">
        <v>34</v>
      </c>
      <c r="E113" s="20">
        <v>5334.36038095238</v>
      </c>
      <c r="F113" s="20">
        <v>1355.83396571429</v>
      </c>
      <c r="G113" s="21">
        <v>0.254169922706313</v>
      </c>
      <c r="H113" s="22">
        <v>6401.23245714286</v>
      </c>
      <c r="I113" s="22">
        <v>1573.94638628572</v>
      </c>
      <c r="J113" s="32">
        <v>0.245881773052847</v>
      </c>
      <c r="K113" s="25">
        <v>3054.1</v>
      </c>
      <c r="L113" s="26">
        <v>718.94</v>
      </c>
      <c r="M113" s="27">
        <f t="shared" si="5"/>
        <v>0.235401591303494</v>
      </c>
      <c r="N113" s="37">
        <f t="shared" si="6"/>
        <v>0.572533496406692</v>
      </c>
      <c r="O113" s="37">
        <f t="shared" si="7"/>
        <v>0.530256667247042</v>
      </c>
      <c r="P113" s="38">
        <f t="shared" si="8"/>
        <v>0.477111247005576</v>
      </c>
      <c r="Q113" s="38">
        <f t="shared" si="9"/>
        <v>0.45677540624277</v>
      </c>
      <c r="R113" s="41"/>
      <c r="S113" s="12"/>
    </row>
    <row r="114" s="1" customFormat="1" customHeight="1" spans="1:19">
      <c r="A114" s="18">
        <v>111</v>
      </c>
      <c r="B114" s="18">
        <v>359</v>
      </c>
      <c r="C114" s="19" t="s">
        <v>886</v>
      </c>
      <c r="D114" s="19" t="s">
        <v>32</v>
      </c>
      <c r="E114" s="20">
        <v>7725.42247619048</v>
      </c>
      <c r="F114" s="20">
        <v>1899.97278476191</v>
      </c>
      <c r="G114" s="21">
        <v>0.245937719343837</v>
      </c>
      <c r="H114" s="22">
        <v>9270.50697142857</v>
      </c>
      <c r="I114" s="22">
        <v>2205.62058057143</v>
      </c>
      <c r="J114" s="32">
        <v>0.237918011104364</v>
      </c>
      <c r="K114" s="25">
        <v>3594.59</v>
      </c>
      <c r="L114" s="26">
        <v>1045.01</v>
      </c>
      <c r="M114" s="27">
        <f t="shared" si="5"/>
        <v>0.290717439262892</v>
      </c>
      <c r="N114" s="37">
        <f t="shared" si="6"/>
        <v>0.465293647186082</v>
      </c>
      <c r="O114" s="37">
        <f t="shared" si="7"/>
        <v>0.550013141441367</v>
      </c>
      <c r="P114" s="38">
        <f t="shared" si="8"/>
        <v>0.387744705988402</v>
      </c>
      <c r="Q114" s="38">
        <f t="shared" si="9"/>
        <v>0.473794091878332</v>
      </c>
      <c r="R114" s="41"/>
      <c r="S114" s="12"/>
    </row>
    <row r="115" s="1" customFormat="1" ht="18" customHeight="1" spans="1:19">
      <c r="A115" s="18">
        <v>112</v>
      </c>
      <c r="B115" s="18">
        <v>546</v>
      </c>
      <c r="C115" s="19" t="s">
        <v>860</v>
      </c>
      <c r="D115" s="19" t="s">
        <v>53</v>
      </c>
      <c r="E115" s="20">
        <v>11728.4984761905</v>
      </c>
      <c r="F115" s="20">
        <v>3638.63750095239</v>
      </c>
      <c r="G115" s="21">
        <v>0.310238988250629</v>
      </c>
      <c r="H115" s="22">
        <v>14074.1981714286</v>
      </c>
      <c r="I115" s="22">
        <v>4223.98353371429</v>
      </c>
      <c r="J115" s="32">
        <v>0.300122499503326</v>
      </c>
      <c r="K115" s="25">
        <v>1160.4</v>
      </c>
      <c r="L115" s="26">
        <v>164.5</v>
      </c>
      <c r="M115" s="27">
        <f t="shared" si="5"/>
        <v>0.141761461564978</v>
      </c>
      <c r="N115" s="37">
        <f t="shared" si="6"/>
        <v>0.0989384960364429</v>
      </c>
      <c r="O115" s="37">
        <f t="shared" si="7"/>
        <v>0.0452092300914678</v>
      </c>
      <c r="P115" s="38">
        <f t="shared" si="8"/>
        <v>0.0824487466970357</v>
      </c>
      <c r="Q115" s="38">
        <f t="shared" si="9"/>
        <v>0.0389442806031371</v>
      </c>
      <c r="R115" s="41" t="s">
        <v>921</v>
      </c>
      <c r="S115" s="12"/>
    </row>
    <row r="116" s="1" customFormat="1" customHeight="1" spans="1:19">
      <c r="A116" s="42"/>
      <c r="B116" s="42"/>
      <c r="C116" s="43" t="s">
        <v>152</v>
      </c>
      <c r="D116" s="44"/>
      <c r="E116" s="45">
        <v>1007216.32938095</v>
      </c>
      <c r="F116" s="45">
        <v>262812.392195238</v>
      </c>
      <c r="G116" s="46">
        <v>0.260216894394934</v>
      </c>
      <c r="H116" s="47">
        <v>1208659.59525714</v>
      </c>
      <c r="I116" s="47">
        <v>305090.907461429</v>
      </c>
      <c r="J116" s="48">
        <v>0.252420870738647</v>
      </c>
      <c r="K116" s="25">
        <f>SUM(K4:K115)</f>
        <v>1169224.67</v>
      </c>
      <c r="L116" s="26">
        <f>SUM(L4:L115)</f>
        <v>273030.29171845</v>
      </c>
      <c r="M116" s="27">
        <f t="shared" si="5"/>
        <v>0.233513967609365</v>
      </c>
      <c r="N116" s="37">
        <f t="shared" si="6"/>
        <v>1.16084761127594</v>
      </c>
      <c r="O116" s="37">
        <f t="shared" si="7"/>
        <v>1.03887906288537</v>
      </c>
      <c r="P116" s="38">
        <f t="shared" si="8"/>
        <v>0.967373009396619</v>
      </c>
      <c r="Q116" s="38">
        <f t="shared" si="9"/>
        <v>0.894914548552935</v>
      </c>
      <c r="R116" s="41"/>
      <c r="S116" s="12"/>
    </row>
  </sheetData>
  <sortState ref="A1:R116">
    <sortCondition ref="N1" descending="1"/>
  </sortState>
  <mergeCells count="6">
    <mergeCell ref="A1:R1"/>
    <mergeCell ref="N2:R2"/>
    <mergeCell ref="A2:A3"/>
    <mergeCell ref="B2:B3"/>
    <mergeCell ref="C2:C3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8.17-8.19活动数据表</vt:lpstr>
      <vt:lpstr>考试未通过处罚人员</vt:lpstr>
      <vt:lpstr>片长奖罚</vt:lpstr>
      <vt:lpstr>员工奖励明细</vt:lpstr>
      <vt:lpstr>团购数据</vt:lpstr>
      <vt:lpstr>8.17</vt:lpstr>
      <vt:lpstr>8.18</vt:lpstr>
      <vt:lpstr>8.19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2019-08-16T02:21:00Z</dcterms:created>
  <dcterms:modified xsi:type="dcterms:W3CDTF">2019-09-17T06:50:27Z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