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9月认购" sheetId="1" r:id="rId1"/>
  </sheets>
  <externalReferences>
    <externalReference r:id="rId8"/>
  </externalReferences>
  <definedNames>
    <definedName name="_xlnm._FilterDatabase" localSheetId="0" hidden="1">'9月认购'!$A$2:$BN$124</definedName>
  </definedNames>
  <calcPr calcId="144525" concurrentCalc="0"/>
</workbook>
</file>

<file path=xl/sharedStrings.xml><?xml version="1.0" encoding="utf-8"?>
<sst xmlns="http://schemas.openxmlformats.org/spreadsheetml/2006/main" count="255" uniqueCount="138">
  <si>
    <t>9月天胶、补肾认购档次选则表</t>
  </si>
  <si>
    <t>天胶</t>
  </si>
  <si>
    <t>补肾益寿胶囊</t>
  </si>
  <si>
    <t>序号</t>
  </si>
  <si>
    <t>门店ID</t>
  </si>
  <si>
    <t>门店</t>
  </si>
  <si>
    <t>片区</t>
  </si>
  <si>
    <t>一档
5元/盒</t>
  </si>
  <si>
    <t>二档
8元/盒</t>
  </si>
  <si>
    <t>门店认购档次</t>
  </si>
  <si>
    <t>预发奖励</t>
  </si>
  <si>
    <t>一档
7元/盒</t>
  </si>
  <si>
    <t>合计预发奖励</t>
  </si>
  <si>
    <t>金牛区蓉北商贸大道药店</t>
  </si>
  <si>
    <t>西北片区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</si>
  <si>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</si>
  <si>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</si>
  <si>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</si>
  <si>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</si>
  <si>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</si>
  <si>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</si>
  <si>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</si>
  <si>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</si>
  <si>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</si>
  <si>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</si>
  <si>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</si>
  <si>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</si>
  <si>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</si>
  <si>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</si>
  <si>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</si>
  <si>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</si>
  <si>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</si>
  <si>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</si>
  <si>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</si>
  <si>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</si>
  <si>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</si>
  <si>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</si>
  <si>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</si>
  <si>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</si>
  <si>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</si>
  <si>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</si>
  <si>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</si>
  <si>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万和北路</t>
  </si>
  <si>
    <t>四川太极金牛区解放路药店</t>
  </si>
  <si>
    <t>银沙路店</t>
  </si>
  <si>
    <t>锦江区东大街药店</t>
  </si>
  <si>
    <t>旗舰片区</t>
  </si>
  <si>
    <t>梨花街药店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</si>
  <si>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</si>
  <si>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</si>
  <si>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</si>
  <si>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</si>
  <si>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</si>
  <si>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1档</t>
  </si>
  <si>
    <t>2档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</si>
  <si>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</si>
  <si>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</si>
  <si>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</si>
  <si>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</si>
  <si>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</si>
  <si>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</si>
  <si>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</si>
  <si>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</si>
  <si>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</si>
  <si>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</si>
  <si>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</si>
  <si>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</si>
  <si>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</si>
  <si>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</si>
  <si>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</si>
  <si>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</si>
  <si>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</si>
  <si>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</si>
  <si>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</si>
  <si>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</si>
  <si>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青羊区红星路药店</t>
  </si>
  <si>
    <t>城中片区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</si>
  <si>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</si>
  <si>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</si>
  <si>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</si>
  <si>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</si>
  <si>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</si>
  <si>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</si>
  <si>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</si>
  <si>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</si>
  <si>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</si>
  <si>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</si>
  <si>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</si>
  <si>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</si>
  <si>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</si>
  <si>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</si>
  <si>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</si>
  <si>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</si>
  <si>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</si>
  <si>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</si>
  <si>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丝竹路店</t>
  </si>
  <si>
    <t>大邑县晋原镇子龙街药店</t>
  </si>
  <si>
    <t>城郊一片</t>
  </si>
  <si>
    <t>大邑县晋原镇东壕沟北段药店</t>
  </si>
  <si>
    <t>大邑县安仁镇千禧街药店</t>
  </si>
  <si>
    <t>大邑县沙渠镇利民街药店</t>
  </si>
  <si>
    <t>大邑县晋原通达东路五段药店</t>
  </si>
  <si>
    <t>大邑县新场镇文昌街药店</t>
  </si>
  <si>
    <t>大邑县晋原镇内蒙古桃源药店</t>
  </si>
  <si>
    <t>大邑县晋原镇潘家街药店</t>
  </si>
  <si>
    <t>四川太极大邑县晋原镇北街药店</t>
  </si>
  <si>
    <t>大邑东街店</t>
  </si>
  <si>
    <t>城郊一片：大邑</t>
  </si>
  <si>
    <t>邛崃市临邛镇洪川小区药店</t>
  </si>
  <si>
    <t>邛崃市临邛镇长安大道药店</t>
  </si>
  <si>
    <t>邛崃市羊安镇永康大道药店</t>
  </si>
  <si>
    <t>邛崃市中心药店</t>
  </si>
  <si>
    <t>城郊一片：邛崃</t>
  </si>
  <si>
    <t>新津武阳西路店</t>
  </si>
  <si>
    <t>五津西路2店</t>
  </si>
  <si>
    <t>新津县邓双镇飞雪路药店</t>
  </si>
  <si>
    <t>新津县兴义镇万兴路药店</t>
  </si>
  <si>
    <t>新津县五津镇五津西路药店</t>
  </si>
  <si>
    <t>城郊一片：新津</t>
  </si>
  <si>
    <t>崇州中心药店</t>
  </si>
  <si>
    <t>城郊二片</t>
  </si>
  <si>
    <t>金带店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</si>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</sst>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176" fontId="1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/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7963;&#21160;&#26041;&#26696;\2019&#24180;8&#26376;\&#34917;&#32958;&#35748;&#36141;\&#34917;&#32958;&#30410;&#23551;&#33014;&#22218;&#38376;&#24215;&#35748;&#36141;&#20219;&#211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2">
          <cell r="B2" t="str">
            <v>门店ID</v>
          </cell>
          <cell r="C2" t="str">
            <v>门店</v>
          </cell>
          <cell r="D2" t="str">
            <v>门店类型</v>
          </cell>
          <cell r="E2" t="str">
            <v>1档（7元/瓶）</v>
          </cell>
        </row>
        <row r="3">
          <cell r="B3">
            <v>307</v>
          </cell>
          <cell r="C3" t="str">
            <v>锦江区东大街药店</v>
          </cell>
          <cell r="D3" t="str">
            <v>T</v>
          </cell>
          <cell r="E3">
            <v>262</v>
          </cell>
        </row>
        <row r="4">
          <cell r="B4">
            <v>106066</v>
          </cell>
          <cell r="C4" t="str">
            <v>梨花街药店</v>
          </cell>
          <cell r="D4" t="str">
            <v>B2</v>
          </cell>
          <cell r="E4">
            <v>16</v>
          </cell>
        </row>
        <row r="5">
          <cell r="B5">
            <v>308</v>
          </cell>
          <cell r="C5" t="str">
            <v>青羊区红星路药店</v>
          </cell>
          <cell r="D5" t="str">
            <v>A3</v>
          </cell>
          <cell r="E5">
            <v>39</v>
          </cell>
        </row>
        <row r="6">
          <cell r="B6">
            <v>337</v>
          </cell>
          <cell r="C6" t="str">
            <v>武侯区浆洗街药店</v>
          </cell>
          <cell r="D6" t="str">
            <v>A1</v>
          </cell>
          <cell r="E6">
            <v>51</v>
          </cell>
        </row>
        <row r="7">
          <cell r="B7">
            <v>349</v>
          </cell>
          <cell r="C7" t="str">
            <v>青羊区人民中路药店</v>
          </cell>
          <cell r="D7" t="str">
            <v>B1</v>
          </cell>
          <cell r="E7">
            <v>14</v>
          </cell>
        </row>
        <row r="8">
          <cell r="B8">
            <v>355</v>
          </cell>
          <cell r="C8" t="str">
            <v>成华区双林路药店</v>
          </cell>
          <cell r="D8" t="str">
            <v>A3</v>
          </cell>
          <cell r="E8">
            <v>26</v>
          </cell>
        </row>
        <row r="9">
          <cell r="B9">
            <v>373</v>
          </cell>
          <cell r="C9" t="str">
            <v>锦江区通盈街药店</v>
          </cell>
          <cell r="D9" t="str">
            <v>A3</v>
          </cell>
          <cell r="E9">
            <v>15</v>
          </cell>
        </row>
        <row r="10">
          <cell r="B10">
            <v>391</v>
          </cell>
          <cell r="C10" t="str">
            <v>青羊区金丝街店</v>
          </cell>
          <cell r="D10" t="str">
            <v>A3</v>
          </cell>
          <cell r="E10">
            <v>15</v>
          </cell>
        </row>
        <row r="11">
          <cell r="B11">
            <v>517</v>
          </cell>
          <cell r="C11" t="str">
            <v>青羊区北东街药店</v>
          </cell>
          <cell r="D11" t="str">
            <v>A1</v>
          </cell>
          <cell r="E11">
            <v>27</v>
          </cell>
        </row>
        <row r="12">
          <cell r="B12">
            <v>511</v>
          </cell>
          <cell r="C12" t="str">
            <v>成华区杉板桥南一路药店</v>
          </cell>
          <cell r="D12" t="str">
            <v>B1</v>
          </cell>
          <cell r="E12">
            <v>14</v>
          </cell>
        </row>
        <row r="13">
          <cell r="B13">
            <v>515</v>
          </cell>
          <cell r="C13" t="str">
            <v>成华区崔家店路药店</v>
          </cell>
          <cell r="D13" t="str">
            <v>A3</v>
          </cell>
          <cell r="E13">
            <v>16</v>
          </cell>
        </row>
        <row r="14">
          <cell r="B14">
            <v>572</v>
          </cell>
          <cell r="C14" t="str">
            <v>郫县郫筒镇东大街药店</v>
          </cell>
          <cell r="D14" t="str">
            <v>B1</v>
          </cell>
          <cell r="E14">
            <v>14</v>
          </cell>
        </row>
        <row r="15">
          <cell r="B15">
            <v>578</v>
          </cell>
          <cell r="C15" t="str">
            <v>成华区华油路药店</v>
          </cell>
          <cell r="D15" t="str">
            <v>A3</v>
          </cell>
          <cell r="E15">
            <v>15</v>
          </cell>
        </row>
        <row r="16">
          <cell r="B16">
            <v>723</v>
          </cell>
          <cell r="C16" t="str">
            <v>锦江区柳翠路药店</v>
          </cell>
          <cell r="D16" t="str">
            <v>B2</v>
          </cell>
          <cell r="E16">
            <v>13</v>
          </cell>
        </row>
        <row r="17">
          <cell r="B17">
            <v>742</v>
          </cell>
          <cell r="C17" t="str">
            <v>锦江区庆云南街药店</v>
          </cell>
          <cell r="D17" t="str">
            <v>A3</v>
          </cell>
          <cell r="E17">
            <v>15</v>
          </cell>
        </row>
        <row r="18">
          <cell r="B18">
            <v>744</v>
          </cell>
          <cell r="C18" t="str">
            <v>武侯区科华街药店</v>
          </cell>
          <cell r="D18" t="str">
            <v>A3</v>
          </cell>
          <cell r="E18">
            <v>15</v>
          </cell>
        </row>
        <row r="19">
          <cell r="B19">
            <v>718</v>
          </cell>
          <cell r="C19" t="str">
            <v>龙泉驿生路药店</v>
          </cell>
          <cell r="D19" t="str">
            <v>C2</v>
          </cell>
          <cell r="E19">
            <v>13</v>
          </cell>
        </row>
        <row r="20">
          <cell r="B20">
            <v>747</v>
          </cell>
          <cell r="C20" t="str">
            <v>郫县一环路东南段店</v>
          </cell>
          <cell r="D20" t="str">
            <v>A3</v>
          </cell>
          <cell r="E20">
            <v>15</v>
          </cell>
        </row>
        <row r="21">
          <cell r="B21">
            <v>102479</v>
          </cell>
          <cell r="C21" t="str">
            <v>劼人路店</v>
          </cell>
          <cell r="D21" t="str">
            <v>B2</v>
          </cell>
          <cell r="E21">
            <v>13</v>
          </cell>
        </row>
        <row r="22">
          <cell r="B22">
            <v>102478</v>
          </cell>
          <cell r="C22" t="str">
            <v>静明路店</v>
          </cell>
          <cell r="D22" t="str">
            <v>C2</v>
          </cell>
          <cell r="E22">
            <v>13</v>
          </cell>
        </row>
        <row r="23">
          <cell r="B23">
            <v>102935</v>
          </cell>
          <cell r="C23" t="str">
            <v>童子街店</v>
          </cell>
          <cell r="D23" t="str">
            <v>B1</v>
          </cell>
          <cell r="E23">
            <v>14</v>
          </cell>
        </row>
        <row r="24">
          <cell r="B24">
            <v>387</v>
          </cell>
          <cell r="C24" t="str">
            <v>高新区新乐中街药店</v>
          </cell>
          <cell r="D24" t="str">
            <v>A2</v>
          </cell>
          <cell r="E24">
            <v>18</v>
          </cell>
        </row>
        <row r="25">
          <cell r="B25">
            <v>377</v>
          </cell>
          <cell r="C25" t="str">
            <v>高新区新园大道药店</v>
          </cell>
          <cell r="D25" t="str">
            <v>A3</v>
          </cell>
          <cell r="E25">
            <v>15</v>
          </cell>
        </row>
        <row r="26">
          <cell r="B26">
            <v>399</v>
          </cell>
          <cell r="C26" t="str">
            <v>高新区天久北巷药店</v>
          </cell>
          <cell r="D26" t="str">
            <v>A3</v>
          </cell>
          <cell r="E26">
            <v>15</v>
          </cell>
        </row>
        <row r="27">
          <cell r="B27">
            <v>545</v>
          </cell>
          <cell r="C27" t="str">
            <v>成华区龙潭寺西路药店</v>
          </cell>
          <cell r="D27" t="str">
            <v>C2</v>
          </cell>
          <cell r="E27">
            <v>13</v>
          </cell>
        </row>
        <row r="28">
          <cell r="B28">
            <v>546</v>
          </cell>
          <cell r="C28" t="str">
            <v>锦江区榕声路药店</v>
          </cell>
          <cell r="D28" t="str">
            <v>A3</v>
          </cell>
          <cell r="E28">
            <v>15</v>
          </cell>
        </row>
        <row r="29">
          <cell r="B29">
            <v>571</v>
          </cell>
          <cell r="C29" t="str">
            <v>高新区民丰大道药店</v>
          </cell>
          <cell r="D29" t="str">
            <v>A2</v>
          </cell>
          <cell r="E29">
            <v>30</v>
          </cell>
        </row>
        <row r="30">
          <cell r="B30">
            <v>573</v>
          </cell>
          <cell r="C30" t="str">
            <v>双流县西航港街道锦华路一段药店</v>
          </cell>
          <cell r="D30" t="str">
            <v>B2</v>
          </cell>
          <cell r="E30">
            <v>12</v>
          </cell>
        </row>
        <row r="31">
          <cell r="B31">
            <v>707</v>
          </cell>
          <cell r="C31" t="str">
            <v>成华区万科路药店</v>
          </cell>
          <cell r="D31" t="str">
            <v>A2</v>
          </cell>
          <cell r="E31">
            <v>18</v>
          </cell>
        </row>
        <row r="32">
          <cell r="B32">
            <v>598</v>
          </cell>
          <cell r="C32" t="str">
            <v>锦江区水杉街药店</v>
          </cell>
          <cell r="D32" t="str">
            <v>A3</v>
          </cell>
          <cell r="E32">
            <v>15</v>
          </cell>
        </row>
        <row r="33">
          <cell r="B33">
            <v>712</v>
          </cell>
          <cell r="C33" t="str">
            <v>成华区华泰路药店</v>
          </cell>
          <cell r="D33" t="str">
            <v>A2</v>
          </cell>
          <cell r="E33">
            <v>22</v>
          </cell>
        </row>
        <row r="34">
          <cell r="B34">
            <v>724</v>
          </cell>
          <cell r="C34" t="str">
            <v>锦江区观音桥街药店</v>
          </cell>
          <cell r="D34" t="str">
            <v>A3</v>
          </cell>
          <cell r="E34">
            <v>15</v>
          </cell>
        </row>
        <row r="35">
          <cell r="B35">
            <v>737</v>
          </cell>
          <cell r="C35" t="str">
            <v>高新区大源三期药店</v>
          </cell>
          <cell r="D35" t="str">
            <v>B1</v>
          </cell>
          <cell r="E35">
            <v>14</v>
          </cell>
        </row>
        <row r="36">
          <cell r="B36">
            <v>740</v>
          </cell>
          <cell r="C36" t="str">
            <v>成华区华康路药店</v>
          </cell>
          <cell r="D36" t="str">
            <v>C1</v>
          </cell>
          <cell r="E36">
            <v>13</v>
          </cell>
        </row>
        <row r="37">
          <cell r="B37">
            <v>743</v>
          </cell>
          <cell r="C37" t="str">
            <v>成华区万宇路药店</v>
          </cell>
          <cell r="D37" t="str">
            <v>B2</v>
          </cell>
          <cell r="E37">
            <v>13</v>
          </cell>
        </row>
        <row r="38">
          <cell r="B38">
            <v>733</v>
          </cell>
          <cell r="C38" t="str">
            <v>双流区东升街道三强西路药店</v>
          </cell>
          <cell r="D38" t="str">
            <v>C1</v>
          </cell>
          <cell r="E38">
            <v>13</v>
          </cell>
        </row>
        <row r="39">
          <cell r="B39">
            <v>750</v>
          </cell>
          <cell r="C39" t="str">
            <v>成汉南路店</v>
          </cell>
          <cell r="D39" t="str">
            <v>A1</v>
          </cell>
          <cell r="E39">
            <v>30</v>
          </cell>
        </row>
        <row r="40">
          <cell r="B40">
            <v>753</v>
          </cell>
          <cell r="C40" t="str">
            <v>合欢树店</v>
          </cell>
          <cell r="D40" t="str">
            <v>C2</v>
          </cell>
          <cell r="E40">
            <v>13</v>
          </cell>
        </row>
        <row r="41">
          <cell r="B41">
            <v>103639</v>
          </cell>
          <cell r="C41" t="str">
            <v>成华区金马河路药店</v>
          </cell>
          <cell r="D41" t="str">
            <v>B1</v>
          </cell>
          <cell r="E41">
            <v>14</v>
          </cell>
        </row>
        <row r="42">
          <cell r="B42">
            <v>104430</v>
          </cell>
          <cell r="C42" t="str">
            <v>高新区中和大道药店</v>
          </cell>
          <cell r="D42" t="str">
            <v>C1</v>
          </cell>
          <cell r="E42">
            <v>13</v>
          </cell>
        </row>
        <row r="43">
          <cell r="B43">
            <v>105396</v>
          </cell>
          <cell r="C43" t="str">
            <v>航中街店</v>
          </cell>
          <cell r="D43" t="str">
            <v>C2</v>
          </cell>
          <cell r="E43">
            <v>13</v>
          </cell>
        </row>
        <row r="44">
          <cell r="B44">
            <v>105751</v>
          </cell>
          <cell r="C44" t="str">
            <v>新下街店</v>
          </cell>
          <cell r="D44" t="str">
            <v>C1</v>
          </cell>
          <cell r="E44">
            <v>13</v>
          </cell>
        </row>
        <row r="45">
          <cell r="B45">
            <v>105910</v>
          </cell>
          <cell r="C45" t="str">
            <v>紫薇东路</v>
          </cell>
          <cell r="D45" t="str">
            <v>C2</v>
          </cell>
          <cell r="E45">
            <v>13</v>
          </cell>
        </row>
        <row r="46">
          <cell r="B46">
            <v>106485</v>
          </cell>
          <cell r="C46" t="str">
            <v>四川太极成都高新区元华二巷药店</v>
          </cell>
          <cell r="D46" t="str">
            <v>C2</v>
          </cell>
          <cell r="E46">
            <v>13</v>
          </cell>
        </row>
        <row r="47">
          <cell r="B47">
            <v>106568</v>
          </cell>
          <cell r="C47" t="str">
            <v>四川太极高新区中和公济桥路药店</v>
          </cell>
          <cell r="D47" t="str">
            <v>C2</v>
          </cell>
          <cell r="E47">
            <v>13</v>
          </cell>
        </row>
        <row r="48">
          <cell r="B48">
            <v>311</v>
          </cell>
          <cell r="C48" t="str">
            <v>金牛区蓉北商贸大道药店</v>
          </cell>
          <cell r="D48" t="str">
            <v>A3</v>
          </cell>
          <cell r="E48">
            <v>30</v>
          </cell>
        </row>
        <row r="49">
          <cell r="B49">
            <v>343</v>
          </cell>
          <cell r="C49" t="str">
            <v>青羊区光华药店</v>
          </cell>
          <cell r="D49" t="str">
            <v>A2</v>
          </cell>
          <cell r="E49">
            <v>51</v>
          </cell>
        </row>
        <row r="50">
          <cell r="B50">
            <v>339</v>
          </cell>
          <cell r="C50" t="str">
            <v>金牛区沙河源药店</v>
          </cell>
          <cell r="D50" t="str">
            <v>C1</v>
          </cell>
          <cell r="E50">
            <v>19</v>
          </cell>
        </row>
        <row r="51">
          <cell r="B51">
            <v>357</v>
          </cell>
          <cell r="C51" t="str">
            <v>青羊区清江东路药店</v>
          </cell>
          <cell r="D51" t="str">
            <v>A3</v>
          </cell>
          <cell r="E51">
            <v>25</v>
          </cell>
        </row>
        <row r="52">
          <cell r="B52">
            <v>359</v>
          </cell>
          <cell r="C52" t="str">
            <v>金牛区枣子巷药店</v>
          </cell>
          <cell r="D52" t="str">
            <v>A3</v>
          </cell>
          <cell r="E52">
            <v>15</v>
          </cell>
        </row>
        <row r="53">
          <cell r="B53">
            <v>365</v>
          </cell>
          <cell r="C53" t="str">
            <v>青羊区光华村街药店</v>
          </cell>
          <cell r="D53" t="str">
            <v>A2</v>
          </cell>
          <cell r="E53">
            <v>30</v>
          </cell>
        </row>
        <row r="54">
          <cell r="B54">
            <v>379</v>
          </cell>
          <cell r="C54" t="str">
            <v>高新区土龙路药店</v>
          </cell>
          <cell r="D54" t="str">
            <v>A3</v>
          </cell>
          <cell r="E54">
            <v>16</v>
          </cell>
        </row>
        <row r="55">
          <cell r="B55">
            <v>513</v>
          </cell>
          <cell r="C55" t="str">
            <v>武侯区顺和街药店</v>
          </cell>
          <cell r="D55" t="str">
            <v>A3</v>
          </cell>
          <cell r="E55">
            <v>15</v>
          </cell>
        </row>
        <row r="56">
          <cell r="B56">
            <v>570</v>
          </cell>
          <cell r="C56" t="str">
            <v>青羊区浣花滨河路药店</v>
          </cell>
          <cell r="D56" t="str">
            <v>B2</v>
          </cell>
          <cell r="E56">
            <v>13</v>
          </cell>
        </row>
        <row r="57">
          <cell r="B57">
            <v>582</v>
          </cell>
          <cell r="C57" t="str">
            <v>青羊区十二桥路药店</v>
          </cell>
          <cell r="D57" t="str">
            <v>A1</v>
          </cell>
          <cell r="E57">
            <v>20</v>
          </cell>
        </row>
        <row r="58">
          <cell r="B58">
            <v>581</v>
          </cell>
          <cell r="C58" t="str">
            <v>成华区二环路北四段药店</v>
          </cell>
          <cell r="D58" t="str">
            <v>A2</v>
          </cell>
          <cell r="E58">
            <v>23</v>
          </cell>
        </row>
        <row r="59">
          <cell r="B59">
            <v>585</v>
          </cell>
          <cell r="C59" t="str">
            <v>成华区羊子山西路药店</v>
          </cell>
          <cell r="D59" t="str">
            <v>A2</v>
          </cell>
          <cell r="E59">
            <v>30</v>
          </cell>
        </row>
        <row r="60">
          <cell r="B60">
            <v>709</v>
          </cell>
          <cell r="C60" t="str">
            <v>新都马超东路店</v>
          </cell>
          <cell r="D60" t="str">
            <v>A2</v>
          </cell>
          <cell r="E60">
            <v>18</v>
          </cell>
        </row>
        <row r="61">
          <cell r="B61">
            <v>726</v>
          </cell>
          <cell r="C61" t="str">
            <v>金牛区交大路第三药店</v>
          </cell>
          <cell r="D61" t="str">
            <v>A3</v>
          </cell>
          <cell r="E61">
            <v>30</v>
          </cell>
        </row>
        <row r="62">
          <cell r="B62">
            <v>727</v>
          </cell>
          <cell r="C62" t="str">
            <v>金牛区黄苑东街药店</v>
          </cell>
          <cell r="D62" t="str">
            <v>B2</v>
          </cell>
          <cell r="E62">
            <v>12</v>
          </cell>
        </row>
        <row r="63">
          <cell r="B63">
            <v>730</v>
          </cell>
          <cell r="C63" t="str">
            <v>新都区新繁繁江北路药店</v>
          </cell>
          <cell r="D63" t="str">
            <v>A2</v>
          </cell>
          <cell r="E63">
            <v>18</v>
          </cell>
        </row>
        <row r="64">
          <cell r="B64">
            <v>741</v>
          </cell>
          <cell r="C64" t="str">
            <v>成华区新怡路药店</v>
          </cell>
          <cell r="D64" t="str">
            <v>C2</v>
          </cell>
          <cell r="E64">
            <v>13</v>
          </cell>
        </row>
        <row r="65">
          <cell r="B65">
            <v>347</v>
          </cell>
          <cell r="C65" t="str">
            <v>青羊区清江东路二药房</v>
          </cell>
          <cell r="D65" t="str">
            <v>B1</v>
          </cell>
          <cell r="E65">
            <v>14</v>
          </cell>
        </row>
        <row r="66">
          <cell r="B66">
            <v>745</v>
          </cell>
          <cell r="C66" t="str">
            <v>金牛区金沙路药店</v>
          </cell>
          <cell r="D66" t="str">
            <v>B1</v>
          </cell>
          <cell r="E66">
            <v>14</v>
          </cell>
        </row>
        <row r="67">
          <cell r="B67">
            <v>752</v>
          </cell>
          <cell r="C67" t="str">
            <v>聚萃街店</v>
          </cell>
          <cell r="D67" t="str">
            <v>C1</v>
          </cell>
          <cell r="E67">
            <v>13</v>
          </cell>
        </row>
        <row r="68">
          <cell r="B68">
            <v>102565</v>
          </cell>
          <cell r="C68" t="str">
            <v>佳灵路店</v>
          </cell>
          <cell r="D68" t="str">
            <v>B1</v>
          </cell>
          <cell r="E68">
            <v>14</v>
          </cell>
        </row>
        <row r="69">
          <cell r="B69">
            <v>102934</v>
          </cell>
          <cell r="C69" t="str">
            <v>银河北街店</v>
          </cell>
          <cell r="D69" t="str">
            <v>A3</v>
          </cell>
          <cell r="E69">
            <v>15</v>
          </cell>
        </row>
        <row r="70">
          <cell r="B70">
            <v>103198</v>
          </cell>
          <cell r="C70" t="str">
            <v>贝森路店</v>
          </cell>
          <cell r="D70" t="str">
            <v>B1</v>
          </cell>
          <cell r="E70">
            <v>14</v>
          </cell>
        </row>
        <row r="71">
          <cell r="B71">
            <v>103199</v>
          </cell>
          <cell r="C71" t="str">
            <v>西林一街店</v>
          </cell>
          <cell r="D71" t="str">
            <v>B1</v>
          </cell>
          <cell r="E71">
            <v>14</v>
          </cell>
        </row>
        <row r="72">
          <cell r="B72">
            <v>104429</v>
          </cell>
          <cell r="C72" t="str">
            <v>武侯区大华街药店</v>
          </cell>
          <cell r="D72" t="str">
            <v>C2</v>
          </cell>
          <cell r="E72">
            <v>13</v>
          </cell>
        </row>
        <row r="73">
          <cell r="B73">
            <v>105267</v>
          </cell>
          <cell r="C73" t="str">
            <v>蜀汉路店</v>
          </cell>
          <cell r="D73" t="str">
            <v>B2</v>
          </cell>
          <cell r="E73">
            <v>12</v>
          </cell>
        </row>
        <row r="74">
          <cell r="B74">
            <v>106569</v>
          </cell>
          <cell r="C74" t="str">
            <v>四川太极武侯区大悦路药店</v>
          </cell>
          <cell r="D74" t="str">
            <v>C2</v>
          </cell>
          <cell r="E74">
            <v>13</v>
          </cell>
        </row>
        <row r="75">
          <cell r="B75">
            <v>106399</v>
          </cell>
          <cell r="C75" t="str">
            <v>四川太极青羊区蜀辉路药店</v>
          </cell>
          <cell r="D75" t="str">
            <v>C2</v>
          </cell>
          <cell r="E75">
            <v>13</v>
          </cell>
        </row>
        <row r="76">
          <cell r="B76">
            <v>341</v>
          </cell>
          <cell r="C76" t="str">
            <v>邛崃市中心药店</v>
          </cell>
          <cell r="D76" t="str">
            <v>A2</v>
          </cell>
          <cell r="E76">
            <v>51</v>
          </cell>
        </row>
        <row r="77">
          <cell r="B77">
            <v>371</v>
          </cell>
          <cell r="C77" t="str">
            <v>新津县兴义镇万兴路药店</v>
          </cell>
          <cell r="D77" t="str">
            <v>C1</v>
          </cell>
          <cell r="E77">
            <v>13</v>
          </cell>
        </row>
        <row r="78">
          <cell r="B78">
            <v>385</v>
          </cell>
          <cell r="C78" t="str">
            <v>新津县五津镇五津西路药店</v>
          </cell>
          <cell r="D78" t="str">
            <v>A2</v>
          </cell>
          <cell r="E78">
            <v>18</v>
          </cell>
        </row>
        <row r="79">
          <cell r="B79">
            <v>539</v>
          </cell>
          <cell r="C79" t="str">
            <v>大邑县晋原镇子龙街药店</v>
          </cell>
          <cell r="D79" t="str">
            <v>B2</v>
          </cell>
          <cell r="E79">
            <v>13</v>
          </cell>
        </row>
        <row r="80">
          <cell r="B80">
            <v>514</v>
          </cell>
          <cell r="C80" t="str">
            <v>新津县邓双镇飞雪路药店</v>
          </cell>
          <cell r="D80" t="str">
            <v>A3</v>
          </cell>
          <cell r="E80">
            <v>16</v>
          </cell>
        </row>
        <row r="81">
          <cell r="B81">
            <v>549</v>
          </cell>
          <cell r="C81" t="str">
            <v>大邑县晋原镇东壕沟北段药店</v>
          </cell>
          <cell r="D81" t="str">
            <v>B2</v>
          </cell>
          <cell r="E81">
            <v>16</v>
          </cell>
        </row>
        <row r="82">
          <cell r="B82">
            <v>594</v>
          </cell>
          <cell r="C82" t="str">
            <v>大邑县安仁镇千禧街药店</v>
          </cell>
          <cell r="D82" t="str">
            <v>B2</v>
          </cell>
          <cell r="E82">
            <v>19</v>
          </cell>
        </row>
        <row r="83">
          <cell r="B83">
            <v>591</v>
          </cell>
          <cell r="C83" t="str">
            <v>邛崃市临邛镇长安大道药店</v>
          </cell>
          <cell r="D83" t="str">
            <v>B2</v>
          </cell>
          <cell r="E83">
            <v>19</v>
          </cell>
        </row>
        <row r="84">
          <cell r="B84">
            <v>716</v>
          </cell>
          <cell r="C84" t="str">
            <v>大邑县沙渠镇利民街药店</v>
          </cell>
          <cell r="D84" t="str">
            <v>B1</v>
          </cell>
          <cell r="E84">
            <v>14</v>
          </cell>
        </row>
        <row r="85">
          <cell r="B85">
            <v>721</v>
          </cell>
          <cell r="C85" t="str">
            <v>邛崃市临邛镇洪川小区药店</v>
          </cell>
          <cell r="D85" t="str">
            <v>B1</v>
          </cell>
          <cell r="E85">
            <v>14</v>
          </cell>
        </row>
        <row r="86">
          <cell r="B86">
            <v>717</v>
          </cell>
          <cell r="C86" t="str">
            <v>大邑县晋原通达东路五段药店</v>
          </cell>
          <cell r="D86" t="str">
            <v>B2</v>
          </cell>
          <cell r="E86">
            <v>13</v>
          </cell>
        </row>
        <row r="87">
          <cell r="B87">
            <v>720</v>
          </cell>
          <cell r="C87" t="str">
            <v>大邑县新场镇文昌街药店</v>
          </cell>
          <cell r="D87" t="str">
            <v>B2</v>
          </cell>
          <cell r="E87">
            <v>16</v>
          </cell>
        </row>
        <row r="88">
          <cell r="B88">
            <v>746</v>
          </cell>
          <cell r="C88" t="str">
            <v>大邑县晋原镇内蒙古桃源药店</v>
          </cell>
          <cell r="D88" t="str">
            <v>A3</v>
          </cell>
          <cell r="E88">
            <v>15</v>
          </cell>
        </row>
        <row r="89">
          <cell r="B89">
            <v>732</v>
          </cell>
          <cell r="C89" t="str">
            <v>邛崃市羊安镇永康大道药店</v>
          </cell>
          <cell r="D89" t="str">
            <v>C1</v>
          </cell>
          <cell r="E89">
            <v>13</v>
          </cell>
        </row>
        <row r="90">
          <cell r="B90">
            <v>748</v>
          </cell>
          <cell r="C90" t="str">
            <v>大邑东街店</v>
          </cell>
          <cell r="D90" t="str">
            <v>B1</v>
          </cell>
          <cell r="E90">
            <v>14</v>
          </cell>
        </row>
        <row r="91">
          <cell r="B91">
            <v>102567</v>
          </cell>
          <cell r="C91" t="str">
            <v>新津武阳西路店</v>
          </cell>
          <cell r="D91" t="str">
            <v>C1</v>
          </cell>
          <cell r="E91">
            <v>13</v>
          </cell>
        </row>
        <row r="92">
          <cell r="B92">
            <v>102564</v>
          </cell>
          <cell r="C92" t="str">
            <v>邛崃翠荫街店</v>
          </cell>
          <cell r="D92" t="str">
            <v>C1</v>
          </cell>
          <cell r="E92">
            <v>13</v>
          </cell>
        </row>
        <row r="93">
          <cell r="B93">
            <v>104533</v>
          </cell>
          <cell r="C93" t="str">
            <v>大邑县晋原镇潘家街药店</v>
          </cell>
          <cell r="D93" t="str">
            <v>C2</v>
          </cell>
          <cell r="E93">
            <v>13</v>
          </cell>
        </row>
        <row r="94">
          <cell r="B94">
            <v>52</v>
          </cell>
          <cell r="C94" t="str">
            <v>崇州中心药店</v>
          </cell>
          <cell r="D94" t="str">
            <v>B2</v>
          </cell>
          <cell r="E94">
            <v>13</v>
          </cell>
        </row>
        <row r="95">
          <cell r="B95">
            <v>56</v>
          </cell>
          <cell r="C95" t="str">
            <v>崇州市三江镇崇新路药店</v>
          </cell>
          <cell r="D95" t="str">
            <v>C1</v>
          </cell>
          <cell r="E95">
            <v>19</v>
          </cell>
        </row>
        <row r="96">
          <cell r="B96">
            <v>54</v>
          </cell>
          <cell r="C96" t="str">
            <v>崇州市怀远镇新正东街药店</v>
          </cell>
          <cell r="D96" t="str">
            <v>A3</v>
          </cell>
          <cell r="E96">
            <v>30</v>
          </cell>
        </row>
        <row r="97">
          <cell r="B97">
            <v>329</v>
          </cell>
          <cell r="C97" t="str">
            <v>温江区温江店</v>
          </cell>
          <cell r="D97" t="str">
            <v>B1</v>
          </cell>
          <cell r="E97">
            <v>14</v>
          </cell>
        </row>
        <row r="98">
          <cell r="B98">
            <v>351</v>
          </cell>
          <cell r="C98" t="str">
            <v>都江堰市幸福镇都江堰大道药店</v>
          </cell>
          <cell r="D98" t="str">
            <v>B1</v>
          </cell>
          <cell r="E98">
            <v>14</v>
          </cell>
        </row>
        <row r="99">
          <cell r="B99">
            <v>367</v>
          </cell>
          <cell r="C99" t="str">
            <v>崇州市金带街药店</v>
          </cell>
          <cell r="D99" t="str">
            <v>B1</v>
          </cell>
          <cell r="E99">
            <v>14</v>
          </cell>
        </row>
        <row r="100">
          <cell r="B100">
            <v>587</v>
          </cell>
          <cell r="C100" t="str">
            <v>都江堰幸福镇景中路药店</v>
          </cell>
          <cell r="D100" t="str">
            <v>B1</v>
          </cell>
          <cell r="E100">
            <v>14</v>
          </cell>
        </row>
        <row r="101">
          <cell r="B101">
            <v>704</v>
          </cell>
          <cell r="C101" t="str">
            <v>都江堰市幸福镇奎光路药店</v>
          </cell>
          <cell r="D101" t="str">
            <v>B2</v>
          </cell>
          <cell r="E101">
            <v>13</v>
          </cell>
        </row>
        <row r="102">
          <cell r="B102">
            <v>706</v>
          </cell>
          <cell r="C102" t="str">
            <v>都江堰市幸福镇翔凤路药店</v>
          </cell>
          <cell r="D102" t="str">
            <v>C1</v>
          </cell>
          <cell r="E102">
            <v>13</v>
          </cell>
        </row>
        <row r="103">
          <cell r="B103">
            <v>710</v>
          </cell>
          <cell r="C103" t="str">
            <v>都江堰市蒲阳镇问道西路药店</v>
          </cell>
          <cell r="D103" t="str">
            <v>C1</v>
          </cell>
          <cell r="E103">
            <v>13</v>
          </cell>
        </row>
        <row r="104">
          <cell r="B104">
            <v>713</v>
          </cell>
          <cell r="C104" t="str">
            <v>都江堰市聚源镇联建房药店</v>
          </cell>
          <cell r="D104" t="str">
            <v>C2</v>
          </cell>
          <cell r="E104">
            <v>13</v>
          </cell>
        </row>
        <row r="105">
          <cell r="B105">
            <v>738</v>
          </cell>
          <cell r="C105" t="str">
            <v>都江堰市灌口镇蒲阳路药店</v>
          </cell>
          <cell r="D105" t="str">
            <v>C1</v>
          </cell>
          <cell r="E105">
            <v>13</v>
          </cell>
        </row>
        <row r="106">
          <cell r="B106">
            <v>754</v>
          </cell>
          <cell r="C106" t="str">
            <v>尚贤坊街药店</v>
          </cell>
          <cell r="D106" t="str">
            <v>A3</v>
          </cell>
          <cell r="E106">
            <v>15</v>
          </cell>
        </row>
        <row r="107">
          <cell r="B107">
            <v>101453</v>
          </cell>
          <cell r="C107" t="str">
            <v>江安路店</v>
          </cell>
          <cell r="D107" t="str">
            <v>B1</v>
          </cell>
          <cell r="E107">
            <v>14</v>
          </cell>
        </row>
        <row r="108">
          <cell r="B108">
            <v>104428</v>
          </cell>
          <cell r="C108" t="str">
            <v>崇州市崇阳镇永康东路药店</v>
          </cell>
          <cell r="D108" t="str">
            <v>B2</v>
          </cell>
          <cell r="E108">
            <v>19</v>
          </cell>
        </row>
        <row r="109">
          <cell r="B109">
            <v>104838</v>
          </cell>
          <cell r="C109" t="str">
            <v>蜀州中路店</v>
          </cell>
          <cell r="D109" t="str">
            <v>C2</v>
          </cell>
          <cell r="E109">
            <v>6</v>
          </cell>
        </row>
        <row r="110">
          <cell r="B110">
            <v>106865</v>
          </cell>
          <cell r="C110" t="str">
            <v>丝竹路</v>
          </cell>
          <cell r="D110" t="str">
            <v>C2</v>
          </cell>
          <cell r="E110">
            <v>6</v>
          </cell>
        </row>
        <row r="111">
          <cell r="B111">
            <v>107658</v>
          </cell>
          <cell r="C111" t="str">
            <v>万和路店</v>
          </cell>
          <cell r="D111" t="str">
            <v>C2</v>
          </cell>
          <cell r="E111">
            <v>6</v>
          </cell>
        </row>
        <row r="112">
          <cell r="B112">
            <v>107829</v>
          </cell>
          <cell r="C112" t="str">
            <v>解放路</v>
          </cell>
          <cell r="D112" t="str">
            <v>C2</v>
          </cell>
          <cell r="E112">
            <v>6</v>
          </cell>
        </row>
        <row r="113">
          <cell r="B113">
            <v>107728</v>
          </cell>
          <cell r="C113" t="str">
            <v>大邑北街</v>
          </cell>
          <cell r="D113" t="str">
            <v>C2</v>
          </cell>
          <cell r="E113">
            <v>6</v>
          </cell>
        </row>
        <row r="114">
          <cell r="C114" t="str">
            <v>合计</v>
          </cell>
        </row>
        <row r="114">
          <cell r="E114">
            <v>2102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31"/>
  <sheetViews>
    <sheetView tabSelected="1" topLeftCell="A67" workbookViewId="0">
      <selection activeCell="A2" sqref="$A2:$XFD2"/>
    </sheetView>
  </sheetViews>
  <sheetFormatPr defaultColWidth="24.875" defaultRowHeight="22" customHeight="1"/>
  <cols>
    <col min="1" max="1" width="5.125" style="1" customWidth="1"/>
    <col min="2" max="2" width="10.125" style="1" hidden="1" customWidth="1"/>
    <col min="3" max="3" width="24.875" style="1" customWidth="1"/>
    <col min="4" max="4" width="15" style="1" customWidth="1"/>
    <col min="5" max="6" width="9.25" style="1" customWidth="1"/>
    <col min="7" max="8" width="9.25" style="7" customWidth="1"/>
    <col min="9" max="10" width="9.25" style="8" customWidth="1"/>
    <col min="11" max="13" width="9.25" style="1" customWidth="1"/>
    <col min="14" max="16384" width="24.875" style="1" customWidth="1"/>
  </cols>
  <sheetData>
    <row r="1" s="1" customFormat="1" customHeight="1" spans="1:66">
      <c r="A1" s="9" t="s">
        <v>0</v>
      </c>
      <c r="B1" s="9"/>
      <c r="C1" s="9"/>
      <c r="D1" s="9"/>
      <c r="E1" s="9" t="s">
        <v>1</v>
      </c>
      <c r="F1" s="9"/>
      <c r="G1" s="9"/>
      <c r="H1" s="9"/>
      <c r="I1" s="14" t="s">
        <v>2</v>
      </c>
      <c r="J1" s="14"/>
      <c r="K1" s="14"/>
      <c r="L1" s="14"/>
      <c r="M1" s="1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="2" customFormat="1" ht="27" customHeight="1" spans="1:66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1" t="s">
        <v>9</v>
      </c>
      <c r="H2" s="11" t="s">
        <v>10</v>
      </c>
      <c r="I2" s="17" t="s">
        <v>11</v>
      </c>
      <c r="J2" s="17" t="s">
        <v>8</v>
      </c>
      <c r="K2" s="11" t="s">
        <v>9</v>
      </c>
      <c r="L2" s="18" t="s">
        <v>10</v>
      </c>
      <c r="M2" s="18" t="s">
        <v>12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s="3" customFormat="1" customHeight="1" spans="1:66">
      <c r="A3" s="9">
        <v>1</v>
      </c>
      <c r="B3" s="9">
        <v>311</v>
      </c>
      <c r="C3" s="9" t="s">
        <v>13</v>
      </c>
      <c r="D3" s="9" t="s">
        <v>14</v>
      </c>
      <c r="E3" s="9">
        <v>8</v>
      </c>
      <c r="F3" s="9">
        <v>11</v>
      </c>
      <c r="G3" s="12">
        <v>1</v>
      </c>
      <c r="H3" s="12">
        <f>E3*5</f>
        <v>40</v>
      </c>
      <c r="I3" s="14">
        <f>VLOOKUP(B:B,[1]Sheet2!$B:$E,4,0)</f>
        <v>30</v>
      </c>
      <c r="J3" s="14">
        <v>35</v>
      </c>
      <c r="K3" s="9">
        <v>2</v>
      </c>
      <c r="L3" s="9">
        <f>J3*8</f>
        <v>280</v>
      </c>
      <c r="M3" s="9">
        <f>H3+L3</f>
        <v>320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</row>
    <row r="4" s="3" customFormat="1" customHeight="1" spans="1:66">
      <c r="A4" s="9">
        <v>2</v>
      </c>
      <c r="B4" s="9">
        <v>343</v>
      </c>
      <c r="C4" s="9" t="s">
        <v>15</v>
      </c>
      <c r="D4" s="9" t="s">
        <v>14</v>
      </c>
      <c r="E4" s="9">
        <v>8</v>
      </c>
      <c r="F4" s="9">
        <v>11</v>
      </c>
      <c r="G4" s="12">
        <v>2</v>
      </c>
      <c r="H4" s="12">
        <f>F4*8</f>
        <v>88</v>
      </c>
      <c r="I4" s="14">
        <v>59</v>
      </c>
      <c r="J4" s="14">
        <v>68</v>
      </c>
      <c r="K4" s="9">
        <v>2</v>
      </c>
      <c r="L4" s="9">
        <f>J4*8</f>
        <v>544</v>
      </c>
      <c r="M4" s="9">
        <f t="shared" ref="M4:M35" si="0">H4+L4</f>
        <v>632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</row>
    <row r="5" s="4" customFormat="1" customHeight="1" spans="1:66">
      <c r="A5" s="9">
        <v>3</v>
      </c>
      <c r="B5" s="9">
        <v>339</v>
      </c>
      <c r="C5" s="9" t="s">
        <v>16</v>
      </c>
      <c r="D5" s="9" t="s">
        <v>14</v>
      </c>
      <c r="E5" s="9">
        <v>6</v>
      </c>
      <c r="F5" s="9">
        <v>8</v>
      </c>
      <c r="G5" s="12">
        <v>1</v>
      </c>
      <c r="H5" s="12">
        <f>E5*5</f>
        <v>30</v>
      </c>
      <c r="I5" s="14">
        <v>28</v>
      </c>
      <c r="J5" s="14">
        <v>34</v>
      </c>
      <c r="K5" s="9">
        <v>2</v>
      </c>
      <c r="L5" s="9">
        <f>J5*8</f>
        <v>272</v>
      </c>
      <c r="M5" s="9">
        <f t="shared" si="0"/>
        <v>302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</row>
    <row r="6" s="3" customFormat="1" customHeight="1" spans="1:66">
      <c r="A6" s="9">
        <v>4</v>
      </c>
      <c r="B6" s="9">
        <v>357</v>
      </c>
      <c r="C6" s="9" t="s">
        <v>17</v>
      </c>
      <c r="D6" s="9" t="s">
        <v>14</v>
      </c>
      <c r="E6" s="9">
        <v>4</v>
      </c>
      <c r="F6" s="9">
        <v>6</v>
      </c>
      <c r="G6" s="12">
        <v>1</v>
      </c>
      <c r="H6" s="12">
        <f>E6*5</f>
        <v>20</v>
      </c>
      <c r="I6" s="14">
        <f>VLOOKUP(B:B,[1]Sheet2!$B:$E,4,0)</f>
        <v>25</v>
      </c>
      <c r="J6" s="14">
        <v>29</v>
      </c>
      <c r="K6" s="9">
        <v>1</v>
      </c>
      <c r="L6" s="9">
        <f>I6*7</f>
        <v>175</v>
      </c>
      <c r="M6" s="9">
        <f t="shared" si="0"/>
        <v>195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="4" customFormat="1" customHeight="1" spans="1:66">
      <c r="A7" s="9">
        <v>5</v>
      </c>
      <c r="B7" s="9">
        <v>359</v>
      </c>
      <c r="C7" s="9" t="s">
        <v>18</v>
      </c>
      <c r="D7" s="9" t="s">
        <v>14</v>
      </c>
      <c r="E7" s="9">
        <v>6</v>
      </c>
      <c r="F7" s="9">
        <v>8</v>
      </c>
      <c r="G7" s="12">
        <v>1</v>
      </c>
      <c r="H7" s="12">
        <f>E7*5</f>
        <v>30</v>
      </c>
      <c r="I7" s="14">
        <f>VLOOKUP(B:B,[1]Sheet2!$B:$E,4,0)</f>
        <v>15</v>
      </c>
      <c r="J7" s="14">
        <v>17</v>
      </c>
      <c r="K7" s="9">
        <v>1</v>
      </c>
      <c r="L7" s="9">
        <f>I7*7</f>
        <v>105</v>
      </c>
      <c r="M7" s="9">
        <f t="shared" si="0"/>
        <v>135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</row>
    <row r="8" s="3" customFormat="1" customHeight="1" spans="1:66">
      <c r="A8" s="9">
        <v>6</v>
      </c>
      <c r="B8" s="9">
        <v>365</v>
      </c>
      <c r="C8" s="9" t="s">
        <v>19</v>
      </c>
      <c r="D8" s="9" t="s">
        <v>14</v>
      </c>
      <c r="E8" s="9">
        <v>10</v>
      </c>
      <c r="F8" s="9">
        <v>12</v>
      </c>
      <c r="G8" s="12">
        <v>2</v>
      </c>
      <c r="H8" s="12">
        <f>F8*8</f>
        <v>96</v>
      </c>
      <c r="I8" s="14">
        <v>28</v>
      </c>
      <c r="J8" s="14">
        <v>35</v>
      </c>
      <c r="K8" s="9">
        <v>2</v>
      </c>
      <c r="L8" s="9">
        <f>J8*8</f>
        <v>280</v>
      </c>
      <c r="M8" s="9">
        <f t="shared" si="0"/>
        <v>376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</row>
    <row r="9" s="4" customFormat="1" customHeight="1" spans="1:66">
      <c r="A9" s="9">
        <v>7</v>
      </c>
      <c r="B9" s="9">
        <v>379</v>
      </c>
      <c r="C9" s="9" t="s">
        <v>20</v>
      </c>
      <c r="D9" s="9" t="s">
        <v>14</v>
      </c>
      <c r="E9" s="9">
        <v>16</v>
      </c>
      <c r="F9" s="9">
        <v>19</v>
      </c>
      <c r="G9" s="12">
        <v>2</v>
      </c>
      <c r="H9" s="12">
        <f>F9*8</f>
        <v>152</v>
      </c>
      <c r="I9" s="14">
        <v>20</v>
      </c>
      <c r="J9" s="14">
        <v>27</v>
      </c>
      <c r="K9" s="9">
        <v>2</v>
      </c>
      <c r="L9" s="9">
        <f>J9*8</f>
        <v>216</v>
      </c>
      <c r="M9" s="9">
        <f t="shared" si="0"/>
        <v>368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</row>
    <row r="10" s="3" customFormat="1" customHeight="1" spans="1:66">
      <c r="A10" s="9">
        <v>8</v>
      </c>
      <c r="B10" s="9">
        <v>513</v>
      </c>
      <c r="C10" s="9" t="s">
        <v>21</v>
      </c>
      <c r="D10" s="9" t="s">
        <v>14</v>
      </c>
      <c r="E10" s="9">
        <v>6</v>
      </c>
      <c r="F10" s="9">
        <v>8</v>
      </c>
      <c r="G10" s="12">
        <v>2</v>
      </c>
      <c r="H10" s="12">
        <f>F10*8</f>
        <v>64</v>
      </c>
      <c r="I10" s="14">
        <v>17</v>
      </c>
      <c r="J10" s="14">
        <v>19</v>
      </c>
      <c r="K10" s="9">
        <v>2</v>
      </c>
      <c r="L10" s="9">
        <f>J10*8</f>
        <v>152</v>
      </c>
      <c r="M10" s="9">
        <f t="shared" si="0"/>
        <v>216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</row>
    <row r="11" s="4" customFormat="1" customHeight="1" spans="1:66">
      <c r="A11" s="9">
        <v>9</v>
      </c>
      <c r="B11" s="9">
        <v>570</v>
      </c>
      <c r="C11" s="9" t="s">
        <v>22</v>
      </c>
      <c r="D11" s="9" t="s">
        <v>14</v>
      </c>
      <c r="E11" s="9">
        <v>6</v>
      </c>
      <c r="F11" s="9">
        <v>8</v>
      </c>
      <c r="G11" s="12">
        <v>2</v>
      </c>
      <c r="H11" s="12">
        <f>F11*8</f>
        <v>64</v>
      </c>
      <c r="I11" s="14">
        <f>VLOOKUP(B:B,[1]Sheet2!$B:$E,4,0)</f>
        <v>13</v>
      </c>
      <c r="J11" s="14">
        <v>15</v>
      </c>
      <c r="K11" s="9">
        <v>2</v>
      </c>
      <c r="L11" s="9">
        <f>J11*8</f>
        <v>120</v>
      </c>
      <c r="M11" s="9">
        <f t="shared" si="0"/>
        <v>184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</row>
    <row r="12" s="3" customFormat="1" customHeight="1" spans="1:66">
      <c r="A12" s="9">
        <v>10</v>
      </c>
      <c r="B12" s="9">
        <v>582</v>
      </c>
      <c r="C12" s="9" t="s">
        <v>23</v>
      </c>
      <c r="D12" s="9" t="s">
        <v>14</v>
      </c>
      <c r="E12" s="9">
        <v>16</v>
      </c>
      <c r="F12" s="9">
        <v>19</v>
      </c>
      <c r="G12" s="12">
        <v>1</v>
      </c>
      <c r="H12" s="12">
        <f>E12*5</f>
        <v>80</v>
      </c>
      <c r="I12" s="14">
        <f>VLOOKUP(B:B,[1]Sheet2!$B:$E,4,0)</f>
        <v>20</v>
      </c>
      <c r="J12" s="14">
        <v>23</v>
      </c>
      <c r="K12" s="9">
        <v>1</v>
      </c>
      <c r="L12" s="9">
        <f>I12*7</f>
        <v>140</v>
      </c>
      <c r="M12" s="9">
        <f t="shared" si="0"/>
        <v>220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</row>
    <row r="13" s="4" customFormat="1" customHeight="1" spans="1:66">
      <c r="A13" s="9">
        <v>11</v>
      </c>
      <c r="B13" s="9">
        <v>581</v>
      </c>
      <c r="C13" s="9" t="s">
        <v>24</v>
      </c>
      <c r="D13" s="9" t="s">
        <v>14</v>
      </c>
      <c r="E13" s="9">
        <v>6</v>
      </c>
      <c r="F13" s="9">
        <v>8</v>
      </c>
      <c r="G13" s="12">
        <v>2</v>
      </c>
      <c r="H13" s="12">
        <f>F13*8</f>
        <v>64</v>
      </c>
      <c r="I13" s="14">
        <f>VLOOKUP(B:B,[1]Sheet2!$B:$E,4,0)</f>
        <v>23</v>
      </c>
      <c r="J13" s="14">
        <v>27</v>
      </c>
      <c r="K13" s="9">
        <v>2</v>
      </c>
      <c r="L13" s="9">
        <f>J13*8</f>
        <v>216</v>
      </c>
      <c r="M13" s="9">
        <f t="shared" si="0"/>
        <v>280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</row>
    <row r="14" s="3" customFormat="1" customHeight="1" spans="1:66">
      <c r="A14" s="9">
        <v>12</v>
      </c>
      <c r="B14" s="9">
        <v>585</v>
      </c>
      <c r="C14" s="9" t="s">
        <v>25</v>
      </c>
      <c r="D14" s="9" t="s">
        <v>14</v>
      </c>
      <c r="E14" s="9">
        <v>26</v>
      </c>
      <c r="F14" s="9">
        <v>30</v>
      </c>
      <c r="G14" s="12">
        <v>2</v>
      </c>
      <c r="H14" s="12">
        <f>F14*8</f>
        <v>240</v>
      </c>
      <c r="I14" s="14">
        <v>28</v>
      </c>
      <c r="J14" s="14">
        <v>35</v>
      </c>
      <c r="K14" s="9">
        <v>2</v>
      </c>
      <c r="L14" s="9">
        <f>J14*8</f>
        <v>280</v>
      </c>
      <c r="M14" s="9">
        <f t="shared" si="0"/>
        <v>520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</row>
    <row r="15" s="4" customFormat="1" customHeight="1" spans="1:66">
      <c r="A15" s="9">
        <v>13</v>
      </c>
      <c r="B15" s="9">
        <v>709</v>
      </c>
      <c r="C15" s="9" t="s">
        <v>26</v>
      </c>
      <c r="D15" s="9" t="s">
        <v>14</v>
      </c>
      <c r="E15" s="9">
        <v>18</v>
      </c>
      <c r="F15" s="9">
        <v>21</v>
      </c>
      <c r="G15" s="12">
        <v>1</v>
      </c>
      <c r="H15" s="12">
        <f>E15*5</f>
        <v>90</v>
      </c>
      <c r="I15" s="14">
        <v>21</v>
      </c>
      <c r="J15" s="14">
        <v>27</v>
      </c>
      <c r="K15" s="9">
        <v>1</v>
      </c>
      <c r="L15" s="9">
        <f>I15*7</f>
        <v>147</v>
      </c>
      <c r="M15" s="9">
        <f t="shared" si="0"/>
        <v>237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</row>
    <row r="16" s="3" customFormat="1" customHeight="1" spans="1:66">
      <c r="A16" s="9">
        <v>14</v>
      </c>
      <c r="B16" s="9">
        <v>726</v>
      </c>
      <c r="C16" s="9" t="s">
        <v>27</v>
      </c>
      <c r="D16" s="9" t="s">
        <v>14</v>
      </c>
      <c r="E16" s="9">
        <v>12</v>
      </c>
      <c r="F16" s="9">
        <v>14</v>
      </c>
      <c r="G16" s="12">
        <v>1</v>
      </c>
      <c r="H16" s="12">
        <f>E16*5</f>
        <v>60</v>
      </c>
      <c r="I16" s="14">
        <f>VLOOKUP(B:B,[1]Sheet2!$B:$E,4,0)</f>
        <v>30</v>
      </c>
      <c r="J16" s="14">
        <v>35</v>
      </c>
      <c r="K16" s="9">
        <v>1</v>
      </c>
      <c r="L16" s="9">
        <f>I16*7</f>
        <v>210</v>
      </c>
      <c r="M16" s="9">
        <f t="shared" si="0"/>
        <v>270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</row>
    <row r="17" s="4" customFormat="1" customHeight="1" spans="1:66">
      <c r="A17" s="9">
        <v>15</v>
      </c>
      <c r="B17" s="9">
        <v>727</v>
      </c>
      <c r="C17" s="9" t="s">
        <v>28</v>
      </c>
      <c r="D17" s="9" t="s">
        <v>14</v>
      </c>
      <c r="E17" s="9">
        <v>8</v>
      </c>
      <c r="F17" s="9">
        <v>11</v>
      </c>
      <c r="G17" s="12">
        <v>1</v>
      </c>
      <c r="H17" s="12">
        <f>E17*5</f>
        <v>40</v>
      </c>
      <c r="I17" s="14">
        <f>VLOOKUP(B:B,[1]Sheet2!$B:$E,4,0)</f>
        <v>12</v>
      </c>
      <c r="J17" s="14">
        <v>13</v>
      </c>
      <c r="K17" s="9">
        <v>1</v>
      </c>
      <c r="L17" s="9">
        <f>I17*7</f>
        <v>84</v>
      </c>
      <c r="M17" s="9">
        <f t="shared" si="0"/>
        <v>124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</row>
    <row r="18" s="3" customFormat="1" customHeight="1" spans="1:66">
      <c r="A18" s="9">
        <v>16</v>
      </c>
      <c r="B18" s="9">
        <v>730</v>
      </c>
      <c r="C18" s="9" t="s">
        <v>29</v>
      </c>
      <c r="D18" s="9" t="s">
        <v>14</v>
      </c>
      <c r="E18" s="9">
        <v>6</v>
      </c>
      <c r="F18" s="9">
        <v>8</v>
      </c>
      <c r="G18" s="12">
        <v>2</v>
      </c>
      <c r="H18" s="12">
        <f>F18*8</f>
        <v>64</v>
      </c>
      <c r="I18" s="14">
        <v>32</v>
      </c>
      <c r="J18" s="14">
        <v>39</v>
      </c>
      <c r="K18" s="9">
        <v>2</v>
      </c>
      <c r="L18" s="9">
        <f>J18*8</f>
        <v>312</v>
      </c>
      <c r="M18" s="9">
        <f t="shared" si="0"/>
        <v>376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</row>
    <row r="19" s="4" customFormat="1" customHeight="1" spans="1:66">
      <c r="A19" s="9">
        <v>17</v>
      </c>
      <c r="B19" s="9">
        <v>741</v>
      </c>
      <c r="C19" s="9" t="s">
        <v>30</v>
      </c>
      <c r="D19" s="9" t="s">
        <v>14</v>
      </c>
      <c r="E19" s="9">
        <v>4</v>
      </c>
      <c r="F19" s="9">
        <v>6</v>
      </c>
      <c r="G19" s="12">
        <v>1</v>
      </c>
      <c r="H19" s="12">
        <f>E19*5</f>
        <v>20</v>
      </c>
      <c r="I19" s="14">
        <f>VLOOKUP(B:B,[1]Sheet2!$B:$E,4,0)</f>
        <v>13</v>
      </c>
      <c r="J19" s="14">
        <v>15</v>
      </c>
      <c r="K19" s="9">
        <v>1</v>
      </c>
      <c r="L19" s="9">
        <f>I19*7</f>
        <v>91</v>
      </c>
      <c r="M19" s="9">
        <f t="shared" si="0"/>
        <v>111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</row>
    <row r="20" s="3" customFormat="1" customHeight="1" spans="1:66">
      <c r="A20" s="9">
        <v>18</v>
      </c>
      <c r="B20" s="9">
        <v>347</v>
      </c>
      <c r="C20" s="9" t="s">
        <v>31</v>
      </c>
      <c r="D20" s="9" t="s">
        <v>14</v>
      </c>
      <c r="E20" s="9">
        <v>4</v>
      </c>
      <c r="F20" s="9">
        <v>6</v>
      </c>
      <c r="G20" s="12">
        <v>1</v>
      </c>
      <c r="H20" s="12">
        <f>E20*5</f>
        <v>20</v>
      </c>
      <c r="I20" s="14">
        <f>VLOOKUP(B:B,[1]Sheet2!$B:$E,4,0)</f>
        <v>14</v>
      </c>
      <c r="J20" s="14">
        <v>16</v>
      </c>
      <c r="K20" s="9">
        <v>1</v>
      </c>
      <c r="L20" s="9">
        <f>I20*7</f>
        <v>98</v>
      </c>
      <c r="M20" s="9">
        <f t="shared" si="0"/>
        <v>118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</row>
    <row r="21" s="4" customFormat="1" customHeight="1" spans="1:66">
      <c r="A21" s="9">
        <v>19</v>
      </c>
      <c r="B21" s="9">
        <v>745</v>
      </c>
      <c r="C21" s="9" t="s">
        <v>32</v>
      </c>
      <c r="D21" s="9" t="s">
        <v>14</v>
      </c>
      <c r="E21" s="9">
        <v>8</v>
      </c>
      <c r="F21" s="9">
        <v>11</v>
      </c>
      <c r="G21" s="12">
        <v>1</v>
      </c>
      <c r="H21" s="12">
        <f>E21*5</f>
        <v>40</v>
      </c>
      <c r="I21" s="14">
        <f>VLOOKUP(B:B,[1]Sheet2!$B:$E,4,0)</f>
        <v>14</v>
      </c>
      <c r="J21" s="14">
        <v>16</v>
      </c>
      <c r="K21" s="9">
        <v>1</v>
      </c>
      <c r="L21" s="9">
        <f>I21*7</f>
        <v>98</v>
      </c>
      <c r="M21" s="9">
        <f t="shared" si="0"/>
        <v>138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</row>
    <row r="22" s="3" customFormat="1" customHeight="1" spans="1:66">
      <c r="A22" s="9">
        <v>20</v>
      </c>
      <c r="B22" s="9">
        <v>752</v>
      </c>
      <c r="C22" s="9" t="s">
        <v>33</v>
      </c>
      <c r="D22" s="9" t="s">
        <v>14</v>
      </c>
      <c r="E22" s="9">
        <v>4</v>
      </c>
      <c r="F22" s="9">
        <v>6</v>
      </c>
      <c r="G22" s="12">
        <v>1</v>
      </c>
      <c r="H22" s="12">
        <f>E22*5</f>
        <v>20</v>
      </c>
      <c r="I22" s="14">
        <f>VLOOKUP(B:B,[1]Sheet2!$B:$E,4,0)</f>
        <v>13</v>
      </c>
      <c r="J22" s="14">
        <v>15</v>
      </c>
      <c r="K22" s="9">
        <v>2</v>
      </c>
      <c r="L22" s="9">
        <f>J22*8</f>
        <v>120</v>
      </c>
      <c r="M22" s="9">
        <f t="shared" si="0"/>
        <v>140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</row>
    <row r="23" s="4" customFormat="1" customHeight="1" spans="1:66">
      <c r="A23" s="9">
        <v>21</v>
      </c>
      <c r="B23" s="9">
        <v>102565</v>
      </c>
      <c r="C23" s="9" t="s">
        <v>34</v>
      </c>
      <c r="D23" s="9" t="s">
        <v>14</v>
      </c>
      <c r="E23" s="9">
        <v>4</v>
      </c>
      <c r="F23" s="9">
        <v>6</v>
      </c>
      <c r="G23" s="12">
        <v>1</v>
      </c>
      <c r="H23" s="12">
        <f>E23*5</f>
        <v>20</v>
      </c>
      <c r="I23" s="14">
        <f>VLOOKUP(B:B,[1]Sheet2!$B:$E,4,0)</f>
        <v>14</v>
      </c>
      <c r="J23" s="14">
        <v>16</v>
      </c>
      <c r="K23" s="9">
        <v>1</v>
      </c>
      <c r="L23" s="9">
        <f>I23*7</f>
        <v>98</v>
      </c>
      <c r="M23" s="9">
        <f t="shared" si="0"/>
        <v>118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</row>
    <row r="24" s="3" customFormat="1" customHeight="1" spans="1:66">
      <c r="A24" s="9">
        <v>22</v>
      </c>
      <c r="B24" s="9">
        <v>102934</v>
      </c>
      <c r="C24" s="9" t="s">
        <v>35</v>
      </c>
      <c r="D24" s="9" t="s">
        <v>14</v>
      </c>
      <c r="E24" s="9">
        <v>16</v>
      </c>
      <c r="F24" s="9">
        <v>19</v>
      </c>
      <c r="G24" s="12">
        <v>2</v>
      </c>
      <c r="H24" s="12">
        <f>F24*8</f>
        <v>152</v>
      </c>
      <c r="I24" s="14">
        <f>VLOOKUP(B:B,[1]Sheet2!$B:$E,4,0)</f>
        <v>15</v>
      </c>
      <c r="J24" s="14">
        <v>17</v>
      </c>
      <c r="K24" s="9">
        <v>2</v>
      </c>
      <c r="L24" s="9">
        <f>J24*8</f>
        <v>136</v>
      </c>
      <c r="M24" s="9">
        <f t="shared" si="0"/>
        <v>288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</row>
    <row r="25" s="4" customFormat="1" customHeight="1" spans="1:66">
      <c r="A25" s="9">
        <v>23</v>
      </c>
      <c r="B25" s="9">
        <v>103198</v>
      </c>
      <c r="C25" s="9" t="s">
        <v>36</v>
      </c>
      <c r="D25" s="9" t="s">
        <v>14</v>
      </c>
      <c r="E25" s="9">
        <v>4</v>
      </c>
      <c r="F25" s="9">
        <v>6</v>
      </c>
      <c r="G25" s="12">
        <v>2</v>
      </c>
      <c r="H25" s="12">
        <f>F25*8</f>
        <v>48</v>
      </c>
      <c r="I25" s="14">
        <f>VLOOKUP(B:B,[1]Sheet2!$B:$E,4,0)</f>
        <v>14</v>
      </c>
      <c r="J25" s="14">
        <v>16</v>
      </c>
      <c r="K25" s="9">
        <v>2</v>
      </c>
      <c r="L25" s="9">
        <f>J25*8</f>
        <v>128</v>
      </c>
      <c r="M25" s="9">
        <f t="shared" si="0"/>
        <v>176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</row>
    <row r="26" s="3" customFormat="1" customHeight="1" spans="1:66">
      <c r="A26" s="9">
        <v>24</v>
      </c>
      <c r="B26" s="9">
        <v>103199</v>
      </c>
      <c r="C26" s="9" t="s">
        <v>37</v>
      </c>
      <c r="D26" s="9" t="s">
        <v>14</v>
      </c>
      <c r="E26" s="9">
        <v>4</v>
      </c>
      <c r="F26" s="9">
        <v>6</v>
      </c>
      <c r="G26" s="12">
        <v>1</v>
      </c>
      <c r="H26" s="12">
        <f t="shared" ref="H26:H33" si="1">E26*5</f>
        <v>20</v>
      </c>
      <c r="I26" s="14">
        <f>VLOOKUP(B:B,[1]Sheet2!$B:$E,4,0)</f>
        <v>14</v>
      </c>
      <c r="J26" s="14">
        <v>16</v>
      </c>
      <c r="K26" s="9">
        <v>1</v>
      </c>
      <c r="L26" s="9">
        <f>I26*7</f>
        <v>98</v>
      </c>
      <c r="M26" s="9">
        <f t="shared" si="0"/>
        <v>118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</row>
    <row r="27" s="4" customFormat="1" customHeight="1" spans="1:66">
      <c r="A27" s="9">
        <v>25</v>
      </c>
      <c r="B27" s="9">
        <v>104429</v>
      </c>
      <c r="C27" s="9" t="s">
        <v>38</v>
      </c>
      <c r="D27" s="9" t="s">
        <v>14</v>
      </c>
      <c r="E27" s="9">
        <v>4</v>
      </c>
      <c r="F27" s="9">
        <v>6</v>
      </c>
      <c r="G27" s="12">
        <v>1</v>
      </c>
      <c r="H27" s="12">
        <f t="shared" si="1"/>
        <v>20</v>
      </c>
      <c r="I27" s="14">
        <f>VLOOKUP(B:B,[1]Sheet2!$B:$E,4,0)</f>
        <v>13</v>
      </c>
      <c r="J27" s="14">
        <v>15</v>
      </c>
      <c r="K27" s="9">
        <v>2</v>
      </c>
      <c r="L27" s="9">
        <f>J27*8</f>
        <v>120</v>
      </c>
      <c r="M27" s="9">
        <f t="shared" si="0"/>
        <v>140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</row>
    <row r="28" s="3" customFormat="1" customHeight="1" spans="1:66">
      <c r="A28" s="9">
        <v>26</v>
      </c>
      <c r="B28" s="9">
        <v>105267</v>
      </c>
      <c r="C28" s="9" t="s">
        <v>39</v>
      </c>
      <c r="D28" s="9" t="s">
        <v>14</v>
      </c>
      <c r="E28" s="9">
        <v>4</v>
      </c>
      <c r="F28" s="9">
        <v>6</v>
      </c>
      <c r="G28" s="12">
        <v>1</v>
      </c>
      <c r="H28" s="12">
        <f t="shared" si="1"/>
        <v>20</v>
      </c>
      <c r="I28" s="14">
        <f>VLOOKUP(B:B,[1]Sheet2!$B:$E,4,0)</f>
        <v>12</v>
      </c>
      <c r="J28" s="14">
        <v>13</v>
      </c>
      <c r="K28" s="9">
        <v>2</v>
      </c>
      <c r="L28" s="9">
        <f>J28*8</f>
        <v>104</v>
      </c>
      <c r="M28" s="9">
        <f t="shared" si="0"/>
        <v>124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</row>
    <row r="29" s="4" customFormat="1" customHeight="1" spans="1:66">
      <c r="A29" s="9">
        <v>27</v>
      </c>
      <c r="B29" s="9">
        <v>106569</v>
      </c>
      <c r="C29" s="9" t="s">
        <v>40</v>
      </c>
      <c r="D29" s="9" t="s">
        <v>14</v>
      </c>
      <c r="E29" s="9">
        <v>4</v>
      </c>
      <c r="F29" s="9">
        <v>6</v>
      </c>
      <c r="G29" s="12">
        <v>1</v>
      </c>
      <c r="H29" s="12">
        <f t="shared" si="1"/>
        <v>20</v>
      </c>
      <c r="I29" s="14">
        <f>VLOOKUP(B:B,[1]Sheet2!$B:$E,4,0)</f>
        <v>13</v>
      </c>
      <c r="J29" s="14">
        <v>15</v>
      </c>
      <c r="K29" s="9">
        <v>1</v>
      </c>
      <c r="L29" s="9">
        <f>I29*7</f>
        <v>91</v>
      </c>
      <c r="M29" s="9">
        <f t="shared" si="0"/>
        <v>111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</row>
    <row r="30" s="3" customFormat="1" customHeight="1" spans="1:66">
      <c r="A30" s="9">
        <v>28</v>
      </c>
      <c r="B30" s="9">
        <v>106399</v>
      </c>
      <c r="C30" s="9" t="s">
        <v>41</v>
      </c>
      <c r="D30" s="9" t="s">
        <v>14</v>
      </c>
      <c r="E30" s="9">
        <v>4</v>
      </c>
      <c r="F30" s="9">
        <v>6</v>
      </c>
      <c r="G30" s="12">
        <v>1</v>
      </c>
      <c r="H30" s="12">
        <f t="shared" si="1"/>
        <v>20</v>
      </c>
      <c r="I30" s="14">
        <f>VLOOKUP(B:B,[1]Sheet2!$B:$E,4,0)</f>
        <v>13</v>
      </c>
      <c r="J30" s="14">
        <v>15</v>
      </c>
      <c r="K30" s="9">
        <v>1</v>
      </c>
      <c r="L30" s="9">
        <f>I30*7</f>
        <v>91</v>
      </c>
      <c r="M30" s="9">
        <f t="shared" si="0"/>
        <v>111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</row>
    <row r="31" s="4" customFormat="1" customHeight="1" spans="1:66">
      <c r="A31" s="9">
        <v>29</v>
      </c>
      <c r="B31" s="9">
        <v>107658</v>
      </c>
      <c r="C31" s="9" t="s">
        <v>42</v>
      </c>
      <c r="D31" s="9" t="s">
        <v>14</v>
      </c>
      <c r="E31" s="9">
        <v>2</v>
      </c>
      <c r="F31" s="9">
        <v>4</v>
      </c>
      <c r="G31" s="12">
        <v>1</v>
      </c>
      <c r="H31" s="12">
        <f t="shared" si="1"/>
        <v>10</v>
      </c>
      <c r="I31" s="14">
        <f>VLOOKUP(B:B,[1]Sheet2!$B:$E,4,0)</f>
        <v>6</v>
      </c>
      <c r="J31" s="14">
        <v>7</v>
      </c>
      <c r="K31" s="9">
        <v>2</v>
      </c>
      <c r="L31" s="9">
        <f>J31*8</f>
        <v>56</v>
      </c>
      <c r="M31" s="9">
        <f t="shared" si="0"/>
        <v>66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</row>
    <row r="32" s="3" customFormat="1" customHeight="1" spans="1:66">
      <c r="A32" s="9">
        <v>30</v>
      </c>
      <c r="B32" s="9">
        <v>107829</v>
      </c>
      <c r="C32" s="9" t="s">
        <v>43</v>
      </c>
      <c r="D32" s="9" t="s">
        <v>14</v>
      </c>
      <c r="E32" s="9">
        <v>2</v>
      </c>
      <c r="F32" s="9">
        <v>4</v>
      </c>
      <c r="G32" s="12">
        <v>1</v>
      </c>
      <c r="H32" s="12">
        <f t="shared" si="1"/>
        <v>10</v>
      </c>
      <c r="I32" s="14">
        <v>8</v>
      </c>
      <c r="J32" s="14">
        <v>11</v>
      </c>
      <c r="K32" s="9">
        <v>2</v>
      </c>
      <c r="L32" s="9">
        <f>J32*8</f>
        <v>88</v>
      </c>
      <c r="M32" s="9">
        <f t="shared" si="0"/>
        <v>98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</row>
    <row r="33" s="4" customFormat="1" customHeight="1" spans="1:66">
      <c r="A33" s="9">
        <v>31</v>
      </c>
      <c r="B33" s="9">
        <v>108277</v>
      </c>
      <c r="C33" s="9" t="s">
        <v>44</v>
      </c>
      <c r="D33" s="9" t="s">
        <v>14</v>
      </c>
      <c r="E33" s="9">
        <v>4</v>
      </c>
      <c r="F33" s="9">
        <v>6</v>
      </c>
      <c r="G33" s="12">
        <v>1</v>
      </c>
      <c r="H33" s="12">
        <f t="shared" si="1"/>
        <v>20</v>
      </c>
      <c r="I33" s="14">
        <v>6</v>
      </c>
      <c r="J33" s="14">
        <v>7</v>
      </c>
      <c r="K33" s="9">
        <v>2</v>
      </c>
      <c r="L33" s="9">
        <f>J33*8</f>
        <v>56</v>
      </c>
      <c r="M33" s="9">
        <f t="shared" si="0"/>
        <v>76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</row>
    <row r="34" s="5" customFormat="1" customHeight="1" spans="1:66">
      <c r="A34" s="13"/>
      <c r="B34" s="13"/>
      <c r="C34" s="13"/>
      <c r="D34" s="13" t="s">
        <v>14</v>
      </c>
      <c r="E34" s="13">
        <f>SUM(E3:E33)</f>
        <v>234</v>
      </c>
      <c r="F34" s="13">
        <f t="shared" ref="F34:M34" si="2">SUM(F3:F33)</f>
        <v>306</v>
      </c>
      <c r="G34" s="13">
        <f t="shared" si="2"/>
        <v>41</v>
      </c>
      <c r="H34" s="13">
        <f t="shared" si="2"/>
        <v>1682</v>
      </c>
      <c r="I34" s="13">
        <f t="shared" si="2"/>
        <v>583</v>
      </c>
      <c r="J34" s="13">
        <f t="shared" si="2"/>
        <v>688</v>
      </c>
      <c r="K34" s="13">
        <f t="shared" si="2"/>
        <v>49</v>
      </c>
      <c r="L34" s="13">
        <f t="shared" si="2"/>
        <v>5006</v>
      </c>
      <c r="M34" s="13">
        <f t="shared" si="2"/>
        <v>6688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</row>
    <row r="35" s="3" customFormat="1" customHeight="1" spans="1:66">
      <c r="A35" s="9">
        <v>32</v>
      </c>
      <c r="B35" s="9">
        <v>307</v>
      </c>
      <c r="C35" s="9" t="s">
        <v>45</v>
      </c>
      <c r="D35" s="9" t="s">
        <v>46</v>
      </c>
      <c r="E35" s="9">
        <v>133</v>
      </c>
      <c r="F35" s="9">
        <v>141</v>
      </c>
      <c r="G35" s="12">
        <v>2</v>
      </c>
      <c r="H35" s="12">
        <f>F35*8</f>
        <v>1128</v>
      </c>
      <c r="I35" s="14">
        <v>350</v>
      </c>
      <c r="J35" s="14">
        <v>369</v>
      </c>
      <c r="K35" s="9">
        <v>2</v>
      </c>
      <c r="L35" s="9">
        <f>J35*8</f>
        <v>2952</v>
      </c>
      <c r="M35" s="9">
        <f>H35+L35</f>
        <v>4080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</row>
    <row r="36" s="4" customFormat="1" customHeight="1" spans="1:66">
      <c r="A36" s="9">
        <v>33</v>
      </c>
      <c r="B36" s="9">
        <v>106066</v>
      </c>
      <c r="C36" s="9" t="s">
        <v>47</v>
      </c>
      <c r="D36" s="9" t="s">
        <v>46</v>
      </c>
      <c r="E36" s="9">
        <v>4</v>
      </c>
      <c r="F36" s="9">
        <v>6</v>
      </c>
      <c r="G36" s="12">
        <v>2</v>
      </c>
      <c r="H36" s="12">
        <f>F36*8</f>
        <v>48</v>
      </c>
      <c r="I36" s="14">
        <f>VLOOKUP(B:B,[1]Sheet2!$B:$E,4,0)</f>
        <v>16</v>
      </c>
      <c r="J36" s="14">
        <v>18</v>
      </c>
      <c r="K36" s="9">
        <v>2</v>
      </c>
      <c r="L36" s="9">
        <f>J36*8</f>
        <v>144</v>
      </c>
      <c r="M36" s="9">
        <f>H36+L36</f>
        <v>192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</row>
    <row r="37" s="5" customFormat="1" customHeight="1" spans="1:66">
      <c r="A37" s="13"/>
      <c r="B37" s="13"/>
      <c r="C37" s="13"/>
      <c r="D37" s="13" t="s">
        <v>46</v>
      </c>
      <c r="E37" s="13">
        <f>SUM(E35:E36)</f>
        <v>137</v>
      </c>
      <c r="F37" s="13">
        <f t="shared" ref="F37:M37" si="3">SUM(F35:F36)</f>
        <v>147</v>
      </c>
      <c r="G37" s="13">
        <f t="shared" si="3"/>
        <v>4</v>
      </c>
      <c r="H37" s="13">
        <f t="shared" si="3"/>
        <v>1176</v>
      </c>
      <c r="I37" s="13">
        <f t="shared" si="3"/>
        <v>366</v>
      </c>
      <c r="J37" s="13">
        <f t="shared" si="3"/>
        <v>387</v>
      </c>
      <c r="K37" s="13">
        <f t="shared" si="3"/>
        <v>4</v>
      </c>
      <c r="L37" s="13">
        <f t="shared" si="3"/>
        <v>3096</v>
      </c>
      <c r="M37" s="13">
        <f t="shared" si="3"/>
        <v>4272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</row>
    <row r="38" s="3" customFormat="1" customHeight="1" spans="1:66">
      <c r="A38" s="9">
        <v>34</v>
      </c>
      <c r="B38" s="9">
        <v>387</v>
      </c>
      <c r="C38" s="9" t="s">
        <v>48</v>
      </c>
      <c r="D38" s="9" t="s">
        <v>49</v>
      </c>
      <c r="E38" s="9">
        <v>12</v>
      </c>
      <c r="F38" s="9">
        <v>14</v>
      </c>
      <c r="G38" s="12">
        <v>1</v>
      </c>
      <c r="H38" s="12">
        <f>E38*5</f>
        <v>60</v>
      </c>
      <c r="I38" s="14">
        <f>VLOOKUP(B:B,[1]Sheet2!$B:$E,4,0)</f>
        <v>18</v>
      </c>
      <c r="J38" s="14">
        <v>21</v>
      </c>
      <c r="K38" s="9">
        <v>1</v>
      </c>
      <c r="L38" s="9">
        <f>I38*7</f>
        <v>126</v>
      </c>
      <c r="M38" s="9">
        <f t="shared" ref="M38:M69" si="4">H38+L38</f>
        <v>186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</row>
    <row r="39" s="4" customFormat="1" customHeight="1" spans="1:66">
      <c r="A39" s="9">
        <v>35</v>
      </c>
      <c r="B39" s="9">
        <v>377</v>
      </c>
      <c r="C39" s="9" t="s">
        <v>50</v>
      </c>
      <c r="D39" s="9" t="s">
        <v>49</v>
      </c>
      <c r="E39" s="9">
        <v>10</v>
      </c>
      <c r="F39" s="9">
        <v>12</v>
      </c>
      <c r="G39" s="12">
        <v>1</v>
      </c>
      <c r="H39" s="12">
        <f>E39*5</f>
        <v>50</v>
      </c>
      <c r="I39" s="14">
        <f>VLOOKUP(B:B,[1]Sheet2!$B:$E,4,0)</f>
        <v>15</v>
      </c>
      <c r="J39" s="14">
        <v>17</v>
      </c>
      <c r="K39" s="9">
        <v>2</v>
      </c>
      <c r="L39" s="9">
        <f>J39*8</f>
        <v>136</v>
      </c>
      <c r="M39" s="9">
        <f t="shared" si="4"/>
        <v>186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</row>
    <row r="40" s="3" customFormat="1" customHeight="1" spans="1:66">
      <c r="A40" s="9">
        <v>36</v>
      </c>
      <c r="B40" s="9">
        <v>399</v>
      </c>
      <c r="C40" s="9" t="s">
        <v>51</v>
      </c>
      <c r="D40" s="9" t="s">
        <v>49</v>
      </c>
      <c r="E40" s="9">
        <v>6</v>
      </c>
      <c r="F40" s="9">
        <v>8</v>
      </c>
      <c r="G40" s="12">
        <v>2</v>
      </c>
      <c r="H40" s="12">
        <f>F40*8</f>
        <v>64</v>
      </c>
      <c r="I40" s="14">
        <f>VLOOKUP(B:B,[1]Sheet2!$B:$E,4,0)</f>
        <v>15</v>
      </c>
      <c r="J40" s="14">
        <v>17</v>
      </c>
      <c r="K40" s="9">
        <v>2</v>
      </c>
      <c r="L40" s="9">
        <f>J40*8</f>
        <v>136</v>
      </c>
      <c r="M40" s="9">
        <f t="shared" si="4"/>
        <v>200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</row>
    <row r="41" s="4" customFormat="1" customHeight="1" spans="1:66">
      <c r="A41" s="9">
        <v>37</v>
      </c>
      <c r="B41" s="9">
        <v>545</v>
      </c>
      <c r="C41" s="9" t="s">
        <v>52</v>
      </c>
      <c r="D41" s="9" t="s">
        <v>49</v>
      </c>
      <c r="E41" s="9">
        <v>4</v>
      </c>
      <c r="F41" s="9">
        <v>6</v>
      </c>
      <c r="G41" s="12" t="s">
        <v>53</v>
      </c>
      <c r="H41" s="12">
        <f>E41*5</f>
        <v>20</v>
      </c>
      <c r="I41" s="14">
        <v>23</v>
      </c>
      <c r="J41" s="14">
        <v>28</v>
      </c>
      <c r="K41" s="9" t="s">
        <v>54</v>
      </c>
      <c r="L41" s="9">
        <f>J41*8</f>
        <v>224</v>
      </c>
      <c r="M41" s="9">
        <f t="shared" si="4"/>
        <v>244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</row>
    <row r="42" s="3" customFormat="1" customHeight="1" spans="1:66">
      <c r="A42" s="9">
        <v>38</v>
      </c>
      <c r="B42" s="9">
        <v>546</v>
      </c>
      <c r="C42" s="9" t="s">
        <v>55</v>
      </c>
      <c r="D42" s="9" t="s">
        <v>49</v>
      </c>
      <c r="E42" s="9">
        <v>8</v>
      </c>
      <c r="F42" s="9">
        <v>11</v>
      </c>
      <c r="G42" s="12">
        <v>1</v>
      </c>
      <c r="H42" s="12">
        <f>E42*5</f>
        <v>40</v>
      </c>
      <c r="I42" s="14">
        <f>VLOOKUP(B:B,[1]Sheet2!$B:$E,4,0)</f>
        <v>15</v>
      </c>
      <c r="J42" s="14">
        <v>17</v>
      </c>
      <c r="K42" s="9">
        <v>2</v>
      </c>
      <c r="L42" s="9">
        <f>J42*8</f>
        <v>136</v>
      </c>
      <c r="M42" s="9">
        <f t="shared" si="4"/>
        <v>176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</row>
    <row r="43" s="4" customFormat="1" customHeight="1" spans="1:66">
      <c r="A43" s="9">
        <v>39</v>
      </c>
      <c r="B43" s="9">
        <v>571</v>
      </c>
      <c r="C43" s="9" t="s">
        <v>56</v>
      </c>
      <c r="D43" s="9" t="s">
        <v>49</v>
      </c>
      <c r="E43" s="9">
        <v>10</v>
      </c>
      <c r="F43" s="9">
        <v>12</v>
      </c>
      <c r="G43" s="12">
        <v>2</v>
      </c>
      <c r="H43" s="12">
        <f>F43*8</f>
        <v>96</v>
      </c>
      <c r="I43" s="14">
        <f>VLOOKUP(B:B,[1]Sheet2!$B:$E,4,0)</f>
        <v>30</v>
      </c>
      <c r="J43" s="14">
        <v>35</v>
      </c>
      <c r="K43" s="9">
        <v>2</v>
      </c>
      <c r="L43" s="9">
        <f>J43*8</f>
        <v>280</v>
      </c>
      <c r="M43" s="9">
        <f t="shared" si="4"/>
        <v>376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</row>
    <row r="44" s="3" customFormat="1" customHeight="1" spans="1:66">
      <c r="A44" s="9">
        <v>40</v>
      </c>
      <c r="B44" s="9">
        <v>573</v>
      </c>
      <c r="C44" s="9" t="s">
        <v>57</v>
      </c>
      <c r="D44" s="9" t="s">
        <v>49</v>
      </c>
      <c r="E44" s="9">
        <v>10</v>
      </c>
      <c r="F44" s="9">
        <v>12</v>
      </c>
      <c r="G44" s="12">
        <v>1</v>
      </c>
      <c r="H44" s="12">
        <f>E44*5</f>
        <v>50</v>
      </c>
      <c r="I44" s="14">
        <f>VLOOKUP(B:B,[1]Sheet2!$B:$E,4,0)</f>
        <v>12</v>
      </c>
      <c r="J44" s="14">
        <v>13</v>
      </c>
      <c r="K44" s="9">
        <v>1</v>
      </c>
      <c r="L44" s="9">
        <f>I44*7</f>
        <v>84</v>
      </c>
      <c r="M44" s="9">
        <f t="shared" si="4"/>
        <v>134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</row>
    <row r="45" s="4" customFormat="1" customHeight="1" spans="1:66">
      <c r="A45" s="9">
        <v>41</v>
      </c>
      <c r="B45" s="9">
        <v>707</v>
      </c>
      <c r="C45" s="9" t="s">
        <v>58</v>
      </c>
      <c r="D45" s="9" t="s">
        <v>49</v>
      </c>
      <c r="E45" s="9">
        <v>6</v>
      </c>
      <c r="F45" s="9">
        <v>8</v>
      </c>
      <c r="G45" s="12">
        <v>2</v>
      </c>
      <c r="H45" s="12">
        <f>F45*8</f>
        <v>64</v>
      </c>
      <c r="I45" s="14">
        <v>18</v>
      </c>
      <c r="J45" s="14">
        <v>21</v>
      </c>
      <c r="K45" s="9">
        <v>2</v>
      </c>
      <c r="L45" s="9">
        <f>J45*8</f>
        <v>168</v>
      </c>
      <c r="M45" s="9">
        <f t="shared" si="4"/>
        <v>232</v>
      </c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</row>
    <row r="46" s="3" customFormat="1" customHeight="1" spans="1:66">
      <c r="A46" s="9">
        <v>42</v>
      </c>
      <c r="B46" s="9">
        <v>598</v>
      </c>
      <c r="C46" s="9" t="s">
        <v>59</v>
      </c>
      <c r="D46" s="9" t="s">
        <v>49</v>
      </c>
      <c r="E46" s="9">
        <v>4</v>
      </c>
      <c r="F46" s="9">
        <v>6</v>
      </c>
      <c r="G46" s="12">
        <v>2</v>
      </c>
      <c r="H46" s="12">
        <f>F46*8</f>
        <v>48</v>
      </c>
      <c r="I46" s="14">
        <f>VLOOKUP(B:B,[1]Sheet2!$B:$E,4,0)</f>
        <v>15</v>
      </c>
      <c r="J46" s="14">
        <v>17</v>
      </c>
      <c r="K46" s="9">
        <v>2</v>
      </c>
      <c r="L46" s="9">
        <f>J46*8</f>
        <v>136</v>
      </c>
      <c r="M46" s="9">
        <f t="shared" si="4"/>
        <v>184</v>
      </c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</row>
    <row r="47" s="4" customFormat="1" customHeight="1" spans="1:66">
      <c r="A47" s="9">
        <v>43</v>
      </c>
      <c r="B47" s="9">
        <v>712</v>
      </c>
      <c r="C47" s="9" t="s">
        <v>60</v>
      </c>
      <c r="D47" s="9" t="s">
        <v>49</v>
      </c>
      <c r="E47" s="9">
        <v>6</v>
      </c>
      <c r="F47" s="9">
        <v>8</v>
      </c>
      <c r="G47" s="12">
        <v>1</v>
      </c>
      <c r="H47" s="12">
        <f t="shared" ref="H47:H54" si="5">E47*5</f>
        <v>30</v>
      </c>
      <c r="I47" s="14">
        <v>23</v>
      </c>
      <c r="J47" s="14">
        <v>28</v>
      </c>
      <c r="K47" s="9">
        <v>2</v>
      </c>
      <c r="L47" s="9">
        <f>J47*8</f>
        <v>224</v>
      </c>
      <c r="M47" s="9">
        <f t="shared" si="4"/>
        <v>254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</row>
    <row r="48" s="3" customFormat="1" customHeight="1" spans="1:66">
      <c r="A48" s="9">
        <v>44</v>
      </c>
      <c r="B48" s="9">
        <v>724</v>
      </c>
      <c r="C48" s="9" t="s">
        <v>61</v>
      </c>
      <c r="D48" s="9" t="s">
        <v>49</v>
      </c>
      <c r="E48" s="9">
        <v>12</v>
      </c>
      <c r="F48" s="9">
        <v>14</v>
      </c>
      <c r="G48" s="12">
        <v>1</v>
      </c>
      <c r="H48" s="12">
        <f t="shared" si="5"/>
        <v>60</v>
      </c>
      <c r="I48" s="14">
        <f>VLOOKUP(B:B,[1]Sheet2!$B:$E,4,0)</f>
        <v>15</v>
      </c>
      <c r="J48" s="14">
        <v>17</v>
      </c>
      <c r="K48" s="9">
        <v>2</v>
      </c>
      <c r="L48" s="9">
        <f>J48*8</f>
        <v>136</v>
      </c>
      <c r="M48" s="9">
        <f t="shared" si="4"/>
        <v>196</v>
      </c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</row>
    <row r="49" s="4" customFormat="1" customHeight="1" spans="1:66">
      <c r="A49" s="9">
        <v>45</v>
      </c>
      <c r="B49" s="9">
        <v>737</v>
      </c>
      <c r="C49" s="9" t="s">
        <v>62</v>
      </c>
      <c r="D49" s="9" t="s">
        <v>49</v>
      </c>
      <c r="E49" s="9">
        <v>6</v>
      </c>
      <c r="F49" s="9">
        <v>8</v>
      </c>
      <c r="G49" s="12">
        <v>1</v>
      </c>
      <c r="H49" s="12">
        <f t="shared" si="5"/>
        <v>30</v>
      </c>
      <c r="I49" s="14">
        <v>29</v>
      </c>
      <c r="J49" s="14">
        <v>34</v>
      </c>
      <c r="K49" s="9">
        <v>1</v>
      </c>
      <c r="L49" s="9">
        <f>I49*7</f>
        <v>203</v>
      </c>
      <c r="M49" s="9">
        <f t="shared" si="4"/>
        <v>233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</row>
    <row r="50" s="3" customFormat="1" customHeight="1" spans="1:66">
      <c r="A50" s="9">
        <v>46</v>
      </c>
      <c r="B50" s="9">
        <v>740</v>
      </c>
      <c r="C50" s="9" t="s">
        <v>63</v>
      </c>
      <c r="D50" s="9" t="s">
        <v>49</v>
      </c>
      <c r="E50" s="9">
        <v>4</v>
      </c>
      <c r="F50" s="9">
        <v>6</v>
      </c>
      <c r="G50" s="12">
        <v>1</v>
      </c>
      <c r="H50" s="12">
        <f t="shared" si="5"/>
        <v>20</v>
      </c>
      <c r="I50" s="14">
        <v>20</v>
      </c>
      <c r="J50" s="14">
        <v>25</v>
      </c>
      <c r="K50" s="9">
        <v>2</v>
      </c>
      <c r="L50" s="9">
        <f>J50*8</f>
        <v>200</v>
      </c>
      <c r="M50" s="9">
        <f t="shared" si="4"/>
        <v>220</v>
      </c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</row>
    <row r="51" s="4" customFormat="1" customHeight="1" spans="1:66">
      <c r="A51" s="9">
        <v>47</v>
      </c>
      <c r="B51" s="9">
        <v>743</v>
      </c>
      <c r="C51" s="9" t="s">
        <v>64</v>
      </c>
      <c r="D51" s="9" t="s">
        <v>49</v>
      </c>
      <c r="E51" s="9">
        <v>2</v>
      </c>
      <c r="F51" s="9">
        <v>4</v>
      </c>
      <c r="G51" s="12">
        <v>1</v>
      </c>
      <c r="H51" s="12">
        <f t="shared" si="5"/>
        <v>10</v>
      </c>
      <c r="I51" s="14">
        <f>VLOOKUP(B:B,[1]Sheet2!$B:$E,4,0)</f>
        <v>13</v>
      </c>
      <c r="J51" s="14">
        <v>15</v>
      </c>
      <c r="K51" s="9">
        <v>1</v>
      </c>
      <c r="L51" s="9">
        <f>I51*7</f>
        <v>91</v>
      </c>
      <c r="M51" s="9">
        <f t="shared" si="4"/>
        <v>101</v>
      </c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</row>
    <row r="52" s="3" customFormat="1" customHeight="1" spans="1:66">
      <c r="A52" s="9">
        <v>48</v>
      </c>
      <c r="B52" s="9">
        <v>733</v>
      </c>
      <c r="C52" s="9" t="s">
        <v>65</v>
      </c>
      <c r="D52" s="9" t="s">
        <v>49</v>
      </c>
      <c r="E52" s="9">
        <v>6</v>
      </c>
      <c r="F52" s="9">
        <v>8</v>
      </c>
      <c r="G52" s="12">
        <v>1</v>
      </c>
      <c r="H52" s="12">
        <f t="shared" si="5"/>
        <v>30</v>
      </c>
      <c r="I52" s="14">
        <f>VLOOKUP(B:B,[1]Sheet2!$B:$E,4,0)</f>
        <v>13</v>
      </c>
      <c r="J52" s="14">
        <v>15</v>
      </c>
      <c r="K52" s="9">
        <v>2</v>
      </c>
      <c r="L52" s="9">
        <f>J52*8</f>
        <v>120</v>
      </c>
      <c r="M52" s="9">
        <f t="shared" si="4"/>
        <v>150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</row>
    <row r="53" s="4" customFormat="1" customHeight="1" spans="1:66">
      <c r="A53" s="9">
        <v>49</v>
      </c>
      <c r="B53" s="9">
        <v>750</v>
      </c>
      <c r="C53" s="9" t="s">
        <v>66</v>
      </c>
      <c r="D53" s="9" t="s">
        <v>49</v>
      </c>
      <c r="E53" s="9">
        <v>8</v>
      </c>
      <c r="F53" s="9">
        <v>11</v>
      </c>
      <c r="G53" s="12">
        <v>1</v>
      </c>
      <c r="H53" s="12">
        <f t="shared" si="5"/>
        <v>40</v>
      </c>
      <c r="I53" s="14">
        <f>VLOOKUP(B:B,[1]Sheet2!$B:$E,4,0)</f>
        <v>30</v>
      </c>
      <c r="J53" s="14">
        <v>35</v>
      </c>
      <c r="K53" s="9">
        <v>1</v>
      </c>
      <c r="L53" s="9">
        <f>I53*7</f>
        <v>210</v>
      </c>
      <c r="M53" s="9">
        <f t="shared" si="4"/>
        <v>250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</row>
    <row r="54" s="3" customFormat="1" customHeight="1" spans="1:66">
      <c r="A54" s="9">
        <v>50</v>
      </c>
      <c r="B54" s="9">
        <v>753</v>
      </c>
      <c r="C54" s="9" t="s">
        <v>67</v>
      </c>
      <c r="D54" s="9" t="s">
        <v>49</v>
      </c>
      <c r="E54" s="9">
        <v>2</v>
      </c>
      <c r="F54" s="9">
        <v>4</v>
      </c>
      <c r="G54" s="12">
        <v>1</v>
      </c>
      <c r="H54" s="12">
        <f t="shared" si="5"/>
        <v>10</v>
      </c>
      <c r="I54" s="14">
        <f>VLOOKUP(B:B,[1]Sheet2!$B:$E,4,0)</f>
        <v>13</v>
      </c>
      <c r="J54" s="14">
        <v>15</v>
      </c>
      <c r="K54" s="9">
        <v>2</v>
      </c>
      <c r="L54" s="9">
        <f>J54*8</f>
        <v>120</v>
      </c>
      <c r="M54" s="9">
        <f t="shared" si="4"/>
        <v>130</v>
      </c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</row>
    <row r="55" s="4" customFormat="1" customHeight="1" spans="1:66">
      <c r="A55" s="9">
        <v>51</v>
      </c>
      <c r="B55" s="9">
        <v>103639</v>
      </c>
      <c r="C55" s="9" t="s">
        <v>68</v>
      </c>
      <c r="D55" s="9" t="s">
        <v>49</v>
      </c>
      <c r="E55" s="9">
        <v>6</v>
      </c>
      <c r="F55" s="9">
        <v>8</v>
      </c>
      <c r="G55" s="12">
        <v>2</v>
      </c>
      <c r="H55" s="12">
        <f>F55*8</f>
        <v>64</v>
      </c>
      <c r="I55" s="14">
        <f>VLOOKUP(B:B,[1]Sheet2!$B:$E,4,0)</f>
        <v>14</v>
      </c>
      <c r="J55" s="14">
        <v>16</v>
      </c>
      <c r="K55" s="9">
        <v>2</v>
      </c>
      <c r="L55" s="9">
        <f>J55*8</f>
        <v>128</v>
      </c>
      <c r="M55" s="9">
        <f t="shared" si="4"/>
        <v>192</v>
      </c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</row>
    <row r="56" s="3" customFormat="1" customHeight="1" spans="1:66">
      <c r="A56" s="9">
        <v>52</v>
      </c>
      <c r="B56" s="9">
        <v>104430</v>
      </c>
      <c r="C56" s="9" t="s">
        <v>69</v>
      </c>
      <c r="D56" s="9" t="s">
        <v>49</v>
      </c>
      <c r="E56" s="9">
        <v>4</v>
      </c>
      <c r="F56" s="9">
        <v>6</v>
      </c>
      <c r="G56" s="12">
        <v>2</v>
      </c>
      <c r="H56" s="12">
        <f>F56*8</f>
        <v>48</v>
      </c>
      <c r="I56" s="14">
        <f>VLOOKUP(B:B,[1]Sheet2!$B:$E,4,0)</f>
        <v>13</v>
      </c>
      <c r="J56" s="14">
        <v>15</v>
      </c>
      <c r="K56" s="9">
        <v>2</v>
      </c>
      <c r="L56" s="9">
        <f>J56*8</f>
        <v>120</v>
      </c>
      <c r="M56" s="9">
        <f t="shared" si="4"/>
        <v>168</v>
      </c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</row>
    <row r="57" s="4" customFormat="1" customHeight="1" spans="1:66">
      <c r="A57" s="9">
        <v>53</v>
      </c>
      <c r="B57" s="9">
        <v>105396</v>
      </c>
      <c r="C57" s="9" t="s">
        <v>70</v>
      </c>
      <c r="D57" s="9" t="s">
        <v>49</v>
      </c>
      <c r="E57" s="9">
        <v>2</v>
      </c>
      <c r="F57" s="9">
        <v>4</v>
      </c>
      <c r="G57" s="12">
        <v>1</v>
      </c>
      <c r="H57" s="12">
        <f>E57*5</f>
        <v>10</v>
      </c>
      <c r="I57" s="14">
        <f>VLOOKUP(B:B,[1]Sheet2!$B:$E,4,0)</f>
        <v>13</v>
      </c>
      <c r="J57" s="14">
        <v>15</v>
      </c>
      <c r="K57" s="9">
        <v>1</v>
      </c>
      <c r="L57" s="9">
        <f>I57*7</f>
        <v>91</v>
      </c>
      <c r="M57" s="9">
        <f t="shared" si="4"/>
        <v>101</v>
      </c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</row>
    <row r="58" s="3" customFormat="1" customHeight="1" spans="1:66">
      <c r="A58" s="9">
        <v>54</v>
      </c>
      <c r="B58" s="9">
        <v>105751</v>
      </c>
      <c r="C58" s="9" t="s">
        <v>71</v>
      </c>
      <c r="D58" s="9" t="s">
        <v>49</v>
      </c>
      <c r="E58" s="9">
        <v>4</v>
      </c>
      <c r="F58" s="9">
        <v>6</v>
      </c>
      <c r="G58" s="12">
        <v>1</v>
      </c>
      <c r="H58" s="12">
        <f>E58*5</f>
        <v>20</v>
      </c>
      <c r="I58" s="14">
        <f>VLOOKUP(B:B,[1]Sheet2!$B:$E,4,0)</f>
        <v>13</v>
      </c>
      <c r="J58" s="14">
        <v>15</v>
      </c>
      <c r="K58" s="9">
        <v>1</v>
      </c>
      <c r="L58" s="9">
        <f>I58*7</f>
        <v>91</v>
      </c>
      <c r="M58" s="9">
        <f t="shared" si="4"/>
        <v>111</v>
      </c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</row>
    <row r="59" s="4" customFormat="1" customHeight="1" spans="1:66">
      <c r="A59" s="9">
        <v>55</v>
      </c>
      <c r="B59" s="9">
        <v>105910</v>
      </c>
      <c r="C59" s="9" t="s">
        <v>72</v>
      </c>
      <c r="D59" s="9" t="s">
        <v>49</v>
      </c>
      <c r="E59" s="9">
        <v>4</v>
      </c>
      <c r="F59" s="9">
        <v>6</v>
      </c>
      <c r="G59" s="12">
        <v>1</v>
      </c>
      <c r="H59" s="12">
        <f>E59*5</f>
        <v>20</v>
      </c>
      <c r="I59" s="14">
        <f>VLOOKUP(B:B,[1]Sheet2!$B:$E,4,0)</f>
        <v>13</v>
      </c>
      <c r="J59" s="14">
        <v>15</v>
      </c>
      <c r="K59" s="9">
        <v>1</v>
      </c>
      <c r="L59" s="9">
        <f>I59*7</f>
        <v>91</v>
      </c>
      <c r="M59" s="9">
        <f t="shared" si="4"/>
        <v>111</v>
      </c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</row>
    <row r="60" s="3" customFormat="1" customHeight="1" spans="1:66">
      <c r="A60" s="9">
        <v>56</v>
      </c>
      <c r="B60" s="9">
        <v>106485</v>
      </c>
      <c r="C60" s="9" t="s">
        <v>73</v>
      </c>
      <c r="D60" s="9" t="s">
        <v>49</v>
      </c>
      <c r="E60" s="9">
        <v>2</v>
      </c>
      <c r="F60" s="9">
        <v>4</v>
      </c>
      <c r="G60" s="12">
        <v>1</v>
      </c>
      <c r="H60" s="12">
        <f>E60*5</f>
        <v>10</v>
      </c>
      <c r="I60" s="14">
        <f>VLOOKUP(B:B,[1]Sheet2!$B:$E,4,0)</f>
        <v>13</v>
      </c>
      <c r="J60" s="14">
        <v>15</v>
      </c>
      <c r="K60" s="9">
        <v>1</v>
      </c>
      <c r="L60" s="9">
        <f>I60*7</f>
        <v>91</v>
      </c>
      <c r="M60" s="9">
        <f t="shared" si="4"/>
        <v>101</v>
      </c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</row>
    <row r="61" s="4" customFormat="1" customHeight="1" spans="1:66">
      <c r="A61" s="9">
        <v>57</v>
      </c>
      <c r="B61" s="9">
        <v>106568</v>
      </c>
      <c r="C61" s="9" t="s">
        <v>74</v>
      </c>
      <c r="D61" s="9" t="s">
        <v>49</v>
      </c>
      <c r="E61" s="9">
        <v>4</v>
      </c>
      <c r="F61" s="9">
        <v>6</v>
      </c>
      <c r="G61" s="12">
        <v>2</v>
      </c>
      <c r="H61" s="12">
        <f>F61*8</f>
        <v>48</v>
      </c>
      <c r="I61" s="14">
        <f>VLOOKUP(B:B,[1]Sheet2!$B:$E,4,0)</f>
        <v>13</v>
      </c>
      <c r="J61" s="14">
        <v>15</v>
      </c>
      <c r="K61" s="9">
        <v>2</v>
      </c>
      <c r="L61" s="9">
        <f>J61*8</f>
        <v>120</v>
      </c>
      <c r="M61" s="9">
        <f t="shared" si="4"/>
        <v>168</v>
      </c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</row>
    <row r="62" s="5" customFormat="1" customHeight="1" spans="1:66">
      <c r="A62" s="13"/>
      <c r="B62" s="13"/>
      <c r="C62" s="13"/>
      <c r="D62" s="13" t="s">
        <v>49</v>
      </c>
      <c r="E62" s="13">
        <f>SUM(E38:E61)</f>
        <v>142</v>
      </c>
      <c r="F62" s="13">
        <f t="shared" ref="F62:M62" si="6">SUM(F38:F61)</f>
        <v>192</v>
      </c>
      <c r="G62" s="13">
        <f t="shared" si="6"/>
        <v>30</v>
      </c>
      <c r="H62" s="13">
        <f t="shared" si="6"/>
        <v>942</v>
      </c>
      <c r="I62" s="13">
        <f t="shared" si="6"/>
        <v>409</v>
      </c>
      <c r="J62" s="13">
        <f t="shared" si="6"/>
        <v>476</v>
      </c>
      <c r="K62" s="13">
        <f t="shared" si="6"/>
        <v>37</v>
      </c>
      <c r="L62" s="13">
        <f t="shared" si="6"/>
        <v>3462</v>
      </c>
      <c r="M62" s="13">
        <f t="shared" si="6"/>
        <v>4404</v>
      </c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</row>
    <row r="63" s="3" customFormat="1" customHeight="1" spans="1:66">
      <c r="A63" s="9">
        <v>58</v>
      </c>
      <c r="B63" s="9">
        <v>308</v>
      </c>
      <c r="C63" s="9" t="s">
        <v>75</v>
      </c>
      <c r="D63" s="9" t="s">
        <v>76</v>
      </c>
      <c r="E63" s="9">
        <v>6</v>
      </c>
      <c r="F63" s="9">
        <v>8</v>
      </c>
      <c r="G63" s="12">
        <v>2</v>
      </c>
      <c r="H63" s="12">
        <f>F63*8</f>
        <v>64</v>
      </c>
      <c r="I63" s="14">
        <f>VLOOKUP(B:B,[1]Sheet2!$B:$E,4,0)</f>
        <v>39</v>
      </c>
      <c r="J63" s="14">
        <v>44</v>
      </c>
      <c r="K63" s="9">
        <v>1</v>
      </c>
      <c r="L63" s="9">
        <f>I63*7</f>
        <v>273</v>
      </c>
      <c r="M63" s="9">
        <f>H63+L63</f>
        <v>337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</row>
    <row r="64" s="4" customFormat="1" customHeight="1" spans="1:66">
      <c r="A64" s="9">
        <v>59</v>
      </c>
      <c r="B64" s="9">
        <v>337</v>
      </c>
      <c r="C64" s="9" t="s">
        <v>77</v>
      </c>
      <c r="D64" s="9" t="s">
        <v>76</v>
      </c>
      <c r="E64" s="9">
        <v>11</v>
      </c>
      <c r="F64" s="9">
        <v>13</v>
      </c>
      <c r="G64" s="12">
        <v>2</v>
      </c>
      <c r="H64" s="12">
        <f>F64*8</f>
        <v>104</v>
      </c>
      <c r="I64" s="14">
        <v>68</v>
      </c>
      <c r="J64" s="14">
        <v>81</v>
      </c>
      <c r="K64" s="9">
        <v>2</v>
      </c>
      <c r="L64" s="9">
        <f>J64*8</f>
        <v>648</v>
      </c>
      <c r="M64" s="9">
        <f>H64+L64</f>
        <v>752</v>
      </c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</row>
    <row r="65" s="3" customFormat="1" customHeight="1" spans="1:66">
      <c r="A65" s="9">
        <v>60</v>
      </c>
      <c r="B65" s="9">
        <v>349</v>
      </c>
      <c r="C65" s="9" t="s">
        <v>78</v>
      </c>
      <c r="D65" s="9" t="s">
        <v>76</v>
      </c>
      <c r="E65" s="9">
        <v>11</v>
      </c>
      <c r="F65" s="9">
        <v>13</v>
      </c>
      <c r="G65" s="12">
        <v>1</v>
      </c>
      <c r="H65" s="12">
        <f t="shared" ref="H65:H82" si="7">E65*5</f>
        <v>55</v>
      </c>
      <c r="I65" s="14">
        <f>VLOOKUP(B:B,[1]Sheet2!$B:$E,4,0)</f>
        <v>14</v>
      </c>
      <c r="J65" s="14">
        <v>16</v>
      </c>
      <c r="K65" s="9">
        <v>1</v>
      </c>
      <c r="L65" s="9">
        <f>I65*7</f>
        <v>98</v>
      </c>
      <c r="M65" s="9">
        <f>H65+L65</f>
        <v>153</v>
      </c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</row>
    <row r="66" s="4" customFormat="1" customHeight="1" spans="1:66">
      <c r="A66" s="9">
        <v>61</v>
      </c>
      <c r="B66" s="9">
        <v>355</v>
      </c>
      <c r="C66" s="9" t="s">
        <v>79</v>
      </c>
      <c r="D66" s="9" t="s">
        <v>76</v>
      </c>
      <c r="E66" s="9">
        <v>22</v>
      </c>
      <c r="F66" s="9">
        <v>25</v>
      </c>
      <c r="G66" s="12">
        <v>1</v>
      </c>
      <c r="H66" s="12">
        <f t="shared" si="7"/>
        <v>110</v>
      </c>
      <c r="I66" s="14">
        <f>VLOOKUP(B:B,[1]Sheet2!$B:$E,4,0)</f>
        <v>26</v>
      </c>
      <c r="J66" s="14">
        <v>30</v>
      </c>
      <c r="K66" s="9">
        <v>2</v>
      </c>
      <c r="L66" s="9">
        <f>J66*8</f>
        <v>240</v>
      </c>
      <c r="M66" s="9">
        <f>H66+L66</f>
        <v>350</v>
      </c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</row>
    <row r="67" s="3" customFormat="1" customHeight="1" spans="1:66">
      <c r="A67" s="9">
        <v>62</v>
      </c>
      <c r="B67" s="9">
        <v>373</v>
      </c>
      <c r="C67" s="9" t="s">
        <v>80</v>
      </c>
      <c r="D67" s="9" t="s">
        <v>76</v>
      </c>
      <c r="E67" s="9">
        <v>6</v>
      </c>
      <c r="F67" s="9">
        <v>8</v>
      </c>
      <c r="G67" s="12">
        <v>1</v>
      </c>
      <c r="H67" s="12">
        <f t="shared" si="7"/>
        <v>30</v>
      </c>
      <c r="I67" s="14">
        <v>16</v>
      </c>
      <c r="J67" s="14">
        <v>18</v>
      </c>
      <c r="K67" s="9">
        <v>1</v>
      </c>
      <c r="L67" s="9">
        <f t="shared" ref="L67:L72" si="8">I67*7</f>
        <v>112</v>
      </c>
      <c r="M67" s="9">
        <f>H67+L67</f>
        <v>142</v>
      </c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</row>
    <row r="68" s="4" customFormat="1" customHeight="1" spans="1:66">
      <c r="A68" s="9">
        <v>63</v>
      </c>
      <c r="B68" s="9">
        <v>391</v>
      </c>
      <c r="C68" s="9" t="s">
        <v>81</v>
      </c>
      <c r="D68" s="9" t="s">
        <v>76</v>
      </c>
      <c r="E68" s="9">
        <v>4</v>
      </c>
      <c r="F68" s="9">
        <v>6</v>
      </c>
      <c r="G68" s="12">
        <v>1</v>
      </c>
      <c r="H68" s="12">
        <f t="shared" si="7"/>
        <v>20</v>
      </c>
      <c r="I68" s="14">
        <f>VLOOKUP(B:B,[1]Sheet2!$B:$E,4,0)</f>
        <v>15</v>
      </c>
      <c r="J68" s="14">
        <v>17</v>
      </c>
      <c r="K68" s="9">
        <v>1</v>
      </c>
      <c r="L68" s="9">
        <f t="shared" si="8"/>
        <v>105</v>
      </c>
      <c r="M68" s="9">
        <f>H68+L68</f>
        <v>125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</row>
    <row r="69" s="3" customFormat="1" customHeight="1" spans="1:66">
      <c r="A69" s="9">
        <v>64</v>
      </c>
      <c r="B69" s="9">
        <v>517</v>
      </c>
      <c r="C69" s="9" t="s">
        <v>82</v>
      </c>
      <c r="D69" s="9" t="s">
        <v>76</v>
      </c>
      <c r="E69" s="9">
        <v>11</v>
      </c>
      <c r="F69" s="9">
        <v>13</v>
      </c>
      <c r="G69" s="12">
        <v>1</v>
      </c>
      <c r="H69" s="12">
        <f t="shared" si="7"/>
        <v>55</v>
      </c>
      <c r="I69" s="14">
        <v>16</v>
      </c>
      <c r="J69" s="14">
        <v>31</v>
      </c>
      <c r="K69" s="9">
        <v>1</v>
      </c>
      <c r="L69" s="9">
        <f t="shared" si="8"/>
        <v>112</v>
      </c>
      <c r="M69" s="9">
        <f>H69+L69</f>
        <v>167</v>
      </c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</row>
    <row r="70" s="4" customFormat="1" customHeight="1" spans="1:66">
      <c r="A70" s="9">
        <v>65</v>
      </c>
      <c r="B70" s="9">
        <v>511</v>
      </c>
      <c r="C70" s="9" t="s">
        <v>83</v>
      </c>
      <c r="D70" s="9" t="s">
        <v>76</v>
      </c>
      <c r="E70" s="9">
        <v>18</v>
      </c>
      <c r="F70" s="9">
        <v>21</v>
      </c>
      <c r="G70" s="12">
        <v>1</v>
      </c>
      <c r="H70" s="12">
        <f t="shared" si="7"/>
        <v>90</v>
      </c>
      <c r="I70" s="14">
        <f>VLOOKUP(B:B,[1]Sheet2!$B:$E,4,0)</f>
        <v>14</v>
      </c>
      <c r="J70" s="14">
        <v>16</v>
      </c>
      <c r="K70" s="9">
        <v>1</v>
      </c>
      <c r="L70" s="9">
        <f t="shared" si="8"/>
        <v>98</v>
      </c>
      <c r="M70" s="9">
        <f>H70+L70</f>
        <v>188</v>
      </c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</row>
    <row r="71" s="3" customFormat="1" customHeight="1" spans="1:66">
      <c r="A71" s="9">
        <v>66</v>
      </c>
      <c r="B71" s="9">
        <v>515</v>
      </c>
      <c r="C71" s="9" t="s">
        <v>84</v>
      </c>
      <c r="D71" s="9" t="s">
        <v>76</v>
      </c>
      <c r="E71" s="9">
        <v>12</v>
      </c>
      <c r="F71" s="9">
        <v>14</v>
      </c>
      <c r="G71" s="12">
        <v>1</v>
      </c>
      <c r="H71" s="12">
        <f t="shared" si="7"/>
        <v>60</v>
      </c>
      <c r="I71" s="14">
        <f>VLOOKUP(B:B,[1]Sheet2!$B:$E,4,0)</f>
        <v>16</v>
      </c>
      <c r="J71" s="14">
        <v>18</v>
      </c>
      <c r="K71" s="9">
        <v>1</v>
      </c>
      <c r="L71" s="9">
        <f t="shared" si="8"/>
        <v>112</v>
      </c>
      <c r="M71" s="9">
        <f>H71+L71</f>
        <v>172</v>
      </c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</row>
    <row r="72" s="4" customFormat="1" customHeight="1" spans="1:66">
      <c r="A72" s="9">
        <v>67</v>
      </c>
      <c r="B72" s="9">
        <v>572</v>
      </c>
      <c r="C72" s="9" t="s">
        <v>85</v>
      </c>
      <c r="D72" s="9" t="s">
        <v>76</v>
      </c>
      <c r="E72" s="9">
        <v>2</v>
      </c>
      <c r="F72" s="9">
        <v>4</v>
      </c>
      <c r="G72" s="12">
        <v>1</v>
      </c>
      <c r="H72" s="12">
        <f t="shared" si="7"/>
        <v>10</v>
      </c>
      <c r="I72" s="14">
        <f>VLOOKUP(B:B,[1]Sheet2!$B:$E,4,0)</f>
        <v>14</v>
      </c>
      <c r="J72" s="14">
        <v>16</v>
      </c>
      <c r="K72" s="9">
        <v>1</v>
      </c>
      <c r="L72" s="9">
        <f t="shared" si="8"/>
        <v>98</v>
      </c>
      <c r="M72" s="9">
        <f>H72+L72</f>
        <v>108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</row>
    <row r="73" s="3" customFormat="1" customHeight="1" spans="1:66">
      <c r="A73" s="9">
        <v>68</v>
      </c>
      <c r="B73" s="9">
        <v>578</v>
      </c>
      <c r="C73" s="9" t="s">
        <v>86</v>
      </c>
      <c r="D73" s="9" t="s">
        <v>76</v>
      </c>
      <c r="E73" s="9">
        <v>6</v>
      </c>
      <c r="F73" s="9">
        <v>8</v>
      </c>
      <c r="G73" s="12">
        <v>1</v>
      </c>
      <c r="H73" s="12">
        <f t="shared" si="7"/>
        <v>30</v>
      </c>
      <c r="I73" s="14">
        <f>VLOOKUP(B:B,[1]Sheet2!$B:$E,4,0)</f>
        <v>15</v>
      </c>
      <c r="J73" s="14">
        <v>17</v>
      </c>
      <c r="K73" s="9">
        <v>2</v>
      </c>
      <c r="L73" s="9">
        <f>J73*8</f>
        <v>136</v>
      </c>
      <c r="M73" s="9">
        <f>H73+L73</f>
        <v>166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</row>
    <row r="74" s="4" customFormat="1" customHeight="1" spans="1:66">
      <c r="A74" s="9">
        <v>69</v>
      </c>
      <c r="B74" s="9">
        <v>723</v>
      </c>
      <c r="C74" s="9" t="s">
        <v>87</v>
      </c>
      <c r="D74" s="9" t="s">
        <v>76</v>
      </c>
      <c r="E74" s="9">
        <v>6</v>
      </c>
      <c r="F74" s="9">
        <v>8</v>
      </c>
      <c r="G74" s="12">
        <v>1</v>
      </c>
      <c r="H74" s="12">
        <f t="shared" si="7"/>
        <v>30</v>
      </c>
      <c r="I74" s="14">
        <f>VLOOKUP(B:B,[1]Sheet2!$B:$E,4,0)</f>
        <v>13</v>
      </c>
      <c r="J74" s="14">
        <v>15</v>
      </c>
      <c r="K74" s="9">
        <v>1</v>
      </c>
      <c r="L74" s="9">
        <f>I74*7</f>
        <v>91</v>
      </c>
      <c r="M74" s="9">
        <f>H74+L74</f>
        <v>121</v>
      </c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</row>
    <row r="75" s="3" customFormat="1" customHeight="1" spans="1:66">
      <c r="A75" s="9">
        <v>70</v>
      </c>
      <c r="B75" s="9">
        <v>742</v>
      </c>
      <c r="C75" s="9" t="s">
        <v>88</v>
      </c>
      <c r="D75" s="9" t="s">
        <v>76</v>
      </c>
      <c r="E75" s="9">
        <v>4</v>
      </c>
      <c r="F75" s="9">
        <v>6</v>
      </c>
      <c r="G75" s="12">
        <v>1</v>
      </c>
      <c r="H75" s="12">
        <f t="shared" si="7"/>
        <v>20</v>
      </c>
      <c r="I75" s="14">
        <f>VLOOKUP(B:B,[1]Sheet2!$B:$E,4,0)</f>
        <v>15</v>
      </c>
      <c r="J75" s="14">
        <v>17</v>
      </c>
      <c r="K75" s="9">
        <v>1</v>
      </c>
      <c r="L75" s="9">
        <f>I75*7</f>
        <v>105</v>
      </c>
      <c r="M75" s="9">
        <f>H75+L75</f>
        <v>125</v>
      </c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</row>
    <row r="76" s="4" customFormat="1" customHeight="1" spans="1:66">
      <c r="A76" s="9">
        <v>71</v>
      </c>
      <c r="B76" s="9">
        <v>744</v>
      </c>
      <c r="C76" s="9" t="s">
        <v>89</v>
      </c>
      <c r="D76" s="9" t="s">
        <v>76</v>
      </c>
      <c r="E76" s="9">
        <v>4</v>
      </c>
      <c r="F76" s="9">
        <v>6</v>
      </c>
      <c r="G76" s="12">
        <v>1</v>
      </c>
      <c r="H76" s="12">
        <f t="shared" si="7"/>
        <v>20</v>
      </c>
      <c r="I76" s="14">
        <f>VLOOKUP(B:B,[1]Sheet2!$B:$E,4,0)</f>
        <v>15</v>
      </c>
      <c r="J76" s="14">
        <v>17</v>
      </c>
      <c r="K76" s="9">
        <v>1</v>
      </c>
      <c r="L76" s="9">
        <f>I76*7</f>
        <v>105</v>
      </c>
      <c r="M76" s="9">
        <f>H76+L76</f>
        <v>125</v>
      </c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</row>
    <row r="77" s="3" customFormat="1" customHeight="1" spans="1:66">
      <c r="A77" s="9">
        <v>72</v>
      </c>
      <c r="B77" s="9">
        <v>718</v>
      </c>
      <c r="C77" s="9" t="s">
        <v>90</v>
      </c>
      <c r="D77" s="9" t="s">
        <v>76</v>
      </c>
      <c r="E77" s="9">
        <v>4</v>
      </c>
      <c r="F77" s="9">
        <v>6</v>
      </c>
      <c r="G77" s="12">
        <v>1</v>
      </c>
      <c r="H77" s="12">
        <f t="shared" si="7"/>
        <v>20</v>
      </c>
      <c r="I77" s="14">
        <f>VLOOKUP(B:B,[1]Sheet2!$B:$E,4,0)</f>
        <v>13</v>
      </c>
      <c r="J77" s="14">
        <v>15</v>
      </c>
      <c r="K77" s="9">
        <v>2</v>
      </c>
      <c r="L77" s="9">
        <f>J77*8</f>
        <v>120</v>
      </c>
      <c r="M77" s="9">
        <f>H77+L77</f>
        <v>140</v>
      </c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</row>
    <row r="78" s="4" customFormat="1" customHeight="1" spans="1:66">
      <c r="A78" s="9">
        <v>73</v>
      </c>
      <c r="B78" s="9">
        <v>747</v>
      </c>
      <c r="C78" s="9" t="s">
        <v>91</v>
      </c>
      <c r="D78" s="9" t="s">
        <v>76</v>
      </c>
      <c r="E78" s="9">
        <v>6</v>
      </c>
      <c r="F78" s="9">
        <v>8</v>
      </c>
      <c r="G78" s="12">
        <v>1</v>
      </c>
      <c r="H78" s="12">
        <f t="shared" si="7"/>
        <v>30</v>
      </c>
      <c r="I78" s="14">
        <f>VLOOKUP(B:B,[1]Sheet2!$B:$E,4,0)</f>
        <v>15</v>
      </c>
      <c r="J78" s="14">
        <v>17</v>
      </c>
      <c r="K78" s="9">
        <v>2</v>
      </c>
      <c r="L78" s="9">
        <f>J78*8</f>
        <v>136</v>
      </c>
      <c r="M78" s="9">
        <f>H78+L78</f>
        <v>166</v>
      </c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</row>
    <row r="79" s="3" customFormat="1" customHeight="1" spans="1:66">
      <c r="A79" s="9">
        <v>74</v>
      </c>
      <c r="B79" s="9">
        <v>102479</v>
      </c>
      <c r="C79" s="9" t="s">
        <v>92</v>
      </c>
      <c r="D79" s="9" t="s">
        <v>76</v>
      </c>
      <c r="E79" s="9">
        <v>4</v>
      </c>
      <c r="F79" s="9">
        <v>6</v>
      </c>
      <c r="G79" s="12">
        <v>1</v>
      </c>
      <c r="H79" s="12">
        <f t="shared" si="7"/>
        <v>20</v>
      </c>
      <c r="I79" s="14">
        <f>VLOOKUP(B:B,[1]Sheet2!$B:$E,4,0)</f>
        <v>13</v>
      </c>
      <c r="J79" s="14">
        <v>15</v>
      </c>
      <c r="K79" s="9">
        <v>2</v>
      </c>
      <c r="L79" s="9">
        <f>J79*8</f>
        <v>120</v>
      </c>
      <c r="M79" s="9">
        <f>H79+L79</f>
        <v>140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</row>
    <row r="80" s="4" customFormat="1" customHeight="1" spans="1:66">
      <c r="A80" s="9">
        <v>75</v>
      </c>
      <c r="B80" s="9">
        <v>102478</v>
      </c>
      <c r="C80" s="9" t="s">
        <v>93</v>
      </c>
      <c r="D80" s="9" t="s">
        <v>76</v>
      </c>
      <c r="E80" s="9">
        <v>4</v>
      </c>
      <c r="F80" s="9">
        <v>6</v>
      </c>
      <c r="G80" s="12">
        <v>1</v>
      </c>
      <c r="H80" s="12">
        <f t="shared" si="7"/>
        <v>20</v>
      </c>
      <c r="I80" s="14">
        <f>VLOOKUP(B:B,[1]Sheet2!$B:$E,4,0)</f>
        <v>13</v>
      </c>
      <c r="J80" s="14">
        <v>15</v>
      </c>
      <c r="K80" s="9">
        <v>2</v>
      </c>
      <c r="L80" s="9">
        <f>J80*8</f>
        <v>120</v>
      </c>
      <c r="M80" s="9">
        <f>H80+L80</f>
        <v>140</v>
      </c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</row>
    <row r="81" s="3" customFormat="1" customHeight="1" spans="1:66">
      <c r="A81" s="9">
        <v>76</v>
      </c>
      <c r="B81" s="9">
        <v>102935</v>
      </c>
      <c r="C81" s="9" t="s">
        <v>94</v>
      </c>
      <c r="D81" s="9" t="s">
        <v>76</v>
      </c>
      <c r="E81" s="9">
        <v>16</v>
      </c>
      <c r="F81" s="9">
        <v>19</v>
      </c>
      <c r="G81" s="12">
        <v>1</v>
      </c>
      <c r="H81" s="12">
        <f t="shared" si="7"/>
        <v>80</v>
      </c>
      <c r="I81" s="14">
        <f>VLOOKUP(B:B,[1]Sheet2!$B:$E,4,0)</f>
        <v>14</v>
      </c>
      <c r="J81" s="14">
        <v>16</v>
      </c>
      <c r="K81" s="9">
        <v>2</v>
      </c>
      <c r="L81" s="9">
        <f>J81*8</f>
        <v>128</v>
      </c>
      <c r="M81" s="9">
        <f>H81+L81</f>
        <v>208</v>
      </c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</row>
    <row r="82" s="4" customFormat="1" customHeight="1" spans="1:66">
      <c r="A82" s="9">
        <v>77</v>
      </c>
      <c r="B82" s="9">
        <v>106865</v>
      </c>
      <c r="C82" s="9" t="s">
        <v>95</v>
      </c>
      <c r="D82" s="9" t="s">
        <v>76</v>
      </c>
      <c r="E82" s="9">
        <v>2</v>
      </c>
      <c r="F82" s="9">
        <v>4</v>
      </c>
      <c r="G82" s="12">
        <v>1</v>
      </c>
      <c r="H82" s="12">
        <f t="shared" si="7"/>
        <v>10</v>
      </c>
      <c r="I82" s="14">
        <f>VLOOKUP(B:B,[1]Sheet2!$B:$E,4,0)</f>
        <v>6</v>
      </c>
      <c r="J82" s="14">
        <v>7</v>
      </c>
      <c r="K82" s="9">
        <v>2</v>
      </c>
      <c r="L82" s="9">
        <f>J82*8</f>
        <v>56</v>
      </c>
      <c r="M82" s="9">
        <f>H82+L82</f>
        <v>66</v>
      </c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</row>
    <row r="83" s="5" customFormat="1" customHeight="1" spans="1:66">
      <c r="A83" s="13"/>
      <c r="B83" s="13"/>
      <c r="C83" s="13"/>
      <c r="D83" s="13" t="s">
        <v>76</v>
      </c>
      <c r="E83" s="13">
        <f>SUM(E63:E82)</f>
        <v>159</v>
      </c>
      <c r="F83" s="13">
        <f t="shared" ref="F83:M83" si="9">SUM(F63:F82)</f>
        <v>202</v>
      </c>
      <c r="G83" s="13">
        <f t="shared" si="9"/>
        <v>22</v>
      </c>
      <c r="H83" s="13">
        <f t="shared" si="9"/>
        <v>878</v>
      </c>
      <c r="I83" s="13">
        <f t="shared" si="9"/>
        <v>370</v>
      </c>
      <c r="J83" s="13">
        <f t="shared" si="9"/>
        <v>438</v>
      </c>
      <c r="K83" s="13">
        <f t="shared" si="9"/>
        <v>29</v>
      </c>
      <c r="L83" s="13">
        <f t="shared" si="9"/>
        <v>3013</v>
      </c>
      <c r="M83" s="13">
        <f t="shared" si="9"/>
        <v>3891</v>
      </c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</row>
    <row r="84" s="4" customFormat="1" customHeight="1" spans="1:66">
      <c r="A84" s="9">
        <v>81</v>
      </c>
      <c r="B84" s="9">
        <v>539</v>
      </c>
      <c r="C84" s="9" t="s">
        <v>96</v>
      </c>
      <c r="D84" s="9" t="s">
        <v>97</v>
      </c>
      <c r="E84" s="9">
        <v>2</v>
      </c>
      <c r="F84" s="9">
        <v>4</v>
      </c>
      <c r="G84" s="12">
        <v>2</v>
      </c>
      <c r="H84" s="12">
        <f>F84*8</f>
        <v>32</v>
      </c>
      <c r="I84" s="14">
        <f>VLOOKUP(B:B,[1]Sheet2!$B:$E,4,0)</f>
        <v>13</v>
      </c>
      <c r="J84" s="14">
        <v>15</v>
      </c>
      <c r="K84" s="9">
        <v>2</v>
      </c>
      <c r="L84" s="9">
        <f>J84*8</f>
        <v>120</v>
      </c>
      <c r="M84" s="9">
        <f>H84+L84</f>
        <v>152</v>
      </c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</row>
    <row r="85" s="4" customFormat="1" customHeight="1" spans="1:66">
      <c r="A85" s="9">
        <v>83</v>
      </c>
      <c r="B85" s="9">
        <v>549</v>
      </c>
      <c r="C85" s="9" t="s">
        <v>98</v>
      </c>
      <c r="D85" s="9" t="s">
        <v>97</v>
      </c>
      <c r="E85" s="9">
        <v>2</v>
      </c>
      <c r="F85" s="9">
        <v>4</v>
      </c>
      <c r="G85" s="12">
        <v>2</v>
      </c>
      <c r="H85" s="12">
        <f>F85*8</f>
        <v>32</v>
      </c>
      <c r="I85" s="14">
        <f>VLOOKUP(B:B,[1]Sheet2!$B:$E,4,0)</f>
        <v>16</v>
      </c>
      <c r="J85" s="14">
        <v>18</v>
      </c>
      <c r="K85" s="9">
        <v>2</v>
      </c>
      <c r="L85" s="9">
        <f>J85*8</f>
        <v>144</v>
      </c>
      <c r="M85" s="9">
        <f>H85+L85</f>
        <v>176</v>
      </c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</row>
    <row r="86" s="3" customFormat="1" customHeight="1" spans="1:66">
      <c r="A86" s="9">
        <v>84</v>
      </c>
      <c r="B86" s="9">
        <v>594</v>
      </c>
      <c r="C86" s="9" t="s">
        <v>99</v>
      </c>
      <c r="D86" s="9" t="s">
        <v>97</v>
      </c>
      <c r="E86" s="9">
        <v>2</v>
      </c>
      <c r="F86" s="9">
        <v>4</v>
      </c>
      <c r="G86" s="12">
        <v>2</v>
      </c>
      <c r="H86" s="12">
        <f>F86*8</f>
        <v>32</v>
      </c>
      <c r="I86" s="14">
        <v>42</v>
      </c>
      <c r="J86" s="14">
        <v>48</v>
      </c>
      <c r="K86" s="9">
        <v>2</v>
      </c>
      <c r="L86" s="9">
        <f>J86*8</f>
        <v>384</v>
      </c>
      <c r="M86" s="9">
        <f>H86+L86</f>
        <v>416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</row>
    <row r="87" s="3" customFormat="1" customHeight="1" spans="1:66">
      <c r="A87" s="9">
        <v>86</v>
      </c>
      <c r="B87" s="9">
        <v>716</v>
      </c>
      <c r="C87" s="9" t="s">
        <v>100</v>
      </c>
      <c r="D87" s="9" t="s">
        <v>97</v>
      </c>
      <c r="E87" s="9">
        <v>15</v>
      </c>
      <c r="F87" s="9">
        <v>18</v>
      </c>
      <c r="G87" s="12">
        <v>1</v>
      </c>
      <c r="H87" s="12">
        <f>E87*5</f>
        <v>75</v>
      </c>
      <c r="I87" s="14">
        <f>VLOOKUP(B:B,[1]Sheet2!$B:$E,4,0)</f>
        <v>14</v>
      </c>
      <c r="J87" s="14">
        <v>16</v>
      </c>
      <c r="K87" s="9">
        <v>2</v>
      </c>
      <c r="L87" s="9">
        <f>J87*8</f>
        <v>128</v>
      </c>
      <c r="M87" s="9">
        <f>H87+L87</f>
        <v>203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</row>
    <row r="88" s="3" customFormat="1" customHeight="1" spans="1:66">
      <c r="A88" s="9">
        <v>88</v>
      </c>
      <c r="B88" s="9">
        <v>717</v>
      </c>
      <c r="C88" s="9" t="s">
        <v>101</v>
      </c>
      <c r="D88" s="9" t="s">
        <v>97</v>
      </c>
      <c r="E88" s="9">
        <v>6</v>
      </c>
      <c r="F88" s="9">
        <v>8</v>
      </c>
      <c r="G88" s="12">
        <v>2</v>
      </c>
      <c r="H88" s="12">
        <f>F88*8</f>
        <v>64</v>
      </c>
      <c r="I88" s="14">
        <f>VLOOKUP(B:B,[1]Sheet2!$B:$E,4,0)</f>
        <v>13</v>
      </c>
      <c r="J88" s="14">
        <v>15</v>
      </c>
      <c r="K88" s="9">
        <v>2</v>
      </c>
      <c r="L88" s="9">
        <f>J88*8</f>
        <v>120</v>
      </c>
      <c r="M88" s="9">
        <f>H88+L88</f>
        <v>184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</row>
    <row r="89" s="4" customFormat="1" customHeight="1" spans="1:66">
      <c r="A89" s="9">
        <v>89</v>
      </c>
      <c r="B89" s="9">
        <v>720</v>
      </c>
      <c r="C89" s="9" t="s">
        <v>102</v>
      </c>
      <c r="D89" s="9" t="s">
        <v>97</v>
      </c>
      <c r="E89" s="9">
        <v>8</v>
      </c>
      <c r="F89" s="9">
        <v>11</v>
      </c>
      <c r="G89" s="12">
        <v>2</v>
      </c>
      <c r="H89" s="12">
        <f>F89*8</f>
        <v>88</v>
      </c>
      <c r="I89" s="14">
        <v>18</v>
      </c>
      <c r="J89" s="14">
        <v>20</v>
      </c>
      <c r="K89" s="9">
        <v>2</v>
      </c>
      <c r="L89" s="9">
        <f>J89*8</f>
        <v>160</v>
      </c>
      <c r="M89" s="9">
        <f>H89+L89</f>
        <v>248</v>
      </c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</row>
    <row r="90" s="3" customFormat="1" customHeight="1" spans="1:66">
      <c r="A90" s="9">
        <v>90</v>
      </c>
      <c r="B90" s="9">
        <v>746</v>
      </c>
      <c r="C90" s="9" t="s">
        <v>103</v>
      </c>
      <c r="D90" s="9" t="s">
        <v>97</v>
      </c>
      <c r="E90" s="9">
        <v>8</v>
      </c>
      <c r="F90" s="9">
        <v>11</v>
      </c>
      <c r="G90" s="12">
        <v>1</v>
      </c>
      <c r="H90" s="12">
        <f>E90*5</f>
        <v>40</v>
      </c>
      <c r="I90" s="14">
        <f>VLOOKUP(B:B,[1]Sheet2!$B:$E,4,0)</f>
        <v>15</v>
      </c>
      <c r="J90" s="14">
        <v>17</v>
      </c>
      <c r="K90" s="9">
        <v>1</v>
      </c>
      <c r="L90" s="9">
        <f>I90*7</f>
        <v>105</v>
      </c>
      <c r="M90" s="9">
        <f>H90+L90</f>
        <v>145</v>
      </c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</row>
    <row r="91" s="4" customFormat="1" customHeight="1" spans="1:66">
      <c r="A91" s="9">
        <v>95</v>
      </c>
      <c r="B91" s="9">
        <v>104533</v>
      </c>
      <c r="C91" s="9" t="s">
        <v>104</v>
      </c>
      <c r="D91" s="9" t="s">
        <v>97</v>
      </c>
      <c r="E91" s="9">
        <v>4</v>
      </c>
      <c r="F91" s="9">
        <v>6</v>
      </c>
      <c r="G91" s="12">
        <v>2</v>
      </c>
      <c r="H91" s="12">
        <f>F91*8</f>
        <v>48</v>
      </c>
      <c r="I91" s="14">
        <f>VLOOKUP(B:B,[1]Sheet2!$B:$E,4,0)</f>
        <v>13</v>
      </c>
      <c r="J91" s="14">
        <v>15</v>
      </c>
      <c r="K91" s="9">
        <v>2</v>
      </c>
      <c r="L91" s="9">
        <f>J91*8</f>
        <v>120</v>
      </c>
      <c r="M91" s="9">
        <f>H91+L91</f>
        <v>168</v>
      </c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</row>
    <row r="92" s="3" customFormat="1" customHeight="1" spans="1:66">
      <c r="A92" s="9">
        <v>96</v>
      </c>
      <c r="B92" s="9">
        <v>107728</v>
      </c>
      <c r="C92" s="9" t="s">
        <v>105</v>
      </c>
      <c r="D92" s="9" t="s">
        <v>97</v>
      </c>
      <c r="E92" s="9">
        <v>4</v>
      </c>
      <c r="F92" s="9">
        <v>6</v>
      </c>
      <c r="G92" s="12">
        <v>1</v>
      </c>
      <c r="H92" s="12">
        <f>E92*5</f>
        <v>20</v>
      </c>
      <c r="I92" s="14">
        <v>7</v>
      </c>
      <c r="J92" s="14">
        <v>8</v>
      </c>
      <c r="K92" s="9">
        <v>2</v>
      </c>
      <c r="L92" s="9">
        <f>J92*8</f>
        <v>64</v>
      </c>
      <c r="M92" s="9">
        <f>H92+L92</f>
        <v>84</v>
      </c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</row>
    <row r="93" s="3" customFormat="1" customHeight="1" spans="1:66">
      <c r="A93" s="9">
        <v>92</v>
      </c>
      <c r="B93" s="9">
        <v>748</v>
      </c>
      <c r="C93" s="9" t="s">
        <v>106</v>
      </c>
      <c r="D93" s="9" t="s">
        <v>97</v>
      </c>
      <c r="E93" s="9">
        <v>13</v>
      </c>
      <c r="F93" s="9">
        <v>15</v>
      </c>
      <c r="G93" s="12">
        <v>2</v>
      </c>
      <c r="H93" s="12">
        <f>F93*8</f>
        <v>120</v>
      </c>
      <c r="I93" s="14">
        <f>VLOOKUP(B:B,[1]Sheet2!$B:$E,4,0)</f>
        <v>14</v>
      </c>
      <c r="J93" s="14">
        <v>16</v>
      </c>
      <c r="K93" s="9">
        <v>2</v>
      </c>
      <c r="L93" s="9">
        <f>J93*8</f>
        <v>128</v>
      </c>
      <c r="M93" s="9">
        <f>H93+L93</f>
        <v>248</v>
      </c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</row>
    <row r="94" s="6" customFormat="1" customHeight="1" spans="1:66">
      <c r="A94" s="13"/>
      <c r="B94" s="13"/>
      <c r="C94" s="13"/>
      <c r="D94" s="13" t="s">
        <v>107</v>
      </c>
      <c r="E94" s="13">
        <f>SUM(E84:E93)</f>
        <v>64</v>
      </c>
      <c r="F94" s="13">
        <f t="shared" ref="F94:M94" si="10">SUM(F84:F93)</f>
        <v>87</v>
      </c>
      <c r="G94" s="13">
        <f t="shared" si="10"/>
        <v>17</v>
      </c>
      <c r="H94" s="13">
        <f t="shared" si="10"/>
        <v>551</v>
      </c>
      <c r="I94" s="13">
        <f t="shared" si="10"/>
        <v>165</v>
      </c>
      <c r="J94" s="13">
        <f t="shared" si="10"/>
        <v>188</v>
      </c>
      <c r="K94" s="13">
        <f t="shared" si="10"/>
        <v>19</v>
      </c>
      <c r="L94" s="13">
        <f t="shared" si="10"/>
        <v>1473</v>
      </c>
      <c r="M94" s="13">
        <f t="shared" si="10"/>
        <v>2024</v>
      </c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</row>
    <row r="95" s="4" customFormat="1" customHeight="1" spans="1:66">
      <c r="A95" s="9">
        <v>87</v>
      </c>
      <c r="B95" s="9">
        <v>721</v>
      </c>
      <c r="C95" s="9" t="s">
        <v>108</v>
      </c>
      <c r="D95" s="9" t="s">
        <v>97</v>
      </c>
      <c r="E95" s="9">
        <v>4</v>
      </c>
      <c r="F95" s="9">
        <v>6</v>
      </c>
      <c r="G95" s="12">
        <v>1</v>
      </c>
      <c r="H95" s="12">
        <f>E95*5</f>
        <v>20</v>
      </c>
      <c r="I95" s="14">
        <f>VLOOKUP(B:B,[1]Sheet2!$B:$E,4,0)</f>
        <v>14</v>
      </c>
      <c r="J95" s="14">
        <v>16</v>
      </c>
      <c r="K95" s="9">
        <v>1</v>
      </c>
      <c r="L95" s="9">
        <f>I95*7</f>
        <v>98</v>
      </c>
      <c r="M95" s="9">
        <f>H95+L95</f>
        <v>118</v>
      </c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</row>
    <row r="96" s="4" customFormat="1" customHeight="1" spans="1:66">
      <c r="A96" s="9">
        <v>85</v>
      </c>
      <c r="B96" s="9">
        <v>591</v>
      </c>
      <c r="C96" s="9" t="s">
        <v>109</v>
      </c>
      <c r="D96" s="9" t="s">
        <v>97</v>
      </c>
      <c r="E96" s="9">
        <v>4</v>
      </c>
      <c r="F96" s="9">
        <v>6</v>
      </c>
      <c r="G96" s="12">
        <v>1</v>
      </c>
      <c r="H96" s="12">
        <f>E96*5</f>
        <v>20</v>
      </c>
      <c r="I96" s="14">
        <v>28</v>
      </c>
      <c r="J96" s="14">
        <v>34</v>
      </c>
      <c r="K96" s="9">
        <v>2</v>
      </c>
      <c r="L96" s="9">
        <f>J96*8</f>
        <v>272</v>
      </c>
      <c r="M96" s="9">
        <f>H96+L96</f>
        <v>292</v>
      </c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</row>
    <row r="97" s="4" customFormat="1" customHeight="1" spans="1:66">
      <c r="A97" s="9">
        <v>91</v>
      </c>
      <c r="B97" s="9">
        <v>732</v>
      </c>
      <c r="C97" s="9" t="s">
        <v>110</v>
      </c>
      <c r="D97" s="9" t="s">
        <v>97</v>
      </c>
      <c r="E97" s="9">
        <v>4</v>
      </c>
      <c r="F97" s="9">
        <v>6</v>
      </c>
      <c r="G97" s="12">
        <v>1</v>
      </c>
      <c r="H97" s="12">
        <f>E97*5</f>
        <v>20</v>
      </c>
      <c r="I97" s="14">
        <f>VLOOKUP(B:B,[1]Sheet2!$B:$E,4,0)</f>
        <v>13</v>
      </c>
      <c r="J97" s="14">
        <v>15</v>
      </c>
      <c r="K97" s="9">
        <v>2</v>
      </c>
      <c r="L97" s="9">
        <f>J97*8</f>
        <v>120</v>
      </c>
      <c r="M97" s="9">
        <f>H97+L97</f>
        <v>140</v>
      </c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</row>
    <row r="98" s="3" customFormat="1" customHeight="1" spans="1:66">
      <c r="A98" s="9">
        <v>78</v>
      </c>
      <c r="B98" s="9">
        <v>341</v>
      </c>
      <c r="C98" s="9" t="s">
        <v>111</v>
      </c>
      <c r="D98" s="9" t="s">
        <v>97</v>
      </c>
      <c r="E98" s="9">
        <v>25</v>
      </c>
      <c r="F98" s="9">
        <v>29</v>
      </c>
      <c r="G98" s="12">
        <v>2</v>
      </c>
      <c r="H98" s="12">
        <f>F98*8</f>
        <v>232</v>
      </c>
      <c r="I98" s="14">
        <v>70</v>
      </c>
      <c r="J98" s="14">
        <v>88</v>
      </c>
      <c r="K98" s="9">
        <v>2</v>
      </c>
      <c r="L98" s="9">
        <f>J98*8</f>
        <v>704</v>
      </c>
      <c r="M98" s="9">
        <f>H98+L98</f>
        <v>936</v>
      </c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</row>
    <row r="99" s="6" customFormat="1" customHeight="1" spans="1:66">
      <c r="A99" s="13"/>
      <c r="B99" s="13"/>
      <c r="C99" s="13"/>
      <c r="D99" s="13" t="s">
        <v>112</v>
      </c>
      <c r="E99" s="13">
        <f>SUM(E95:E98)</f>
        <v>37</v>
      </c>
      <c r="F99" s="13">
        <f t="shared" ref="F99:M99" si="11">SUM(F95:F98)</f>
        <v>47</v>
      </c>
      <c r="G99" s="13">
        <f t="shared" si="11"/>
        <v>5</v>
      </c>
      <c r="H99" s="13">
        <f t="shared" si="11"/>
        <v>292</v>
      </c>
      <c r="I99" s="13">
        <f t="shared" si="11"/>
        <v>125</v>
      </c>
      <c r="J99" s="13">
        <f t="shared" si="11"/>
        <v>153</v>
      </c>
      <c r="K99" s="13">
        <f t="shared" si="11"/>
        <v>7</v>
      </c>
      <c r="L99" s="13">
        <f t="shared" si="11"/>
        <v>1194</v>
      </c>
      <c r="M99" s="13">
        <f t="shared" si="11"/>
        <v>1486</v>
      </c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</row>
    <row r="100" s="4" customFormat="1" customHeight="1" spans="1:66">
      <c r="A100" s="9">
        <v>93</v>
      </c>
      <c r="B100" s="9">
        <v>102567</v>
      </c>
      <c r="C100" s="9" t="s">
        <v>113</v>
      </c>
      <c r="D100" s="9" t="s">
        <v>97</v>
      </c>
      <c r="E100" s="9">
        <v>12</v>
      </c>
      <c r="F100" s="9">
        <v>14</v>
      </c>
      <c r="G100" s="12">
        <v>1</v>
      </c>
      <c r="H100" s="12">
        <f>E100*5</f>
        <v>60</v>
      </c>
      <c r="I100" s="14">
        <f>VLOOKUP(B:B,[1]Sheet2!$B:$E,4,0)</f>
        <v>13</v>
      </c>
      <c r="J100" s="14">
        <v>15</v>
      </c>
      <c r="K100" s="9">
        <v>1</v>
      </c>
      <c r="L100" s="9">
        <f>I100*7</f>
        <v>91</v>
      </c>
      <c r="M100" s="9">
        <f>H100+L100</f>
        <v>151</v>
      </c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</row>
    <row r="101" s="4" customFormat="1" customHeight="1" spans="1:66">
      <c r="A101" s="9">
        <v>97</v>
      </c>
      <c r="B101" s="9">
        <v>108656</v>
      </c>
      <c r="C101" s="9" t="s">
        <v>114</v>
      </c>
      <c r="D101" s="9" t="s">
        <v>97</v>
      </c>
      <c r="E101" s="9">
        <v>4</v>
      </c>
      <c r="F101" s="9">
        <v>6</v>
      </c>
      <c r="G101" s="12">
        <v>2</v>
      </c>
      <c r="H101" s="12">
        <f>F101*8</f>
        <v>48</v>
      </c>
      <c r="I101" s="14">
        <v>6</v>
      </c>
      <c r="J101" s="14">
        <v>7</v>
      </c>
      <c r="K101" s="9">
        <v>2</v>
      </c>
      <c r="L101" s="9">
        <f>J101*8</f>
        <v>56</v>
      </c>
      <c r="M101" s="9">
        <f>H101+L101</f>
        <v>104</v>
      </c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</row>
    <row r="102" s="3" customFormat="1" customHeight="1" spans="1:66">
      <c r="A102" s="9">
        <v>82</v>
      </c>
      <c r="B102" s="9">
        <v>514</v>
      </c>
      <c r="C102" s="9" t="s">
        <v>115</v>
      </c>
      <c r="D102" s="9" t="s">
        <v>97</v>
      </c>
      <c r="E102" s="9">
        <v>10</v>
      </c>
      <c r="F102" s="9">
        <v>12</v>
      </c>
      <c r="G102" s="12">
        <v>1</v>
      </c>
      <c r="H102" s="12">
        <f>E102*5</f>
        <v>50</v>
      </c>
      <c r="I102" s="14">
        <f>VLOOKUP(B:B,[1]Sheet2!$B:$E,4,0)</f>
        <v>16</v>
      </c>
      <c r="J102" s="14">
        <v>18</v>
      </c>
      <c r="K102" s="9">
        <v>2</v>
      </c>
      <c r="L102" s="9">
        <f>J102*8</f>
        <v>144</v>
      </c>
      <c r="M102" s="9">
        <f>H102+L102</f>
        <v>194</v>
      </c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</row>
    <row r="103" s="4" customFormat="1" customHeight="1" spans="1:66">
      <c r="A103" s="9">
        <v>79</v>
      </c>
      <c r="B103" s="9">
        <v>371</v>
      </c>
      <c r="C103" s="9" t="s">
        <v>116</v>
      </c>
      <c r="D103" s="9" t="s">
        <v>97</v>
      </c>
      <c r="E103" s="9">
        <v>2</v>
      </c>
      <c r="F103" s="9">
        <v>4</v>
      </c>
      <c r="G103" s="12">
        <v>2</v>
      </c>
      <c r="H103" s="12">
        <f>F103*8</f>
        <v>32</v>
      </c>
      <c r="I103" s="14">
        <f>VLOOKUP(B:B,[1]Sheet2!$B:$E,4,0)</f>
        <v>13</v>
      </c>
      <c r="J103" s="14">
        <v>15</v>
      </c>
      <c r="K103" s="9">
        <v>2</v>
      </c>
      <c r="L103" s="9">
        <f>J103*8</f>
        <v>120</v>
      </c>
      <c r="M103" s="9">
        <f>H103+L103</f>
        <v>152</v>
      </c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</row>
    <row r="104" s="3" customFormat="1" customHeight="1" spans="1:66">
      <c r="A104" s="9">
        <v>80</v>
      </c>
      <c r="B104" s="9">
        <v>385</v>
      </c>
      <c r="C104" s="9" t="s">
        <v>117</v>
      </c>
      <c r="D104" s="9" t="s">
        <v>97</v>
      </c>
      <c r="E104" s="9">
        <v>16</v>
      </c>
      <c r="F104" s="9">
        <v>19</v>
      </c>
      <c r="G104" s="12">
        <v>2</v>
      </c>
      <c r="H104" s="12">
        <f>F104*8</f>
        <v>152</v>
      </c>
      <c r="I104" s="14">
        <f>VLOOKUP(B:B,[1]Sheet2!$B:$E,4,0)</f>
        <v>18</v>
      </c>
      <c r="J104" s="14">
        <v>21</v>
      </c>
      <c r="K104" s="9">
        <v>2</v>
      </c>
      <c r="L104" s="9">
        <f>J104*8</f>
        <v>168</v>
      </c>
      <c r="M104" s="9">
        <f>H104+L104</f>
        <v>320</v>
      </c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</row>
    <row r="105" s="5" customFormat="1" customHeight="1" spans="1:66">
      <c r="A105" s="13"/>
      <c r="B105" s="13"/>
      <c r="C105" s="13"/>
      <c r="D105" s="13" t="s">
        <v>118</v>
      </c>
      <c r="E105" s="13">
        <f>SUM(E100:E104)</f>
        <v>44</v>
      </c>
      <c r="F105" s="13">
        <f t="shared" ref="F105:M105" si="12">SUM(F100:F104)</f>
        <v>55</v>
      </c>
      <c r="G105" s="13">
        <f t="shared" si="12"/>
        <v>8</v>
      </c>
      <c r="H105" s="13">
        <f t="shared" si="12"/>
        <v>342</v>
      </c>
      <c r="I105" s="13">
        <f t="shared" si="12"/>
        <v>66</v>
      </c>
      <c r="J105" s="13">
        <f t="shared" si="12"/>
        <v>76</v>
      </c>
      <c r="K105" s="13">
        <f t="shared" si="12"/>
        <v>9</v>
      </c>
      <c r="L105" s="13">
        <f t="shared" si="12"/>
        <v>579</v>
      </c>
      <c r="M105" s="13">
        <f t="shared" si="12"/>
        <v>921</v>
      </c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</row>
    <row r="106" s="3" customFormat="1" customHeight="1" spans="1:66">
      <c r="A106" s="9">
        <v>98</v>
      </c>
      <c r="B106" s="9">
        <v>52</v>
      </c>
      <c r="C106" s="9" t="s">
        <v>119</v>
      </c>
      <c r="D106" s="9" t="s">
        <v>120</v>
      </c>
      <c r="E106" s="9">
        <v>10</v>
      </c>
      <c r="F106" s="9">
        <v>12</v>
      </c>
      <c r="G106" s="12">
        <v>1</v>
      </c>
      <c r="H106" s="12">
        <f>E106*5</f>
        <v>50</v>
      </c>
      <c r="I106" s="14">
        <f>VLOOKUP(B:B,[1]Sheet2!$B:$E,4,0)</f>
        <v>13</v>
      </c>
      <c r="J106" s="14">
        <v>15</v>
      </c>
      <c r="K106" s="9">
        <v>2</v>
      </c>
      <c r="L106" s="9">
        <f>J106*8</f>
        <v>120</v>
      </c>
      <c r="M106" s="9">
        <f>H106+L106</f>
        <v>170</v>
      </c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</row>
    <row r="107" s="3" customFormat="1" customHeight="1" spans="1:66">
      <c r="A107" s="9">
        <v>94</v>
      </c>
      <c r="B107" s="9">
        <v>102564</v>
      </c>
      <c r="C107" s="9" t="s">
        <v>121</v>
      </c>
      <c r="D107" s="9" t="s">
        <v>120</v>
      </c>
      <c r="E107" s="9">
        <v>20</v>
      </c>
      <c r="F107" s="9">
        <v>25</v>
      </c>
      <c r="G107" s="12">
        <v>1</v>
      </c>
      <c r="H107" s="12">
        <f>E107*5</f>
        <v>100</v>
      </c>
      <c r="I107" s="14">
        <f>VLOOKUP(B:B,[1]Sheet2!$B:$E,4,0)</f>
        <v>13</v>
      </c>
      <c r="J107" s="14">
        <v>15</v>
      </c>
      <c r="K107" s="9">
        <v>1</v>
      </c>
      <c r="L107" s="9">
        <f>I107*7</f>
        <v>91</v>
      </c>
      <c r="M107" s="9">
        <f>H107+L107</f>
        <v>191</v>
      </c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</row>
    <row r="108" s="4" customFormat="1" customHeight="1" spans="1:66">
      <c r="A108" s="9">
        <v>99</v>
      </c>
      <c r="B108" s="9">
        <v>56</v>
      </c>
      <c r="C108" s="9" t="s">
        <v>122</v>
      </c>
      <c r="D108" s="9" t="s">
        <v>120</v>
      </c>
      <c r="E108" s="9">
        <v>6</v>
      </c>
      <c r="F108" s="9">
        <v>8</v>
      </c>
      <c r="G108" s="12">
        <v>1</v>
      </c>
      <c r="H108" s="12">
        <f>E108*5</f>
        <v>30</v>
      </c>
      <c r="I108" s="14">
        <v>25</v>
      </c>
      <c r="J108" s="14">
        <v>29</v>
      </c>
      <c r="K108" s="9">
        <v>2</v>
      </c>
      <c r="L108" s="9">
        <f>J108*8</f>
        <v>232</v>
      </c>
      <c r="M108" s="9">
        <f t="shared" ref="M107:M123" si="13">H108+L108</f>
        <v>262</v>
      </c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</row>
    <row r="109" s="3" customFormat="1" customHeight="1" spans="1:66">
      <c r="A109" s="9">
        <v>100</v>
      </c>
      <c r="B109" s="9">
        <v>54</v>
      </c>
      <c r="C109" s="9" t="s">
        <v>123</v>
      </c>
      <c r="D109" s="9" t="s">
        <v>120</v>
      </c>
      <c r="E109" s="9">
        <v>8</v>
      </c>
      <c r="F109" s="9">
        <v>11</v>
      </c>
      <c r="G109" s="12">
        <v>2</v>
      </c>
      <c r="H109" s="12">
        <f>F109*8</f>
        <v>88</v>
      </c>
      <c r="I109" s="14">
        <f>VLOOKUP(B:B,[1]Sheet2!$B:$E,4,0)</f>
        <v>30</v>
      </c>
      <c r="J109" s="14">
        <v>35</v>
      </c>
      <c r="K109" s="9">
        <v>2</v>
      </c>
      <c r="L109" s="9">
        <f>J109*8</f>
        <v>280</v>
      </c>
      <c r="M109" s="9">
        <f t="shared" si="13"/>
        <v>368</v>
      </c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</row>
    <row r="110" s="4" customFormat="1" customHeight="1" spans="1:66">
      <c r="A110" s="9">
        <v>101</v>
      </c>
      <c r="B110" s="9">
        <v>329</v>
      </c>
      <c r="C110" s="9" t="s">
        <v>124</v>
      </c>
      <c r="D110" s="9" t="s">
        <v>120</v>
      </c>
      <c r="E110" s="9">
        <v>10</v>
      </c>
      <c r="F110" s="9">
        <v>12</v>
      </c>
      <c r="G110" s="12" t="s">
        <v>53</v>
      </c>
      <c r="H110" s="12">
        <f>E110*5</f>
        <v>50</v>
      </c>
      <c r="I110" s="14">
        <v>22</v>
      </c>
      <c r="J110" s="14">
        <v>28</v>
      </c>
      <c r="K110" s="9" t="s">
        <v>54</v>
      </c>
      <c r="L110" s="9">
        <f>J110*8</f>
        <v>224</v>
      </c>
      <c r="M110" s="9">
        <f t="shared" si="13"/>
        <v>274</v>
      </c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</row>
    <row r="111" s="3" customFormat="1" customHeight="1" spans="1:66">
      <c r="A111" s="9">
        <v>102</v>
      </c>
      <c r="B111" s="9">
        <v>351</v>
      </c>
      <c r="C111" s="9" t="s">
        <v>125</v>
      </c>
      <c r="D111" s="9" t="s">
        <v>120</v>
      </c>
      <c r="E111" s="9">
        <v>10</v>
      </c>
      <c r="F111" s="9">
        <v>12</v>
      </c>
      <c r="G111" s="12">
        <v>2</v>
      </c>
      <c r="H111" s="12">
        <f>F111*8</f>
        <v>96</v>
      </c>
      <c r="I111" s="14">
        <v>17</v>
      </c>
      <c r="J111" s="14">
        <v>20</v>
      </c>
      <c r="K111" s="9">
        <v>2</v>
      </c>
      <c r="L111" s="9">
        <f>J111*8</f>
        <v>160</v>
      </c>
      <c r="M111" s="9">
        <f t="shared" si="13"/>
        <v>256</v>
      </c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</row>
    <row r="112" s="4" customFormat="1" customHeight="1" spans="1:66">
      <c r="A112" s="9">
        <v>103</v>
      </c>
      <c r="B112" s="9">
        <v>367</v>
      </c>
      <c r="C112" s="9" t="s">
        <v>126</v>
      </c>
      <c r="D112" s="9" t="s">
        <v>120</v>
      </c>
      <c r="E112" s="9">
        <v>22</v>
      </c>
      <c r="F112" s="9">
        <v>25</v>
      </c>
      <c r="G112" s="12">
        <v>1</v>
      </c>
      <c r="H112" s="12">
        <f>E112*5</f>
        <v>110</v>
      </c>
      <c r="I112" s="14">
        <v>17</v>
      </c>
      <c r="J112" s="14">
        <v>20</v>
      </c>
      <c r="K112" s="9">
        <v>1</v>
      </c>
      <c r="L112" s="9">
        <f>I112*7</f>
        <v>119</v>
      </c>
      <c r="M112" s="9">
        <f t="shared" si="13"/>
        <v>229</v>
      </c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</row>
    <row r="113" s="3" customFormat="1" customHeight="1" spans="1:66">
      <c r="A113" s="9">
        <v>104</v>
      </c>
      <c r="B113" s="9">
        <v>587</v>
      </c>
      <c r="C113" s="9" t="s">
        <v>127</v>
      </c>
      <c r="D113" s="9" t="s">
        <v>120</v>
      </c>
      <c r="E113" s="9">
        <v>10</v>
      </c>
      <c r="F113" s="9">
        <v>12</v>
      </c>
      <c r="G113" s="12">
        <v>1</v>
      </c>
      <c r="H113" s="12">
        <f>E113*5</f>
        <v>50</v>
      </c>
      <c r="I113" s="14">
        <v>17</v>
      </c>
      <c r="J113" s="14">
        <v>20</v>
      </c>
      <c r="K113" s="9">
        <v>2</v>
      </c>
      <c r="L113" s="9">
        <f>J113*8</f>
        <v>160</v>
      </c>
      <c r="M113" s="9">
        <f t="shared" si="13"/>
        <v>210</v>
      </c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</row>
    <row r="114" s="4" customFormat="1" customHeight="1" spans="1:66">
      <c r="A114" s="9">
        <v>105</v>
      </c>
      <c r="B114" s="9">
        <v>704</v>
      </c>
      <c r="C114" s="9" t="s">
        <v>128</v>
      </c>
      <c r="D114" s="9" t="s">
        <v>120</v>
      </c>
      <c r="E114" s="9">
        <v>10</v>
      </c>
      <c r="F114" s="9">
        <v>12</v>
      </c>
      <c r="G114" s="12">
        <v>1</v>
      </c>
      <c r="H114" s="12">
        <f>E114*5</f>
        <v>50</v>
      </c>
      <c r="I114" s="14">
        <f>VLOOKUP(B:B,[1]Sheet2!$B:$E,4,0)</f>
        <v>13</v>
      </c>
      <c r="J114" s="14">
        <v>15</v>
      </c>
      <c r="K114" s="9">
        <v>1</v>
      </c>
      <c r="L114" s="9">
        <f>I114*7</f>
        <v>91</v>
      </c>
      <c r="M114" s="9">
        <f t="shared" si="13"/>
        <v>141</v>
      </c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</row>
    <row r="115" s="3" customFormat="1" customHeight="1" spans="1:66">
      <c r="A115" s="9">
        <v>106</v>
      </c>
      <c r="B115" s="9">
        <v>706</v>
      </c>
      <c r="C115" s="9" t="s">
        <v>129</v>
      </c>
      <c r="D115" s="9" t="s">
        <v>120</v>
      </c>
      <c r="E115" s="9">
        <v>4</v>
      </c>
      <c r="F115" s="9">
        <v>6</v>
      </c>
      <c r="G115" s="12">
        <v>2</v>
      </c>
      <c r="H115" s="12">
        <f>F115*8</f>
        <v>48</v>
      </c>
      <c r="I115" s="14">
        <v>22</v>
      </c>
      <c r="J115" s="14">
        <v>28</v>
      </c>
      <c r="K115" s="9">
        <v>2</v>
      </c>
      <c r="L115" s="9">
        <f>J115*8</f>
        <v>224</v>
      </c>
      <c r="M115" s="9">
        <f t="shared" si="13"/>
        <v>272</v>
      </c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</row>
    <row r="116" s="4" customFormat="1" customHeight="1" spans="1:66">
      <c r="A116" s="9">
        <v>107</v>
      </c>
      <c r="B116" s="9">
        <v>710</v>
      </c>
      <c r="C116" s="9" t="s">
        <v>130</v>
      </c>
      <c r="D116" s="9" t="s">
        <v>120</v>
      </c>
      <c r="E116" s="9">
        <v>4</v>
      </c>
      <c r="F116" s="9">
        <v>6</v>
      </c>
      <c r="G116" s="12">
        <v>1</v>
      </c>
      <c r="H116" s="12">
        <f>E116*5</f>
        <v>20</v>
      </c>
      <c r="I116" s="14">
        <v>22</v>
      </c>
      <c r="J116" s="14">
        <v>28</v>
      </c>
      <c r="K116" s="9">
        <v>2</v>
      </c>
      <c r="L116" s="9">
        <f>J116*8</f>
        <v>224</v>
      </c>
      <c r="M116" s="9">
        <f t="shared" si="13"/>
        <v>244</v>
      </c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</row>
    <row r="117" s="3" customFormat="1" customHeight="1" spans="1:66">
      <c r="A117" s="9">
        <v>108</v>
      </c>
      <c r="B117" s="9">
        <v>713</v>
      </c>
      <c r="C117" s="9" t="s">
        <v>131</v>
      </c>
      <c r="D117" s="9" t="s">
        <v>120</v>
      </c>
      <c r="E117" s="9">
        <v>4</v>
      </c>
      <c r="F117" s="9">
        <v>6</v>
      </c>
      <c r="G117" s="12">
        <v>2</v>
      </c>
      <c r="H117" s="12">
        <f>F117*8</f>
        <v>48</v>
      </c>
      <c r="I117" s="14">
        <v>16</v>
      </c>
      <c r="J117" s="14">
        <v>18</v>
      </c>
      <c r="K117" s="9">
        <v>2</v>
      </c>
      <c r="L117" s="9">
        <f>J117*8</f>
        <v>144</v>
      </c>
      <c r="M117" s="9">
        <f t="shared" si="13"/>
        <v>192</v>
      </c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</row>
    <row r="118" s="4" customFormat="1" customHeight="1" spans="1:66">
      <c r="A118" s="9">
        <v>109</v>
      </c>
      <c r="B118" s="9">
        <v>738</v>
      </c>
      <c r="C118" s="9" t="s">
        <v>132</v>
      </c>
      <c r="D118" s="9" t="s">
        <v>120</v>
      </c>
      <c r="E118" s="9">
        <v>9</v>
      </c>
      <c r="F118" s="9">
        <v>12</v>
      </c>
      <c r="G118" s="12">
        <v>1</v>
      </c>
      <c r="H118" s="12">
        <f>E118*5</f>
        <v>45</v>
      </c>
      <c r="I118" s="14">
        <f>VLOOKUP(B:B,[1]Sheet2!$B:$E,4,0)</f>
        <v>13</v>
      </c>
      <c r="J118" s="14">
        <v>15</v>
      </c>
      <c r="K118" s="9">
        <v>2</v>
      </c>
      <c r="L118" s="9">
        <f>J118*8</f>
        <v>120</v>
      </c>
      <c r="M118" s="9">
        <f t="shared" si="13"/>
        <v>165</v>
      </c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</row>
    <row r="119" s="3" customFormat="1" customHeight="1" spans="1:66">
      <c r="A119" s="9">
        <v>110</v>
      </c>
      <c r="B119" s="9">
        <v>754</v>
      </c>
      <c r="C119" s="9" t="s">
        <v>133</v>
      </c>
      <c r="D119" s="9" t="s">
        <v>120</v>
      </c>
      <c r="E119" s="9">
        <v>4</v>
      </c>
      <c r="F119" s="9">
        <v>6</v>
      </c>
      <c r="G119" s="12">
        <v>1</v>
      </c>
      <c r="H119" s="12">
        <f>E119*5</f>
        <v>20</v>
      </c>
      <c r="I119" s="14">
        <f>VLOOKUP(B:B,[1]Sheet2!$B:$E,4,0)</f>
        <v>15</v>
      </c>
      <c r="J119" s="14">
        <v>17</v>
      </c>
      <c r="K119" s="9">
        <v>1</v>
      </c>
      <c r="L119" s="9">
        <f>I119*7</f>
        <v>105</v>
      </c>
      <c r="M119" s="9">
        <f t="shared" si="13"/>
        <v>125</v>
      </c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</row>
    <row r="120" s="4" customFormat="1" customHeight="1" spans="1:66">
      <c r="A120" s="9">
        <v>111</v>
      </c>
      <c r="B120" s="9">
        <v>101453</v>
      </c>
      <c r="C120" s="9" t="s">
        <v>134</v>
      </c>
      <c r="D120" s="9" t="s">
        <v>120</v>
      </c>
      <c r="E120" s="9">
        <v>8</v>
      </c>
      <c r="F120" s="9">
        <v>11</v>
      </c>
      <c r="G120" s="12">
        <v>1</v>
      </c>
      <c r="H120" s="12">
        <f>E120*5</f>
        <v>40</v>
      </c>
      <c r="I120" s="14">
        <f>VLOOKUP(B:B,[1]Sheet2!$B:$E,4,0)</f>
        <v>14</v>
      </c>
      <c r="J120" s="14">
        <v>16</v>
      </c>
      <c r="K120" s="9">
        <v>1</v>
      </c>
      <c r="L120" s="9">
        <f>I120*7</f>
        <v>98</v>
      </c>
      <c r="M120" s="9">
        <f t="shared" si="13"/>
        <v>138</v>
      </c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</row>
    <row r="121" s="3" customFormat="1" customHeight="1" spans="1:66">
      <c r="A121" s="9">
        <v>112</v>
      </c>
      <c r="B121" s="9">
        <v>104428</v>
      </c>
      <c r="C121" s="9" t="s">
        <v>135</v>
      </c>
      <c r="D121" s="9" t="s">
        <v>120</v>
      </c>
      <c r="E121" s="9">
        <v>2</v>
      </c>
      <c r="F121" s="9">
        <v>4</v>
      </c>
      <c r="G121" s="12">
        <v>2</v>
      </c>
      <c r="H121" s="12">
        <f>F121*8</f>
        <v>32</v>
      </c>
      <c r="I121" s="14">
        <f>VLOOKUP(B:B,[1]Sheet2!$B:$E,4,0)</f>
        <v>19</v>
      </c>
      <c r="J121" s="14">
        <v>22</v>
      </c>
      <c r="K121" s="9">
        <v>2</v>
      </c>
      <c r="L121" s="9">
        <f>J121*8</f>
        <v>176</v>
      </c>
      <c r="M121" s="9">
        <f t="shared" si="13"/>
        <v>208</v>
      </c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</row>
    <row r="122" s="4" customFormat="1" customHeight="1" spans="1:66">
      <c r="A122" s="9">
        <v>113</v>
      </c>
      <c r="B122" s="9">
        <v>104838</v>
      </c>
      <c r="C122" s="9" t="s">
        <v>136</v>
      </c>
      <c r="D122" s="9" t="s">
        <v>120</v>
      </c>
      <c r="E122" s="9">
        <v>4</v>
      </c>
      <c r="F122" s="9">
        <v>6</v>
      </c>
      <c r="G122" s="12">
        <v>2</v>
      </c>
      <c r="H122" s="12">
        <f>F122*8</f>
        <v>48</v>
      </c>
      <c r="I122" s="14">
        <v>22</v>
      </c>
      <c r="J122" s="14">
        <v>29</v>
      </c>
      <c r="K122" s="9">
        <v>2</v>
      </c>
      <c r="L122" s="9">
        <f>J122*8</f>
        <v>232</v>
      </c>
      <c r="M122" s="9">
        <f t="shared" si="13"/>
        <v>280</v>
      </c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</row>
    <row r="123" s="5" customFormat="1" customHeight="1" spans="1:66">
      <c r="A123" s="13"/>
      <c r="B123" s="13"/>
      <c r="C123" s="13"/>
      <c r="D123" s="13" t="s">
        <v>120</v>
      </c>
      <c r="E123" s="13">
        <f>SUM(E106:E122)</f>
        <v>145</v>
      </c>
      <c r="F123" s="13">
        <f t="shared" ref="F123:M123" si="14">SUM(F106:F122)</f>
        <v>186</v>
      </c>
      <c r="G123" s="13">
        <f t="shared" si="14"/>
        <v>22</v>
      </c>
      <c r="H123" s="13">
        <f t="shared" si="14"/>
        <v>925</v>
      </c>
      <c r="I123" s="13">
        <f t="shared" si="14"/>
        <v>310</v>
      </c>
      <c r="J123" s="13">
        <f t="shared" si="14"/>
        <v>370</v>
      </c>
      <c r="K123" s="13">
        <f t="shared" si="14"/>
        <v>27</v>
      </c>
      <c r="L123" s="13">
        <f t="shared" si="14"/>
        <v>2800</v>
      </c>
      <c r="M123" s="13">
        <f t="shared" si="14"/>
        <v>3725</v>
      </c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</row>
    <row r="124" s="3" customFormat="1" customHeight="1" spans="1:66">
      <c r="A124" s="9"/>
      <c r="B124" s="9"/>
      <c r="C124" s="9" t="s">
        <v>137</v>
      </c>
      <c r="D124" s="9"/>
      <c r="E124" s="9">
        <f>E123+E105+E99+E94+E83+E62+E37+E34</f>
        <v>962</v>
      </c>
      <c r="F124" s="9">
        <f t="shared" ref="F124:M124" si="15">F123+F105+F99+F94+F83+F62+F37+F34</f>
        <v>1222</v>
      </c>
      <c r="G124" s="9">
        <f t="shared" si="15"/>
        <v>149</v>
      </c>
      <c r="H124" s="9">
        <f t="shared" si="15"/>
        <v>6788</v>
      </c>
      <c r="I124" s="9">
        <f t="shared" si="15"/>
        <v>2394</v>
      </c>
      <c r="J124" s="9">
        <f t="shared" si="15"/>
        <v>2776</v>
      </c>
      <c r="K124" s="9">
        <f t="shared" si="15"/>
        <v>181</v>
      </c>
      <c r="L124" s="9">
        <f t="shared" si="15"/>
        <v>20623</v>
      </c>
      <c r="M124" s="9">
        <f t="shared" si="15"/>
        <v>27411</v>
      </c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</row>
    <row r="125" s="1" customFormat="1" customHeight="1" spans="7:66">
      <c r="G125" s="7"/>
      <c r="H125" s="7"/>
      <c r="I125" s="8"/>
      <c r="J125" s="8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</row>
    <row r="126" s="1" customFormat="1" customHeight="1" spans="7:10">
      <c r="G126" s="7"/>
      <c r="H126" s="7"/>
      <c r="I126" s="8"/>
      <c r="J126" s="8"/>
    </row>
    <row r="127" s="1" customFormat="1" customHeight="1" spans="7:10">
      <c r="G127" s="7"/>
      <c r="H127" s="7"/>
      <c r="I127" s="8"/>
      <c r="J127" s="8"/>
    </row>
    <row r="128" s="1" customFormat="1" customHeight="1" spans="7:10">
      <c r="G128" s="7"/>
      <c r="H128" s="7"/>
      <c r="I128" s="8"/>
      <c r="J128" s="8"/>
    </row>
    <row r="129" s="1" customFormat="1" customHeight="1" spans="7:10">
      <c r="G129" s="7"/>
      <c r="H129" s="7"/>
      <c r="I129" s="8"/>
      <c r="J129" s="8"/>
    </row>
    <row r="130" s="1" customFormat="1" customHeight="1" spans="7:10">
      <c r="G130" s="7"/>
      <c r="H130" s="7"/>
      <c r="I130" s="8"/>
      <c r="J130" s="8"/>
    </row>
    <row r="131" s="1" customFormat="1" customHeight="1" spans="7:10">
      <c r="G131" s="7"/>
      <c r="H131" s="7"/>
      <c r="I131" s="8"/>
      <c r="J131" s="8"/>
    </row>
  </sheetData>
  <sortState ref="A3:N115">
    <sortCondition ref="D3" descending="1"/>
  </sortState>
  <mergeCells count="3">
    <mergeCell ref="A1:D1"/>
    <mergeCell ref="E1:H1"/>
    <mergeCell ref="I1:L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5.xml>��< ? x m l   v e r s i o n = " 1 . 0 "   s t a n d a l o n e = " y e s " ? > < a u t o f i l t e r s   x m l n s = " h t t p s : / / w e b . w p s . c n / e t / 2 0 1 8 / m a i n " > < s h e e t I t e m   s h e e t S t i d = " 1 " / > < / a u t o f i l t e r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5662047-3127-477A-AC3A-1D340467FB41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9月认购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玲小妹</cp:lastModifiedBy>
  <dcterms:created xsi:type="dcterms:W3CDTF">2019-09-07T11:55:00Z</dcterms:created>
  <cp:lastPrinted>2019-09-14T02:26:00Z</cp:lastPrinted>
  <dcterms:modified xsi:type="dcterms:W3CDTF">2019-09-12T09:17:25Z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false</vt:bool>
  </property>
</Properties>
</file>