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935"/>
  </bookViews>
  <sheets>
    <sheet name="3月" sheetId="3" r:id="rId1"/>
  </sheets>
  <definedNames>
    <definedName name="_xlnm._FilterDatabase" localSheetId="0" hidden="1">'3月'!$A$2:$W$107</definedName>
    <definedName name="_xlnm.Print_Titles" localSheetId="0">'3月'!$1:$2</definedName>
  </definedNames>
  <calcPr calcId="124519" concurrentCalc="0"/>
</workbook>
</file>

<file path=xl/calcChain.xml><?xml version="1.0" encoding="utf-8"?>
<calcChain xmlns="http://schemas.openxmlformats.org/spreadsheetml/2006/main">
  <c r="F107" i="3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F106"/>
  <c r="H106"/>
  <c r="K106"/>
  <c r="N106"/>
  <c r="W106"/>
  <c r="F105"/>
  <c r="H105"/>
  <c r="K105"/>
  <c r="N105"/>
  <c r="W105"/>
  <c r="F104"/>
  <c r="H104"/>
  <c r="K104"/>
  <c r="N104"/>
  <c r="W104"/>
  <c r="F103"/>
  <c r="H103"/>
  <c r="K103"/>
  <c r="N103"/>
  <c r="W103"/>
  <c r="F102"/>
  <c r="H102"/>
  <c r="K102"/>
  <c r="N102"/>
  <c r="W102"/>
  <c r="F100"/>
  <c r="H100"/>
  <c r="K100"/>
  <c r="W100"/>
  <c r="F99"/>
  <c r="H99"/>
  <c r="K99"/>
  <c r="N99"/>
  <c r="W99"/>
  <c r="F98"/>
  <c r="H98"/>
  <c r="K98"/>
  <c r="N98"/>
  <c r="W98"/>
  <c r="F97"/>
  <c r="H97"/>
  <c r="K97"/>
  <c r="W97"/>
  <c r="F96"/>
  <c r="H96"/>
  <c r="K96"/>
  <c r="N96"/>
  <c r="W96"/>
  <c r="F95"/>
  <c r="H95"/>
  <c r="K95"/>
  <c r="N95"/>
  <c r="W95"/>
  <c r="F93"/>
  <c r="H93"/>
  <c r="K93"/>
  <c r="N93"/>
  <c r="W93"/>
  <c r="F91"/>
  <c r="H91"/>
  <c r="K91"/>
  <c r="N91"/>
  <c r="W91"/>
  <c r="F90"/>
  <c r="H90"/>
  <c r="K90"/>
  <c r="N90"/>
  <c r="W90"/>
  <c r="F89"/>
  <c r="H89"/>
  <c r="K89"/>
  <c r="N89"/>
  <c r="W89"/>
  <c r="F88"/>
  <c r="H88"/>
  <c r="K88"/>
  <c r="N88"/>
  <c r="W88"/>
  <c r="F87"/>
  <c r="H87"/>
  <c r="N87"/>
  <c r="W87"/>
  <c r="F86"/>
  <c r="H86"/>
  <c r="K86"/>
  <c r="N86"/>
  <c r="W86"/>
  <c r="F85"/>
  <c r="H85"/>
  <c r="K85"/>
  <c r="N85"/>
  <c r="W85"/>
  <c r="F84"/>
  <c r="H84"/>
  <c r="K84"/>
  <c r="N84"/>
  <c r="W84"/>
  <c r="F83"/>
  <c r="H83"/>
  <c r="K83"/>
  <c r="N83"/>
  <c r="W83"/>
  <c r="F82"/>
  <c r="H82"/>
  <c r="K82"/>
  <c r="N82"/>
  <c r="W82"/>
  <c r="F81"/>
  <c r="H81"/>
  <c r="K81"/>
  <c r="N81"/>
  <c r="W81"/>
  <c r="F80"/>
  <c r="H80"/>
  <c r="K80"/>
  <c r="W80"/>
  <c r="F79"/>
  <c r="H79"/>
  <c r="K79"/>
  <c r="N79"/>
  <c r="W79"/>
  <c r="F78"/>
  <c r="H78"/>
  <c r="K78"/>
  <c r="N78"/>
  <c r="W78"/>
  <c r="F77"/>
  <c r="H77"/>
  <c r="K77"/>
  <c r="N77"/>
  <c r="W77"/>
  <c r="F76"/>
  <c r="H76"/>
  <c r="N76"/>
  <c r="W76"/>
  <c r="F75"/>
  <c r="H75"/>
  <c r="K75"/>
  <c r="N75"/>
  <c r="W75"/>
  <c r="F74"/>
  <c r="H74"/>
  <c r="K74"/>
  <c r="N74"/>
  <c r="W74"/>
  <c r="F73"/>
  <c r="K73"/>
  <c r="N73"/>
  <c r="W73"/>
  <c r="F72"/>
  <c r="H72"/>
  <c r="K72"/>
  <c r="N72"/>
  <c r="W72"/>
  <c r="F71"/>
  <c r="H71"/>
  <c r="K71"/>
  <c r="N71"/>
  <c r="W71"/>
  <c r="F70"/>
  <c r="H70"/>
  <c r="N70"/>
  <c r="W70"/>
  <c r="F69"/>
  <c r="K69"/>
  <c r="N69"/>
  <c r="W69"/>
  <c r="F68"/>
  <c r="H68"/>
  <c r="K68"/>
  <c r="N68"/>
  <c r="W68"/>
  <c r="F66"/>
  <c r="K66"/>
  <c r="N66"/>
  <c r="W66"/>
  <c r="F65"/>
  <c r="H65"/>
  <c r="K65"/>
  <c r="N65"/>
  <c r="W65"/>
  <c r="F64"/>
  <c r="H64"/>
  <c r="K64"/>
  <c r="N64"/>
  <c r="W64"/>
  <c r="F61"/>
  <c r="H61"/>
  <c r="K61"/>
  <c r="N61"/>
  <c r="W61"/>
  <c r="F60"/>
  <c r="H60"/>
  <c r="K60"/>
  <c r="N60"/>
  <c r="W60"/>
  <c r="F59"/>
  <c r="H59"/>
  <c r="K59"/>
  <c r="N59"/>
  <c r="W59"/>
  <c r="F58"/>
  <c r="H58"/>
  <c r="K58"/>
  <c r="N58"/>
  <c r="W58"/>
  <c r="F57"/>
  <c r="H57"/>
  <c r="K57"/>
  <c r="W57"/>
  <c r="F56"/>
  <c r="H56"/>
  <c r="K56"/>
  <c r="N56"/>
  <c r="W56"/>
  <c r="F55"/>
  <c r="H55"/>
  <c r="W55"/>
  <c r="F54"/>
  <c r="H54"/>
  <c r="K54"/>
  <c r="N54"/>
  <c r="W54"/>
  <c r="F53"/>
  <c r="H53"/>
  <c r="K53"/>
  <c r="N53"/>
  <c r="W53"/>
  <c r="F52"/>
  <c r="H52"/>
  <c r="K52"/>
  <c r="N52"/>
  <c r="W52"/>
  <c r="F51"/>
  <c r="H51"/>
  <c r="K51"/>
  <c r="N51"/>
  <c r="W51"/>
  <c r="F50"/>
  <c r="H50"/>
  <c r="K50"/>
  <c r="N50"/>
  <c r="W50"/>
  <c r="F49"/>
  <c r="H49"/>
  <c r="N49"/>
  <c r="W49"/>
  <c r="F46"/>
  <c r="H46"/>
  <c r="K46"/>
  <c r="N46"/>
  <c r="W46"/>
  <c r="F45"/>
  <c r="K45"/>
  <c r="N45"/>
  <c r="W45"/>
  <c r="F44"/>
  <c r="H44"/>
  <c r="K44"/>
  <c r="N44"/>
  <c r="W44"/>
  <c r="F43"/>
  <c r="H43"/>
  <c r="K43"/>
  <c r="N43"/>
  <c r="W43"/>
  <c r="F41"/>
  <c r="K41"/>
  <c r="N41"/>
  <c r="W41"/>
  <c r="F37"/>
  <c r="K37"/>
  <c r="N37"/>
  <c r="W37"/>
  <c r="F36"/>
  <c r="H36"/>
  <c r="K36"/>
  <c r="N36"/>
  <c r="W36"/>
  <c r="F34"/>
  <c r="H34"/>
  <c r="K34"/>
  <c r="N34"/>
  <c r="W34"/>
  <c r="F33"/>
  <c r="H33"/>
  <c r="K33"/>
  <c r="N33"/>
  <c r="W33"/>
  <c r="F32"/>
  <c r="H32"/>
  <c r="N32"/>
  <c r="W32"/>
  <c r="F29"/>
  <c r="H29"/>
  <c r="K29"/>
  <c r="W29"/>
  <c r="F28"/>
  <c r="H28"/>
  <c r="K28"/>
  <c r="N28"/>
  <c r="W28"/>
  <c r="F27"/>
  <c r="H27"/>
  <c r="K27"/>
  <c r="N27"/>
  <c r="W27"/>
  <c r="F25"/>
  <c r="H25"/>
  <c r="K25"/>
  <c r="N25"/>
  <c r="W25"/>
  <c r="F24"/>
  <c r="H24"/>
  <c r="K24"/>
  <c r="W24"/>
  <c r="F23"/>
  <c r="H23"/>
  <c r="K23"/>
  <c r="N23"/>
  <c r="W23"/>
  <c r="F22"/>
  <c r="H22"/>
  <c r="K22"/>
  <c r="W22"/>
  <c r="F21"/>
  <c r="H21"/>
  <c r="K21"/>
  <c r="N21"/>
  <c r="W21"/>
  <c r="F19"/>
  <c r="H19"/>
  <c r="K19"/>
  <c r="W19"/>
  <c r="F18"/>
  <c r="H18"/>
  <c r="K18"/>
  <c r="N18"/>
  <c r="W18"/>
  <c r="F16"/>
  <c r="H16"/>
  <c r="K16"/>
  <c r="N16"/>
  <c r="W16"/>
  <c r="F14"/>
  <c r="K14"/>
  <c r="N14"/>
  <c r="W14"/>
  <c r="F13"/>
  <c r="H13"/>
  <c r="K13"/>
  <c r="N13"/>
  <c r="W13"/>
  <c r="F12"/>
  <c r="H12"/>
  <c r="K12"/>
  <c r="W12"/>
  <c r="F11"/>
  <c r="H11"/>
  <c r="K11"/>
  <c r="W11"/>
  <c r="F10"/>
  <c r="K10"/>
  <c r="W10"/>
  <c r="F9"/>
  <c r="K9"/>
  <c r="W9"/>
  <c r="F8"/>
  <c r="H8"/>
  <c r="K8"/>
  <c r="N8"/>
  <c r="W8"/>
  <c r="F7"/>
  <c r="H7"/>
  <c r="K7"/>
  <c r="N7"/>
  <c r="W7"/>
  <c r="F6"/>
  <c r="H6"/>
  <c r="K6"/>
  <c r="W6"/>
  <c r="F5"/>
  <c r="H5"/>
  <c r="K5"/>
  <c r="N5"/>
  <c r="W5"/>
  <c r="F4"/>
  <c r="H4"/>
  <c r="K4"/>
  <c r="N4"/>
  <c r="W4"/>
  <c r="F3"/>
  <c r="H3"/>
  <c r="N3"/>
  <c r="W3"/>
  <c r="W17"/>
  <c r="W20"/>
  <c r="W26"/>
  <c r="W30"/>
  <c r="W31"/>
  <c r="W35"/>
  <c r="W38"/>
  <c r="W39"/>
  <c r="W40"/>
  <c r="W42"/>
  <c r="W47"/>
  <c r="W48"/>
  <c r="W62"/>
  <c r="W63"/>
  <c r="W67"/>
  <c r="W92"/>
  <c r="W94"/>
  <c r="W101"/>
  <c r="W15"/>
  <c r="F15"/>
  <c r="K15"/>
  <c r="F17"/>
  <c r="K17"/>
  <c r="F20"/>
  <c r="F26"/>
  <c r="K26"/>
  <c r="F30"/>
  <c r="F31"/>
  <c r="K31"/>
  <c r="F35"/>
  <c r="K35"/>
  <c r="F38"/>
  <c r="K38"/>
  <c r="F39"/>
  <c r="F40"/>
  <c r="K40"/>
  <c r="F42"/>
  <c r="F47"/>
  <c r="F48"/>
  <c r="K48"/>
  <c r="F62"/>
  <c r="F63"/>
  <c r="K63"/>
  <c r="F67"/>
  <c r="K67"/>
  <c r="F92"/>
  <c r="K92"/>
  <c r="F94"/>
  <c r="K94"/>
  <c r="F101"/>
  <c r="H20"/>
  <c r="H26"/>
  <c r="H30"/>
  <c r="H39"/>
  <c r="H40"/>
  <c r="H48"/>
  <c r="H63"/>
  <c r="H67"/>
  <c r="H92"/>
  <c r="H94"/>
  <c r="H101"/>
  <c r="N17"/>
  <c r="N20"/>
  <c r="N30"/>
  <c r="N31"/>
  <c r="N38"/>
  <c r="N47"/>
  <c r="N62"/>
  <c r="N101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3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E107"/>
</calcChain>
</file>

<file path=xl/sharedStrings.xml><?xml version="1.0" encoding="utf-8"?>
<sst xmlns="http://schemas.openxmlformats.org/spreadsheetml/2006/main" count="341" uniqueCount="134">
  <si>
    <t>2019年4月天胶门店任务</t>
  </si>
  <si>
    <t>4月第一阶段</t>
  </si>
  <si>
    <t>4月第二阶段</t>
  </si>
  <si>
    <t>4月第三阶段</t>
  </si>
  <si>
    <t>本月销售情况</t>
  </si>
  <si>
    <t>序号</t>
  </si>
  <si>
    <t>门店ID</t>
  </si>
  <si>
    <t>门店名称</t>
  </si>
  <si>
    <t>片区名称</t>
  </si>
  <si>
    <t>任务</t>
  </si>
  <si>
    <t>平均每阶段销售</t>
  </si>
  <si>
    <t>销售数量</t>
  </si>
  <si>
    <t>差额罚款</t>
  </si>
  <si>
    <t>挂零追加罚款</t>
  </si>
  <si>
    <t>销售金额</t>
  </si>
  <si>
    <t>内购盒数</t>
  </si>
  <si>
    <t>合计销售盒数</t>
  </si>
  <si>
    <t>全月完成情况</t>
  </si>
  <si>
    <t>提成</t>
  </si>
  <si>
    <r>
      <rPr>
        <sz val="9"/>
        <color theme="1"/>
        <rFont val="宋体"/>
        <charset val="134"/>
        <scheme val="minor"/>
      </rPr>
      <t>实际合计处罚</t>
    </r>
    <r>
      <rPr>
        <sz val="9"/>
        <color rgb="FFFF0000"/>
        <rFont val="宋体"/>
        <charset val="134"/>
        <scheme val="minor"/>
      </rPr>
      <t>（全月完成任务，则每阶段差额罚款取消，阶段挂零处罚不取消）</t>
    </r>
  </si>
  <si>
    <t>四川太极旗舰店</t>
  </si>
  <si>
    <t>旗舰片</t>
  </si>
  <si>
    <t>四川太极青羊区十二桥药店</t>
  </si>
  <si>
    <t>西北片区</t>
  </si>
  <si>
    <t>成都成汉太极大药房有限公司</t>
  </si>
  <si>
    <t>东南片区</t>
  </si>
  <si>
    <t>四川太极浆洗街药店</t>
  </si>
  <si>
    <t>城中片区</t>
  </si>
  <si>
    <t>四川太极青羊区北东街店</t>
  </si>
  <si>
    <t>四川太极邛崃中心药店</t>
  </si>
  <si>
    <t>城郊一片区</t>
  </si>
  <si>
    <t>四川太极光华药店</t>
  </si>
  <si>
    <t>四川太极高新区民丰大道西段药店</t>
  </si>
  <si>
    <t>四川太极成华区华泰路药店</t>
  </si>
  <si>
    <t>四川太极光华村街药店</t>
  </si>
  <si>
    <t>四川太极新乐中街药店</t>
  </si>
  <si>
    <t>四川太极五津西路药店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</si>
  <si>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</si>
  <si>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</si>
  <si>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</si>
  <si>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四川太极成华区万科路药店</t>
  </si>
  <si>
    <t>四川太极枣子巷药店</t>
  </si>
  <si>
    <t>四川太极锦江区榕声路店</t>
  </si>
  <si>
    <t>四川太极通盈街药店</t>
  </si>
  <si>
    <t>四川太极金牛区交大路第三药店</t>
  </si>
  <si>
    <t>四川太极武侯区顺和街店</t>
  </si>
  <si>
    <t>四川太极大药房连锁有限公司金牛区银河北街药店</t>
  </si>
  <si>
    <t>四川太极红星店</t>
  </si>
  <si>
    <t>四川太极锦江区观音桥街药店</t>
  </si>
  <si>
    <t>四川太极锦江区庆云南街药店</t>
  </si>
  <si>
    <t>四川太极成华区华油路药店</t>
  </si>
  <si>
    <t>四川太极武侯区科华街药店</t>
  </si>
  <si>
    <t>四川太极新都区马超东路店</t>
  </si>
  <si>
    <t>四川太极清江东路药店</t>
  </si>
  <si>
    <t>四川太极高新天久北巷药店</t>
  </si>
  <si>
    <t>四川太极双林路药店</t>
  </si>
  <si>
    <t>四川太极崇州市崇阳镇尚贤坊街药店</t>
  </si>
  <si>
    <t>城郊二片区</t>
  </si>
  <si>
    <t>四川太极新津邓双镇岷江店</t>
  </si>
  <si>
    <t>四川太极郫县郫筒镇一环路东南段药店</t>
  </si>
  <si>
    <t>四川太极新园大道药店</t>
  </si>
  <si>
    <t>四川太极土龙路药店</t>
  </si>
  <si>
    <t>四川太极怀远店</t>
  </si>
  <si>
    <t>四川太极温江店</t>
  </si>
  <si>
    <t>四川太极人民中路店</t>
  </si>
  <si>
    <t>四川太极都江堰药店</t>
  </si>
  <si>
    <t>四川太极大邑县晋原镇内蒙古大道桃源药店</t>
  </si>
  <si>
    <t>四川太极成华杉板桥南一路店</t>
  </si>
  <si>
    <t>四川太极成华区崔家店路药店</t>
  </si>
  <si>
    <t>四川太极锦江区水杉街药店</t>
  </si>
  <si>
    <t>四川太极大药房连锁有限公司青羊区贝森北路药店</t>
  </si>
  <si>
    <t>四川太极都江堰奎光路中段药店</t>
  </si>
  <si>
    <t>四川太极西部店</t>
  </si>
  <si>
    <t>四川太极高新区大源北街药店</t>
  </si>
  <si>
    <t>四川太极金带街药店</t>
  </si>
  <si>
    <t>四川太极郫县郫筒镇东大街药店</t>
  </si>
  <si>
    <t>四川太极高新区中和街道柳荫街药店</t>
  </si>
  <si>
    <t>四川太极崇州中心店</t>
  </si>
  <si>
    <t>四川太极温江区公平街道江安路药店</t>
  </si>
  <si>
    <t>四川太极金牛区金沙路药店</t>
  </si>
  <si>
    <t>四川太极清江东路2药店</t>
  </si>
  <si>
    <t>四川太极都江堰景中路店</t>
  </si>
  <si>
    <t>四川太极邛崃市临邛镇洪川小区药店</t>
  </si>
  <si>
    <t>四川太极武侯区佳灵路药店</t>
  </si>
  <si>
    <t>四川太极大邑县晋原镇东街药店</t>
  </si>
  <si>
    <t>四川太极青羊区浣花滨河路药店</t>
  </si>
  <si>
    <t>四川太极大药房连锁有限公司青羊区童子街药店</t>
  </si>
  <si>
    <t>四川太极成华区金马河路药店</t>
  </si>
  <si>
    <t>四川太极成华区万宇路药店</t>
  </si>
  <si>
    <t>四川太极双流县西航港街道锦华路一段药店</t>
  </si>
  <si>
    <t>四川太极金牛区黄苑东街药店</t>
  </si>
  <si>
    <t>四川太极锦江区劼人路药店</t>
  </si>
  <si>
    <t>四川太极大邑县沙渠镇方圆路药店</t>
  </si>
  <si>
    <t>四川太极邛崃市临邛镇长安大道药店</t>
  </si>
  <si>
    <t>四川太极大邑县晋原镇通达东路五段药店</t>
  </si>
  <si>
    <t>四川太极沙河源药店</t>
  </si>
  <si>
    <t>四川太极大药房连锁有限公司成华区西林一街药店</t>
  </si>
  <si>
    <t>四川太极大药房连锁有限公司武侯区聚萃街药店</t>
  </si>
  <si>
    <t>四川太极锦江区柳翠路药店</t>
  </si>
  <si>
    <t>四川太极成华区华康路药店</t>
  </si>
  <si>
    <t>四川太极大邑县安仁镇千禧街药店</t>
  </si>
  <si>
    <t>四川太极三江店</t>
  </si>
  <si>
    <t>四川太极双流区东升街道三强西路药店</t>
  </si>
  <si>
    <t>四川太极金丝街药店</t>
  </si>
  <si>
    <t>四川太极都江堰市蒲阳路药店</t>
  </si>
  <si>
    <t>四川太极大邑县晋原镇子龙路店</t>
  </si>
  <si>
    <t>四川太极大邑县新场镇文昌街药店</t>
  </si>
  <si>
    <t>四川太极锦江区合欢树街药店</t>
  </si>
  <si>
    <t>四川太极邛崃市羊安镇永康大道药店</t>
  </si>
  <si>
    <t>四川太极龙潭西路店</t>
  </si>
  <si>
    <t>四川太极兴义镇万兴路药店</t>
  </si>
  <si>
    <t>四川太极新津县五津镇武阳西路药店</t>
  </si>
  <si>
    <t>四川太极都江堰市蒲阳镇堰问道西路药店</t>
  </si>
  <si>
    <t>四川太极大邑县晋源镇东壕沟段药店</t>
  </si>
  <si>
    <t>四川太极龙泉驿区龙泉街道驿生路药店</t>
  </si>
  <si>
    <t>四川太极锦江区静明路药店</t>
  </si>
  <si>
    <t>四川太极武侯区大华街药店</t>
  </si>
  <si>
    <t xml:space="preserve">四川太极崇州市崇阳镇永康东路药店 </t>
  </si>
  <si>
    <t>四川太极都江堰幸福镇翔凤路药店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</si>
  <si>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</si>
  <si>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</si>
  <si>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</si>
  <si>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</si>
  <si>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</si>
  <si>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</si>
  <si>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四川太极金牛区蜀汉路药店</t>
  </si>
  <si>
    <t>四川太极武侯区航中街药店</t>
  </si>
  <si>
    <t>新下街店</t>
  </si>
  <si>
    <t>紫薇东路</t>
  </si>
  <si>
    <t>梨花街药店</t>
  </si>
  <si>
    <t>合计</t>
  </si>
  <si>
    <t>是否完成任务</t>
    <phoneticPr fontId="9" type="noConversion"/>
  </si>
  <si>
    <t>是</t>
    <phoneticPr fontId="9" type="noConversion"/>
  </si>
  <si>
    <t>否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</si>
</sst>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0_);[Red]\(0\)"/>
  </numFmts>
  <fonts count="1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78" fontId="5" fillId="4" borderId="1" xfId="0" applyNumberFormat="1" applyFont="1" applyFill="1" applyBorder="1" applyAlignment="1">
      <alignment horizontal="center" vertical="center" wrapText="1"/>
    </xf>
    <xf numFmtId="178" fontId="5" fillId="5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7" fillId="0" borderId="0" xfId="1">
      <alignment vertical="center"/>
    </xf>
    <xf numFmtId="0" fontId="0" fillId="3" borderId="1" xfId="0" applyFill="1" applyBorder="1" applyAlignment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7"/>
  <sheetViews>
    <sheetView tabSelected="1" workbookViewId="0">
      <selection activeCell="J19" sqref="J19"/>
    </sheetView>
  </sheetViews>
  <sheetFormatPr defaultColWidth="9" defaultRowHeight="13.5"/>
  <cols>
    <col min="1" max="1" width="5.25" style="3" customWidth="1"/>
    <col min="2" max="2" width="8.625" style="4" bestFit="1" customWidth="1"/>
    <col min="3" max="3" width="41.625" style="4" customWidth="1"/>
    <col min="4" max="4" width="11.25" style="4" customWidth="1"/>
    <col min="5" max="5" width="9.375" style="3" customWidth="1"/>
    <col min="6" max="6" width="12.25" style="3" customWidth="1"/>
    <col min="7" max="16" width="9.125" style="5" bestFit="1" customWidth="1"/>
    <col min="17" max="17" width="13.875" style="5" bestFit="1" customWidth="1"/>
    <col min="18" max="18" width="9.125" style="5" bestFit="1" customWidth="1"/>
    <col min="19" max="16384" width="9" style="5"/>
  </cols>
  <sheetData>
    <row r="1" spans="1:23" s="1" customFormat="1" ht="25.5" customHeight="1">
      <c r="A1" s="26" t="s">
        <v>0</v>
      </c>
      <c r="B1" s="26"/>
      <c r="C1" s="26"/>
      <c r="D1" s="26"/>
      <c r="E1" s="26"/>
      <c r="F1" s="6"/>
      <c r="G1" s="27" t="s">
        <v>1</v>
      </c>
      <c r="H1" s="27"/>
      <c r="I1" s="27"/>
      <c r="J1" s="26" t="s">
        <v>2</v>
      </c>
      <c r="K1" s="26"/>
      <c r="L1" s="26"/>
      <c r="M1" s="26" t="s">
        <v>3</v>
      </c>
      <c r="N1" s="26"/>
      <c r="O1" s="26"/>
      <c r="P1" s="28" t="s">
        <v>4</v>
      </c>
      <c r="Q1" s="28"/>
      <c r="R1" s="28"/>
      <c r="S1" s="28"/>
      <c r="T1" s="28"/>
      <c r="U1" s="28"/>
      <c r="V1" s="28"/>
      <c r="W1" s="28"/>
    </row>
    <row r="2" spans="1:23" s="2" customFormat="1" ht="123" customHeight="1">
      <c r="A2" s="7" t="s">
        <v>5</v>
      </c>
      <c r="B2" s="8" t="s">
        <v>6</v>
      </c>
      <c r="C2" s="8" t="s">
        <v>7</v>
      </c>
      <c r="D2" s="8" t="s">
        <v>8</v>
      </c>
      <c r="E2" s="9" t="s">
        <v>9</v>
      </c>
      <c r="F2" s="10" t="s">
        <v>10</v>
      </c>
      <c r="G2" s="11" t="s">
        <v>11</v>
      </c>
      <c r="H2" s="11" t="s">
        <v>12</v>
      </c>
      <c r="I2" s="11" t="s">
        <v>13</v>
      </c>
      <c r="J2" s="17" t="s">
        <v>11</v>
      </c>
      <c r="K2" s="17" t="s">
        <v>12</v>
      </c>
      <c r="L2" s="17" t="s">
        <v>13</v>
      </c>
      <c r="M2" s="18" t="s">
        <v>11</v>
      </c>
      <c r="N2" s="18" t="s">
        <v>12</v>
      </c>
      <c r="O2" s="18" t="s">
        <v>13</v>
      </c>
      <c r="P2" s="19" t="s">
        <v>11</v>
      </c>
      <c r="Q2" s="19" t="s">
        <v>14</v>
      </c>
      <c r="R2" s="19" t="s">
        <v>15</v>
      </c>
      <c r="S2" s="19" t="s">
        <v>16</v>
      </c>
      <c r="T2" s="19" t="s">
        <v>17</v>
      </c>
      <c r="U2" s="30" t="s">
        <v>131</v>
      </c>
      <c r="V2" s="19" t="s">
        <v>18</v>
      </c>
      <c r="W2" s="20" t="s">
        <v>19</v>
      </c>
    </row>
    <row r="3" spans="1:23" ht="14.25">
      <c r="A3" s="12">
        <v>1</v>
      </c>
      <c r="B3" s="13">
        <v>307</v>
      </c>
      <c r="C3" s="13" t="s">
        <v>20</v>
      </c>
      <c r="D3" s="13" t="s">
        <v>21</v>
      </c>
      <c r="E3" s="14">
        <v>66</v>
      </c>
      <c r="F3" s="15">
        <f>E3/3</f>
        <v>22</v>
      </c>
      <c r="G3" s="5">
        <v>3.7</v>
      </c>
      <c r="H3" s="5">
        <f>(G3:G4-F3)*10</f>
        <v>-183</v>
      </c>
      <c r="J3" s="5">
        <v>25.64</v>
      </c>
      <c r="K3" s="29"/>
      <c r="M3" s="5">
        <v>11.24</v>
      </c>
      <c r="N3" s="5">
        <f>(M3-F3)*10</f>
        <v>-107.6</v>
      </c>
      <c r="P3" s="5">
        <v>40.58</v>
      </c>
      <c r="Q3" s="5">
        <v>25782.2</v>
      </c>
      <c r="S3" s="5">
        <f>R3+P3</f>
        <v>40.58</v>
      </c>
      <c r="T3" s="5">
        <f>P3-E3</f>
        <v>-25.42</v>
      </c>
      <c r="U3" s="5" t="s">
        <v>133</v>
      </c>
      <c r="V3" s="5">
        <f>Q3*0.06</f>
        <v>1546.932</v>
      </c>
      <c r="W3" s="5">
        <f>H3+I3+K3+L3+N3+O3</f>
        <v>-290.60000000000002</v>
      </c>
    </row>
    <row r="4" spans="1:23" ht="14.25">
      <c r="A4" s="12">
        <v>2</v>
      </c>
      <c r="B4" s="13">
        <v>582</v>
      </c>
      <c r="C4" s="13" t="s">
        <v>22</v>
      </c>
      <c r="D4" s="13" t="s">
        <v>23</v>
      </c>
      <c r="E4" s="16">
        <v>12</v>
      </c>
      <c r="F4" s="15">
        <f t="shared" ref="F4:F35" si="0">E4/3</f>
        <v>4</v>
      </c>
      <c r="G4" s="5">
        <v>0</v>
      </c>
      <c r="H4" s="5">
        <f t="shared" ref="H4:H67" si="1">(G4:G5-F4)*10</f>
        <v>-40</v>
      </c>
      <c r="I4" s="5">
        <v>-30</v>
      </c>
      <c r="J4" s="5">
        <v>0</v>
      </c>
      <c r="K4" s="29">
        <f t="shared" ref="K3:K67" si="2">(J4-F4)*10</f>
        <v>-40</v>
      </c>
      <c r="L4" s="5">
        <v>-30</v>
      </c>
      <c r="M4" s="5">
        <v>0</v>
      </c>
      <c r="N4" s="5">
        <f t="shared" ref="N4:N67" si="3">(M4-F4)*10</f>
        <v>-40</v>
      </c>
      <c r="O4" s="5">
        <v>-30</v>
      </c>
      <c r="P4" s="5">
        <v>0</v>
      </c>
      <c r="Q4" s="5">
        <v>0</v>
      </c>
      <c r="S4" s="5">
        <f t="shared" ref="S4:S35" si="4">R4+P4</f>
        <v>0</v>
      </c>
      <c r="T4" s="5">
        <f>P4-E4</f>
        <v>-12</v>
      </c>
      <c r="U4" s="5" t="s">
        <v>133</v>
      </c>
      <c r="V4" s="5">
        <f t="shared" ref="V4:V67" si="5">Q4*0.06</f>
        <v>0</v>
      </c>
      <c r="W4" s="5">
        <f t="shared" ref="W4:W14" si="6">H4+I4+K4+L4+N4+O4</f>
        <v>-210</v>
      </c>
    </row>
    <row r="5" spans="1:23" ht="14.25">
      <c r="A5" s="12">
        <v>3</v>
      </c>
      <c r="B5" s="13">
        <v>750</v>
      </c>
      <c r="C5" s="13" t="s">
        <v>24</v>
      </c>
      <c r="D5" s="13" t="s">
        <v>25</v>
      </c>
      <c r="E5" s="16">
        <v>12</v>
      </c>
      <c r="F5" s="15">
        <f t="shared" si="0"/>
        <v>4</v>
      </c>
      <c r="G5" s="5">
        <v>0</v>
      </c>
      <c r="H5" s="5">
        <f t="shared" si="1"/>
        <v>-40</v>
      </c>
      <c r="I5" s="5">
        <v>-30</v>
      </c>
      <c r="J5" s="5">
        <v>0</v>
      </c>
      <c r="K5" s="29">
        <f t="shared" si="2"/>
        <v>-40</v>
      </c>
      <c r="L5" s="5">
        <v>-30</v>
      </c>
      <c r="M5" s="5">
        <v>1</v>
      </c>
      <c r="N5" s="5">
        <f t="shared" si="3"/>
        <v>-30</v>
      </c>
      <c r="P5" s="5">
        <v>0</v>
      </c>
      <c r="Q5" s="5">
        <v>0</v>
      </c>
      <c r="R5" s="5">
        <v>1</v>
      </c>
      <c r="S5" s="5">
        <f t="shared" si="4"/>
        <v>1</v>
      </c>
      <c r="T5" s="5">
        <f t="shared" ref="T5:T68" si="7">P5-E5</f>
        <v>-12</v>
      </c>
      <c r="U5" s="5" t="s">
        <v>133</v>
      </c>
      <c r="V5" s="5">
        <f t="shared" si="5"/>
        <v>0</v>
      </c>
      <c r="W5" s="5">
        <f t="shared" si="6"/>
        <v>-170</v>
      </c>
    </row>
    <row r="6" spans="1:23" ht="14.25">
      <c r="A6" s="12">
        <v>4</v>
      </c>
      <c r="B6" s="13">
        <v>337</v>
      </c>
      <c r="C6" s="13" t="s">
        <v>26</v>
      </c>
      <c r="D6" s="13" t="s">
        <v>27</v>
      </c>
      <c r="E6" s="16">
        <v>15</v>
      </c>
      <c r="F6" s="15">
        <f t="shared" si="0"/>
        <v>5</v>
      </c>
      <c r="G6" s="5">
        <v>0</v>
      </c>
      <c r="H6" s="5">
        <f t="shared" si="1"/>
        <v>-50</v>
      </c>
      <c r="I6" s="5">
        <v>-30</v>
      </c>
      <c r="J6" s="5">
        <v>0</v>
      </c>
      <c r="K6" s="29">
        <f t="shared" si="2"/>
        <v>-50</v>
      </c>
      <c r="L6" s="5">
        <v>-30</v>
      </c>
      <c r="M6" s="5">
        <v>8</v>
      </c>
      <c r="P6" s="5">
        <v>8</v>
      </c>
      <c r="Q6" s="5">
        <v>5400</v>
      </c>
      <c r="S6" s="5">
        <f t="shared" si="4"/>
        <v>8</v>
      </c>
      <c r="T6" s="5">
        <f t="shared" si="7"/>
        <v>-7</v>
      </c>
      <c r="U6" s="5" t="s">
        <v>133</v>
      </c>
      <c r="V6" s="5">
        <f t="shared" si="5"/>
        <v>324</v>
      </c>
      <c r="W6" s="5">
        <f t="shared" si="6"/>
        <v>-160</v>
      </c>
    </row>
    <row r="7" spans="1:23" ht="14.25">
      <c r="A7" s="12">
        <v>5</v>
      </c>
      <c r="B7" s="13">
        <v>517</v>
      </c>
      <c r="C7" s="13" t="s">
        <v>28</v>
      </c>
      <c r="D7" s="13" t="s">
        <v>27</v>
      </c>
      <c r="E7" s="16">
        <v>12</v>
      </c>
      <c r="F7" s="15">
        <f t="shared" si="0"/>
        <v>4</v>
      </c>
      <c r="G7" s="5">
        <v>0</v>
      </c>
      <c r="H7" s="5">
        <f t="shared" si="1"/>
        <v>-40</v>
      </c>
      <c r="I7" s="5">
        <v>-30</v>
      </c>
      <c r="J7" s="5">
        <v>0</v>
      </c>
      <c r="K7" s="29">
        <f t="shared" si="2"/>
        <v>-40</v>
      </c>
      <c r="L7" s="5">
        <v>-30</v>
      </c>
      <c r="M7" s="5">
        <v>0</v>
      </c>
      <c r="N7" s="5">
        <f t="shared" si="3"/>
        <v>-40</v>
      </c>
      <c r="O7" s="5">
        <v>-30</v>
      </c>
      <c r="P7" s="5">
        <v>0</v>
      </c>
      <c r="Q7" s="5">
        <v>0</v>
      </c>
      <c r="S7" s="5">
        <f t="shared" si="4"/>
        <v>0</v>
      </c>
      <c r="T7" s="5">
        <f t="shared" si="7"/>
        <v>-12</v>
      </c>
      <c r="U7" s="5" t="s">
        <v>133</v>
      </c>
      <c r="V7" s="5">
        <f t="shared" si="5"/>
        <v>0</v>
      </c>
      <c r="W7" s="5">
        <f t="shared" si="6"/>
        <v>-210</v>
      </c>
    </row>
    <row r="8" spans="1:23" ht="14.25">
      <c r="A8" s="12">
        <v>6</v>
      </c>
      <c r="B8" s="13">
        <v>341</v>
      </c>
      <c r="C8" s="13" t="s">
        <v>29</v>
      </c>
      <c r="D8" s="13" t="s">
        <v>30</v>
      </c>
      <c r="E8" s="16">
        <v>12</v>
      </c>
      <c r="F8" s="15">
        <f t="shared" si="0"/>
        <v>4</v>
      </c>
      <c r="G8" s="5">
        <v>2.1440000000000001</v>
      </c>
      <c r="H8" s="5">
        <f t="shared" si="1"/>
        <v>-18.559999999999999</v>
      </c>
      <c r="I8" s="5">
        <v>-30</v>
      </c>
      <c r="J8" s="5">
        <v>2.1560000000000001</v>
      </c>
      <c r="K8" s="29">
        <f t="shared" si="2"/>
        <v>-18.439999999999998</v>
      </c>
      <c r="M8" s="5">
        <v>0</v>
      </c>
      <c r="N8" s="5">
        <f t="shared" si="3"/>
        <v>-40</v>
      </c>
      <c r="O8" s="5">
        <v>-30</v>
      </c>
      <c r="P8" s="5">
        <v>4.3</v>
      </c>
      <c r="Q8" s="5">
        <v>3064.5</v>
      </c>
      <c r="S8" s="5">
        <f t="shared" si="4"/>
        <v>4.3</v>
      </c>
      <c r="T8" s="5">
        <f t="shared" si="7"/>
        <v>-7.7</v>
      </c>
      <c r="U8" s="5" t="s">
        <v>133</v>
      </c>
      <c r="V8" s="5">
        <f t="shared" si="5"/>
        <v>183.87</v>
      </c>
      <c r="W8" s="5">
        <f t="shared" si="6"/>
        <v>-137</v>
      </c>
    </row>
    <row r="9" spans="1:23" ht="14.25">
      <c r="A9" s="12">
        <v>7</v>
      </c>
      <c r="B9" s="13">
        <v>343</v>
      </c>
      <c r="C9" s="13" t="s">
        <v>31</v>
      </c>
      <c r="D9" s="13" t="s">
        <v>23</v>
      </c>
      <c r="E9" s="16">
        <v>12</v>
      </c>
      <c r="F9" s="15">
        <f t="shared" si="0"/>
        <v>4</v>
      </c>
      <c r="G9" s="5">
        <v>4</v>
      </c>
      <c r="I9" s="5">
        <v>-30</v>
      </c>
      <c r="J9" s="5">
        <v>0</v>
      </c>
      <c r="K9" s="29">
        <f t="shared" si="2"/>
        <v>-40</v>
      </c>
      <c r="L9" s="5">
        <v>-30</v>
      </c>
      <c r="M9" s="5">
        <v>4</v>
      </c>
      <c r="P9" s="5">
        <v>8</v>
      </c>
      <c r="Q9" s="5">
        <v>4952.8500000000004</v>
      </c>
      <c r="S9" s="5">
        <f t="shared" si="4"/>
        <v>8</v>
      </c>
      <c r="T9" s="5">
        <f t="shared" si="7"/>
        <v>-4</v>
      </c>
      <c r="U9" s="5" t="s">
        <v>133</v>
      </c>
      <c r="V9" s="5">
        <f t="shared" si="5"/>
        <v>297.17099999999999</v>
      </c>
      <c r="W9" s="5">
        <f t="shared" si="6"/>
        <v>-100</v>
      </c>
    </row>
    <row r="10" spans="1:23" ht="14.25">
      <c r="A10" s="12">
        <v>8</v>
      </c>
      <c r="B10" s="13">
        <v>571</v>
      </c>
      <c r="C10" s="13" t="s">
        <v>32</v>
      </c>
      <c r="D10" s="13" t="s">
        <v>25</v>
      </c>
      <c r="E10" s="16">
        <v>15</v>
      </c>
      <c r="F10" s="15">
        <f t="shared" si="0"/>
        <v>5</v>
      </c>
      <c r="G10" s="5">
        <v>5</v>
      </c>
      <c r="I10" s="5">
        <v>-30</v>
      </c>
      <c r="J10" s="5">
        <v>0</v>
      </c>
      <c r="K10" s="29">
        <f t="shared" si="2"/>
        <v>-50</v>
      </c>
      <c r="L10" s="5">
        <v>-30</v>
      </c>
      <c r="M10" s="5">
        <v>7</v>
      </c>
      <c r="P10" s="5">
        <v>12</v>
      </c>
      <c r="Q10" s="5">
        <v>6750</v>
      </c>
      <c r="S10" s="5">
        <f t="shared" si="4"/>
        <v>12</v>
      </c>
      <c r="T10" s="5">
        <f t="shared" si="7"/>
        <v>-3</v>
      </c>
      <c r="U10" s="5" t="s">
        <v>133</v>
      </c>
      <c r="V10" s="5">
        <f t="shared" si="5"/>
        <v>405</v>
      </c>
      <c r="W10" s="5">
        <f t="shared" si="6"/>
        <v>-110</v>
      </c>
    </row>
    <row r="11" spans="1:23" ht="14.25">
      <c r="A11" s="12">
        <v>9</v>
      </c>
      <c r="B11" s="13">
        <v>712</v>
      </c>
      <c r="C11" s="13" t="s">
        <v>33</v>
      </c>
      <c r="D11" s="13" t="s">
        <v>25</v>
      </c>
      <c r="E11" s="16">
        <v>6</v>
      </c>
      <c r="F11" s="15">
        <f t="shared" si="0"/>
        <v>2</v>
      </c>
      <c r="G11" s="5">
        <v>0</v>
      </c>
      <c r="H11" s="5">
        <f t="shared" si="1"/>
        <v>-20</v>
      </c>
      <c r="I11" s="5">
        <v>-30</v>
      </c>
      <c r="J11" s="5">
        <v>0</v>
      </c>
      <c r="K11" s="29">
        <f t="shared" si="2"/>
        <v>-20</v>
      </c>
      <c r="L11" s="5">
        <v>-30</v>
      </c>
      <c r="M11" s="5">
        <v>2</v>
      </c>
      <c r="P11" s="5">
        <v>2</v>
      </c>
      <c r="Q11" s="5">
        <v>1350</v>
      </c>
      <c r="S11" s="5">
        <f t="shared" si="4"/>
        <v>2</v>
      </c>
      <c r="T11" s="5">
        <f t="shared" si="7"/>
        <v>-4</v>
      </c>
      <c r="U11" s="5" t="s">
        <v>133</v>
      </c>
      <c r="V11" s="5">
        <f t="shared" si="5"/>
        <v>81</v>
      </c>
      <c r="W11" s="5">
        <f t="shared" si="6"/>
        <v>-100</v>
      </c>
    </row>
    <row r="12" spans="1:23" ht="14.25">
      <c r="A12" s="12">
        <v>10</v>
      </c>
      <c r="B12" s="13">
        <v>365</v>
      </c>
      <c r="C12" s="13" t="s">
        <v>34</v>
      </c>
      <c r="D12" s="13" t="s">
        <v>23</v>
      </c>
      <c r="E12" s="16">
        <v>12</v>
      </c>
      <c r="F12" s="15">
        <f t="shared" si="0"/>
        <v>4</v>
      </c>
      <c r="G12" s="5">
        <v>0</v>
      </c>
      <c r="H12" s="5">
        <f t="shared" si="1"/>
        <v>-40</v>
      </c>
      <c r="I12" s="5">
        <v>-30</v>
      </c>
      <c r="J12" s="5">
        <v>0.16</v>
      </c>
      <c r="K12" s="29">
        <f t="shared" si="2"/>
        <v>-38.4</v>
      </c>
      <c r="M12" s="5">
        <v>4</v>
      </c>
      <c r="P12" s="5">
        <v>4.16</v>
      </c>
      <c r="Q12" s="5">
        <v>2916</v>
      </c>
      <c r="S12" s="5">
        <f t="shared" si="4"/>
        <v>4.16</v>
      </c>
      <c r="T12" s="5">
        <f t="shared" si="7"/>
        <v>-7.84</v>
      </c>
      <c r="U12" s="5" t="s">
        <v>133</v>
      </c>
      <c r="V12" s="5">
        <f t="shared" si="5"/>
        <v>174.95999999999998</v>
      </c>
      <c r="W12" s="5">
        <f t="shared" si="6"/>
        <v>-108.4</v>
      </c>
    </row>
    <row r="13" spans="1:23" ht="14.25">
      <c r="A13" s="12">
        <v>11</v>
      </c>
      <c r="B13" s="13">
        <v>387</v>
      </c>
      <c r="C13" s="13" t="s">
        <v>35</v>
      </c>
      <c r="D13" s="13" t="s">
        <v>25</v>
      </c>
      <c r="E13" s="16">
        <v>15</v>
      </c>
      <c r="F13" s="15">
        <f t="shared" si="0"/>
        <v>5</v>
      </c>
      <c r="G13" s="5">
        <v>0</v>
      </c>
      <c r="H13" s="5">
        <f t="shared" si="1"/>
        <v>-50</v>
      </c>
      <c r="I13" s="5">
        <v>-30</v>
      </c>
      <c r="J13" s="5">
        <v>0</v>
      </c>
      <c r="K13" s="29">
        <f t="shared" si="2"/>
        <v>-50</v>
      </c>
      <c r="L13" s="5">
        <v>-30</v>
      </c>
      <c r="M13" s="5">
        <v>0</v>
      </c>
      <c r="N13" s="5">
        <f t="shared" si="3"/>
        <v>-50</v>
      </c>
      <c r="O13" s="5">
        <v>-30</v>
      </c>
      <c r="P13" s="5">
        <v>0</v>
      </c>
      <c r="Q13" s="5">
        <v>0</v>
      </c>
      <c r="S13" s="5">
        <f t="shared" si="4"/>
        <v>0</v>
      </c>
      <c r="T13" s="5">
        <f t="shared" si="7"/>
        <v>-15</v>
      </c>
      <c r="U13" s="5" t="s">
        <v>133</v>
      </c>
      <c r="V13" s="5">
        <f t="shared" si="5"/>
        <v>0</v>
      </c>
      <c r="W13" s="5">
        <f t="shared" si="6"/>
        <v>-240</v>
      </c>
    </row>
    <row r="14" spans="1:23" ht="14.25">
      <c r="A14" s="12">
        <v>12</v>
      </c>
      <c r="B14" s="13">
        <v>385</v>
      </c>
      <c r="C14" s="13" t="s">
        <v>36</v>
      </c>
      <c r="D14" s="13" t="s">
        <v>30</v>
      </c>
      <c r="E14" s="16">
        <v>15</v>
      </c>
      <c r="F14" s="15">
        <f t="shared" si="0"/>
        <v>5</v>
      </c>
      <c r="G14" s="5">
        <v>5</v>
      </c>
      <c r="I14" s="5">
        <v>-30</v>
      </c>
      <c r="J14" s="5">
        <v>0</v>
      </c>
      <c r="K14" s="29">
        <f t="shared" si="2"/>
        <v>-50</v>
      </c>
      <c r="L14" s="5">
        <v>-30</v>
      </c>
      <c r="M14" s="5">
        <v>0</v>
      </c>
      <c r="N14" s="5">
        <f t="shared" si="3"/>
        <v>-50</v>
      </c>
      <c r="O14" s="5">
        <v>-30</v>
      </c>
      <c r="P14" s="5">
        <v>5</v>
      </c>
      <c r="Q14" s="5">
        <v>2700</v>
      </c>
      <c r="S14" s="5">
        <f t="shared" si="4"/>
        <v>5</v>
      </c>
      <c r="T14" s="5">
        <f t="shared" si="7"/>
        <v>-10</v>
      </c>
      <c r="U14" s="5" t="s">
        <v>133</v>
      </c>
      <c r="V14" s="5">
        <f t="shared" si="5"/>
        <v>162</v>
      </c>
      <c r="W14" s="5">
        <f t="shared" si="6"/>
        <v>-190</v>
      </c>
    </row>
    <row r="15" spans="1:23" ht="14.25">
      <c r="A15" s="12">
        <v>13</v>
      </c>
      <c r="B15" s="13">
        <v>585</v>
      </c>
      <c r="C15" s="13" t="s">
        <v>37</v>
      </c>
      <c r="D15" s="13" t="s">
        <v>23</v>
      </c>
      <c r="E15" s="16">
        <v>7</v>
      </c>
      <c r="F15" s="15">
        <f t="shared" si="0"/>
        <v>2.3333333333333335</v>
      </c>
      <c r="G15" s="5">
        <v>4</v>
      </c>
      <c r="I15" s="5">
        <v>-30</v>
      </c>
      <c r="J15" s="5">
        <v>0</v>
      </c>
      <c r="K15" s="29">
        <f t="shared" si="2"/>
        <v>-23.333333333333336</v>
      </c>
      <c r="L15" s="5">
        <v>-30</v>
      </c>
      <c r="M15" s="5">
        <v>19</v>
      </c>
      <c r="P15" s="5">
        <v>23</v>
      </c>
      <c r="Q15" s="5">
        <v>13500</v>
      </c>
      <c r="S15" s="5">
        <f t="shared" si="4"/>
        <v>23</v>
      </c>
      <c r="T15" s="5">
        <f t="shared" si="7"/>
        <v>16</v>
      </c>
      <c r="U15" s="5" t="s">
        <v>132</v>
      </c>
      <c r="V15" s="5">
        <f t="shared" si="5"/>
        <v>810</v>
      </c>
      <c r="W15" s="5">
        <f>I15+L15+O15</f>
        <v>-60</v>
      </c>
    </row>
    <row r="16" spans="1:23" ht="14.25">
      <c r="A16" s="12">
        <v>14</v>
      </c>
      <c r="B16" s="13">
        <v>581</v>
      </c>
      <c r="C16" s="13" t="s">
        <v>38</v>
      </c>
      <c r="D16" s="13" t="s">
        <v>23</v>
      </c>
      <c r="E16" s="16">
        <v>9</v>
      </c>
      <c r="F16" s="15">
        <f t="shared" si="0"/>
        <v>3</v>
      </c>
      <c r="G16" s="5">
        <v>0</v>
      </c>
      <c r="H16" s="5">
        <f t="shared" si="1"/>
        <v>-30</v>
      </c>
      <c r="I16" s="5">
        <v>-30</v>
      </c>
      <c r="J16" s="5">
        <v>0</v>
      </c>
      <c r="K16" s="29">
        <f t="shared" si="2"/>
        <v>-30</v>
      </c>
      <c r="L16" s="5">
        <v>-30</v>
      </c>
      <c r="M16" s="5">
        <v>0</v>
      </c>
      <c r="N16" s="5">
        <f t="shared" si="3"/>
        <v>-30</v>
      </c>
      <c r="O16" s="5">
        <v>-30</v>
      </c>
      <c r="P16" s="5">
        <v>0</v>
      </c>
      <c r="Q16" s="5">
        <v>0</v>
      </c>
      <c r="S16" s="5">
        <f t="shared" si="4"/>
        <v>0</v>
      </c>
      <c r="T16" s="5">
        <f t="shared" si="7"/>
        <v>-9</v>
      </c>
      <c r="U16" s="5" t="s">
        <v>133</v>
      </c>
      <c r="V16" s="5">
        <f t="shared" si="5"/>
        <v>0</v>
      </c>
      <c r="W16" s="5">
        <f>H16+I16+K16+L16+N16+O16</f>
        <v>-180</v>
      </c>
    </row>
    <row r="17" spans="1:23" ht="14.25">
      <c r="A17" s="12">
        <v>15</v>
      </c>
      <c r="B17" s="13">
        <v>730</v>
      </c>
      <c r="C17" s="13" t="s">
        <v>39</v>
      </c>
      <c r="D17" s="13" t="s">
        <v>23</v>
      </c>
      <c r="E17" s="16">
        <v>7</v>
      </c>
      <c r="F17" s="15">
        <f t="shared" si="0"/>
        <v>2.3333333333333335</v>
      </c>
      <c r="G17" s="5">
        <v>6</v>
      </c>
      <c r="I17" s="5">
        <v>-30</v>
      </c>
      <c r="J17" s="5">
        <v>1</v>
      </c>
      <c r="K17" s="29">
        <f t="shared" si="2"/>
        <v>-13.333333333333336</v>
      </c>
      <c r="M17" s="5">
        <v>0</v>
      </c>
      <c r="N17" s="5">
        <f t="shared" si="3"/>
        <v>-23.333333333333336</v>
      </c>
      <c r="O17" s="5">
        <v>-30</v>
      </c>
      <c r="P17" s="5">
        <v>7</v>
      </c>
      <c r="Q17" s="5">
        <v>4849</v>
      </c>
      <c r="S17" s="5">
        <f t="shared" si="4"/>
        <v>7</v>
      </c>
      <c r="T17" s="5">
        <f t="shared" si="7"/>
        <v>0</v>
      </c>
      <c r="U17" s="5" t="s">
        <v>132</v>
      </c>
      <c r="V17" s="5">
        <f t="shared" si="5"/>
        <v>290.94</v>
      </c>
      <c r="W17" s="5">
        <f t="shared" ref="W16:W79" si="8">I17+L17+O17</f>
        <v>-60</v>
      </c>
    </row>
    <row r="18" spans="1:23" ht="14.25">
      <c r="A18" s="12">
        <v>16</v>
      </c>
      <c r="B18" s="13">
        <v>707</v>
      </c>
      <c r="C18" s="13" t="s">
        <v>40</v>
      </c>
      <c r="D18" s="13" t="s">
        <v>25</v>
      </c>
      <c r="E18" s="16">
        <v>9</v>
      </c>
      <c r="F18" s="15">
        <f t="shared" si="0"/>
        <v>3</v>
      </c>
      <c r="G18" s="5">
        <v>0</v>
      </c>
      <c r="H18" s="5">
        <f t="shared" si="1"/>
        <v>-30</v>
      </c>
      <c r="I18" s="5">
        <v>-30</v>
      </c>
      <c r="J18" s="5">
        <v>2</v>
      </c>
      <c r="K18" s="29">
        <f t="shared" si="2"/>
        <v>-10</v>
      </c>
      <c r="M18" s="5">
        <v>0</v>
      </c>
      <c r="N18" s="5">
        <f t="shared" si="3"/>
        <v>-30</v>
      </c>
      <c r="O18" s="5">
        <v>-30</v>
      </c>
      <c r="P18" s="5">
        <v>2</v>
      </c>
      <c r="Q18" s="5">
        <v>1350</v>
      </c>
      <c r="S18" s="5">
        <f t="shared" si="4"/>
        <v>2</v>
      </c>
      <c r="T18" s="5">
        <f t="shared" si="7"/>
        <v>-7</v>
      </c>
      <c r="U18" s="5" t="s">
        <v>133</v>
      </c>
      <c r="V18" s="5">
        <f t="shared" si="5"/>
        <v>81</v>
      </c>
      <c r="W18" s="5">
        <f t="shared" ref="W18:W19" si="9">H18+I18+K18+L18+N18+O18</f>
        <v>-130</v>
      </c>
    </row>
    <row r="19" spans="1:23" ht="14.25">
      <c r="A19" s="12">
        <v>17</v>
      </c>
      <c r="B19" s="13">
        <v>359</v>
      </c>
      <c r="C19" s="13" t="s">
        <v>41</v>
      </c>
      <c r="D19" s="13" t="s">
        <v>23</v>
      </c>
      <c r="E19" s="16">
        <v>9</v>
      </c>
      <c r="F19" s="15">
        <f t="shared" si="0"/>
        <v>3</v>
      </c>
      <c r="G19" s="5">
        <v>0.28000000000000003</v>
      </c>
      <c r="H19" s="5">
        <f t="shared" si="1"/>
        <v>-27.199999999999996</v>
      </c>
      <c r="I19" s="5">
        <v>-30</v>
      </c>
      <c r="J19" s="5">
        <v>2</v>
      </c>
      <c r="K19" s="29">
        <f t="shared" si="2"/>
        <v>-10</v>
      </c>
      <c r="M19" s="5">
        <v>4</v>
      </c>
      <c r="P19" s="5">
        <v>6.28</v>
      </c>
      <c r="Q19" s="5">
        <v>4428</v>
      </c>
      <c r="S19" s="5">
        <f t="shared" si="4"/>
        <v>6.28</v>
      </c>
      <c r="T19" s="5">
        <f t="shared" si="7"/>
        <v>-2.7199999999999998</v>
      </c>
      <c r="U19" s="5" t="s">
        <v>133</v>
      </c>
      <c r="V19" s="5">
        <f t="shared" si="5"/>
        <v>265.68</v>
      </c>
      <c r="W19" s="5">
        <f t="shared" si="9"/>
        <v>-67.199999999999989</v>
      </c>
    </row>
    <row r="20" spans="1:23" ht="14.25">
      <c r="A20" s="12">
        <v>18</v>
      </c>
      <c r="B20" s="13">
        <v>546</v>
      </c>
      <c r="C20" s="13" t="s">
        <v>42</v>
      </c>
      <c r="D20" s="13" t="s">
        <v>25</v>
      </c>
      <c r="E20" s="16">
        <v>9</v>
      </c>
      <c r="F20" s="15">
        <f t="shared" si="0"/>
        <v>3</v>
      </c>
      <c r="G20" s="5">
        <v>0</v>
      </c>
      <c r="H20" s="5">
        <f t="shared" si="1"/>
        <v>-30</v>
      </c>
      <c r="I20" s="5">
        <v>-30</v>
      </c>
      <c r="J20" s="5">
        <v>7</v>
      </c>
      <c r="K20" s="29"/>
      <c r="M20" s="5">
        <v>2</v>
      </c>
      <c r="N20" s="5">
        <f t="shared" si="3"/>
        <v>-10</v>
      </c>
      <c r="P20" s="5">
        <v>9</v>
      </c>
      <c r="Q20" s="5">
        <v>5400</v>
      </c>
      <c r="S20" s="5">
        <f t="shared" si="4"/>
        <v>9</v>
      </c>
      <c r="T20" s="5">
        <f t="shared" si="7"/>
        <v>0</v>
      </c>
      <c r="U20" s="5" t="s">
        <v>132</v>
      </c>
      <c r="V20" s="5">
        <f t="shared" si="5"/>
        <v>324</v>
      </c>
      <c r="W20" s="5">
        <f t="shared" si="8"/>
        <v>-30</v>
      </c>
    </row>
    <row r="21" spans="1:23" ht="14.25">
      <c r="A21" s="12">
        <v>19</v>
      </c>
      <c r="B21" s="13">
        <v>373</v>
      </c>
      <c r="C21" s="13" t="s">
        <v>43</v>
      </c>
      <c r="D21" s="13" t="s">
        <v>27</v>
      </c>
      <c r="E21" s="16">
        <v>3</v>
      </c>
      <c r="F21" s="15">
        <f t="shared" si="0"/>
        <v>1</v>
      </c>
      <c r="G21" s="5">
        <v>0</v>
      </c>
      <c r="H21" s="5">
        <f t="shared" si="1"/>
        <v>-10</v>
      </c>
      <c r="I21" s="5">
        <v>-30</v>
      </c>
      <c r="J21" s="5">
        <v>0</v>
      </c>
      <c r="K21" s="29">
        <f t="shared" si="2"/>
        <v>-10</v>
      </c>
      <c r="L21" s="5">
        <v>-30</v>
      </c>
      <c r="M21" s="5">
        <v>0</v>
      </c>
      <c r="N21" s="5">
        <f t="shared" si="3"/>
        <v>-10</v>
      </c>
      <c r="O21" s="5">
        <v>-30</v>
      </c>
      <c r="P21" s="5">
        <v>0</v>
      </c>
      <c r="Q21" s="5">
        <v>0</v>
      </c>
      <c r="S21" s="5">
        <f t="shared" si="4"/>
        <v>0</v>
      </c>
      <c r="T21" s="5">
        <f t="shared" si="7"/>
        <v>-3</v>
      </c>
      <c r="U21" s="5" t="s">
        <v>133</v>
      </c>
      <c r="V21" s="5">
        <f t="shared" si="5"/>
        <v>0</v>
      </c>
      <c r="W21" s="5">
        <f t="shared" ref="W21:W25" si="10">H21+I21+K21+L21+N21+O21</f>
        <v>-120</v>
      </c>
    </row>
    <row r="22" spans="1:23" ht="14.25">
      <c r="A22" s="12">
        <v>20</v>
      </c>
      <c r="B22" s="13">
        <v>726</v>
      </c>
      <c r="C22" s="13" t="s">
        <v>44</v>
      </c>
      <c r="D22" s="13" t="s">
        <v>23</v>
      </c>
      <c r="E22" s="16">
        <v>3</v>
      </c>
      <c r="F22" s="15">
        <f t="shared" si="0"/>
        <v>1</v>
      </c>
      <c r="G22" s="5">
        <v>0</v>
      </c>
      <c r="H22" s="5">
        <f t="shared" si="1"/>
        <v>-10</v>
      </c>
      <c r="I22" s="5">
        <v>-30</v>
      </c>
      <c r="J22" s="5">
        <v>0</v>
      </c>
      <c r="K22" s="29">
        <f t="shared" si="2"/>
        <v>-10</v>
      </c>
      <c r="L22" s="5">
        <v>-30</v>
      </c>
      <c r="M22" s="5">
        <v>2</v>
      </c>
      <c r="P22" s="5">
        <v>2</v>
      </c>
      <c r="Q22" s="5">
        <v>1350</v>
      </c>
      <c r="S22" s="5">
        <f t="shared" si="4"/>
        <v>2</v>
      </c>
      <c r="T22" s="5">
        <f t="shared" si="7"/>
        <v>-1</v>
      </c>
      <c r="U22" s="5" t="s">
        <v>133</v>
      </c>
      <c r="V22" s="5">
        <f t="shared" si="5"/>
        <v>81</v>
      </c>
      <c r="W22" s="5">
        <f t="shared" si="10"/>
        <v>-80</v>
      </c>
    </row>
    <row r="23" spans="1:23" ht="14.25">
      <c r="A23" s="12">
        <v>21</v>
      </c>
      <c r="B23" s="13">
        <v>513</v>
      </c>
      <c r="C23" s="13" t="s">
        <v>45</v>
      </c>
      <c r="D23" s="13" t="s">
        <v>23</v>
      </c>
      <c r="E23" s="16">
        <v>9</v>
      </c>
      <c r="F23" s="15">
        <f t="shared" si="0"/>
        <v>3</v>
      </c>
      <c r="G23" s="5">
        <v>2</v>
      </c>
      <c r="H23" s="5">
        <f t="shared" si="1"/>
        <v>-10</v>
      </c>
      <c r="I23" s="5">
        <v>-30</v>
      </c>
      <c r="J23" s="5">
        <v>2</v>
      </c>
      <c r="K23" s="29">
        <f t="shared" si="2"/>
        <v>-10</v>
      </c>
      <c r="M23" s="5">
        <v>0</v>
      </c>
      <c r="N23" s="5">
        <f t="shared" si="3"/>
        <v>-30</v>
      </c>
      <c r="O23" s="5">
        <v>-30</v>
      </c>
      <c r="P23" s="5">
        <v>4</v>
      </c>
      <c r="Q23" s="5">
        <v>2700</v>
      </c>
      <c r="S23" s="5">
        <f t="shared" si="4"/>
        <v>4</v>
      </c>
      <c r="T23" s="5">
        <f t="shared" si="7"/>
        <v>-5</v>
      </c>
      <c r="U23" s="5" t="s">
        <v>133</v>
      </c>
      <c r="V23" s="5">
        <f t="shared" si="5"/>
        <v>162</v>
      </c>
      <c r="W23" s="5">
        <f t="shared" si="10"/>
        <v>-110</v>
      </c>
    </row>
    <row r="24" spans="1:23" ht="13.5" customHeight="1">
      <c r="A24" s="12">
        <v>22</v>
      </c>
      <c r="B24" s="13">
        <v>102934</v>
      </c>
      <c r="C24" s="13" t="s">
        <v>46</v>
      </c>
      <c r="D24" s="13" t="s">
        <v>23</v>
      </c>
      <c r="E24" s="16">
        <v>6</v>
      </c>
      <c r="F24" s="15">
        <f t="shared" si="0"/>
        <v>2</v>
      </c>
      <c r="G24" s="5">
        <v>0</v>
      </c>
      <c r="H24" s="5">
        <f t="shared" si="1"/>
        <v>-20</v>
      </c>
      <c r="I24" s="5">
        <v>-30</v>
      </c>
      <c r="J24" s="5">
        <v>0</v>
      </c>
      <c r="K24" s="29">
        <f t="shared" si="2"/>
        <v>-20</v>
      </c>
      <c r="L24" s="5">
        <v>-30</v>
      </c>
      <c r="M24" s="5">
        <v>2</v>
      </c>
      <c r="P24" s="5">
        <v>2</v>
      </c>
      <c r="Q24" s="5">
        <v>1350</v>
      </c>
      <c r="S24" s="5">
        <f t="shared" si="4"/>
        <v>2</v>
      </c>
      <c r="T24" s="5">
        <f t="shared" si="7"/>
        <v>-4</v>
      </c>
      <c r="U24" s="5" t="s">
        <v>133</v>
      </c>
      <c r="V24" s="5">
        <f t="shared" si="5"/>
        <v>81</v>
      </c>
      <c r="W24" s="5">
        <f t="shared" si="10"/>
        <v>-100</v>
      </c>
    </row>
    <row r="25" spans="1:23" ht="14.25">
      <c r="A25" s="12">
        <v>23</v>
      </c>
      <c r="B25" s="13">
        <v>308</v>
      </c>
      <c r="C25" s="13" t="s">
        <v>47</v>
      </c>
      <c r="D25" s="13" t="s">
        <v>27</v>
      </c>
      <c r="E25" s="16">
        <v>9</v>
      </c>
      <c r="F25" s="15">
        <f t="shared" si="0"/>
        <v>3</v>
      </c>
      <c r="G25" s="5">
        <v>0</v>
      </c>
      <c r="H25" s="5">
        <f t="shared" si="1"/>
        <v>-30</v>
      </c>
      <c r="I25" s="5">
        <v>-30</v>
      </c>
      <c r="J25" s="5">
        <v>0</v>
      </c>
      <c r="K25" s="29">
        <f t="shared" si="2"/>
        <v>-30</v>
      </c>
      <c r="L25" s="5">
        <v>-30</v>
      </c>
      <c r="M25" s="5">
        <v>0</v>
      </c>
      <c r="N25" s="5">
        <f t="shared" si="3"/>
        <v>-30</v>
      </c>
      <c r="O25" s="5">
        <v>-30</v>
      </c>
      <c r="P25" s="5">
        <v>0</v>
      </c>
      <c r="Q25" s="5">
        <v>0</v>
      </c>
      <c r="S25" s="5">
        <f t="shared" si="4"/>
        <v>0</v>
      </c>
      <c r="T25" s="5">
        <f t="shared" si="7"/>
        <v>-9</v>
      </c>
      <c r="U25" s="5" t="s">
        <v>133</v>
      </c>
      <c r="V25" s="5">
        <f t="shared" si="5"/>
        <v>0</v>
      </c>
      <c r="W25" s="5">
        <f t="shared" si="10"/>
        <v>-180</v>
      </c>
    </row>
    <row r="26" spans="1:23" ht="14.25">
      <c r="A26" s="12">
        <v>24</v>
      </c>
      <c r="B26" s="13">
        <v>724</v>
      </c>
      <c r="C26" s="13" t="s">
        <v>48</v>
      </c>
      <c r="D26" s="13" t="s">
        <v>25</v>
      </c>
      <c r="E26" s="16">
        <v>3</v>
      </c>
      <c r="F26" s="15">
        <f t="shared" si="0"/>
        <v>1</v>
      </c>
      <c r="G26" s="5">
        <v>0</v>
      </c>
      <c r="H26" s="5">
        <f t="shared" si="1"/>
        <v>-10</v>
      </c>
      <c r="I26" s="5">
        <v>-30</v>
      </c>
      <c r="J26" s="5">
        <v>0</v>
      </c>
      <c r="K26" s="29">
        <f t="shared" si="2"/>
        <v>-10</v>
      </c>
      <c r="L26" s="5">
        <v>-30</v>
      </c>
      <c r="M26" s="5">
        <v>0</v>
      </c>
      <c r="O26" s="5">
        <v>-30</v>
      </c>
      <c r="P26" s="5">
        <v>0</v>
      </c>
      <c r="Q26" s="5">
        <v>0</v>
      </c>
      <c r="S26" s="5">
        <f t="shared" si="4"/>
        <v>0</v>
      </c>
      <c r="T26" s="5">
        <f t="shared" si="7"/>
        <v>-3</v>
      </c>
      <c r="U26" s="5" t="s">
        <v>132</v>
      </c>
      <c r="V26" s="5">
        <f t="shared" si="5"/>
        <v>0</v>
      </c>
      <c r="W26" s="5">
        <f t="shared" si="8"/>
        <v>-90</v>
      </c>
    </row>
    <row r="27" spans="1:23" ht="14.25">
      <c r="A27" s="12">
        <v>25</v>
      </c>
      <c r="B27" s="13">
        <v>742</v>
      </c>
      <c r="C27" s="13" t="s">
        <v>49</v>
      </c>
      <c r="D27" s="13" t="s">
        <v>27</v>
      </c>
      <c r="E27" s="16">
        <v>3</v>
      </c>
      <c r="F27" s="15">
        <f t="shared" si="0"/>
        <v>1</v>
      </c>
      <c r="G27" s="5">
        <v>0</v>
      </c>
      <c r="H27" s="5">
        <f t="shared" si="1"/>
        <v>-10</v>
      </c>
      <c r="I27" s="5">
        <v>-30</v>
      </c>
      <c r="J27" s="5">
        <v>0</v>
      </c>
      <c r="K27" s="29">
        <f t="shared" si="2"/>
        <v>-10</v>
      </c>
      <c r="L27" s="5">
        <v>-30</v>
      </c>
      <c r="M27" s="5">
        <v>0</v>
      </c>
      <c r="N27" s="5">
        <f t="shared" si="3"/>
        <v>-10</v>
      </c>
      <c r="O27" s="5">
        <v>-30</v>
      </c>
      <c r="P27" s="5">
        <v>0</v>
      </c>
      <c r="Q27" s="5">
        <v>0</v>
      </c>
      <c r="S27" s="5">
        <f t="shared" si="4"/>
        <v>0</v>
      </c>
      <c r="T27" s="5">
        <f t="shared" si="7"/>
        <v>-3</v>
      </c>
      <c r="U27" s="5" t="s">
        <v>133</v>
      </c>
      <c r="V27" s="5">
        <f t="shared" si="5"/>
        <v>0</v>
      </c>
      <c r="W27" s="5">
        <f t="shared" ref="W27:W29" si="11">H27+I27+K27+L27+N27+O27</f>
        <v>-120</v>
      </c>
    </row>
    <row r="28" spans="1:23" ht="14.25">
      <c r="A28" s="12">
        <v>26</v>
      </c>
      <c r="B28" s="13">
        <v>578</v>
      </c>
      <c r="C28" s="13" t="s">
        <v>50</v>
      </c>
      <c r="D28" s="13" t="s">
        <v>27</v>
      </c>
      <c r="E28" s="16">
        <v>3</v>
      </c>
      <c r="F28" s="15">
        <f t="shared" si="0"/>
        <v>1</v>
      </c>
      <c r="G28" s="5">
        <v>0</v>
      </c>
      <c r="H28" s="5">
        <f t="shared" si="1"/>
        <v>-10</v>
      </c>
      <c r="I28" s="5">
        <v>-30</v>
      </c>
      <c r="J28" s="5">
        <v>0</v>
      </c>
      <c r="K28" s="29">
        <f t="shared" si="2"/>
        <v>-10</v>
      </c>
      <c r="L28" s="5">
        <v>-30</v>
      </c>
      <c r="M28" s="5">
        <v>0</v>
      </c>
      <c r="N28" s="5">
        <f t="shared" si="3"/>
        <v>-10</v>
      </c>
      <c r="O28" s="5">
        <v>-30</v>
      </c>
      <c r="P28" s="5">
        <v>0</v>
      </c>
      <c r="Q28" s="5">
        <v>0</v>
      </c>
      <c r="S28" s="5">
        <f t="shared" si="4"/>
        <v>0</v>
      </c>
      <c r="T28" s="5">
        <f t="shared" si="7"/>
        <v>-3</v>
      </c>
      <c r="U28" s="5" t="s">
        <v>133</v>
      </c>
      <c r="V28" s="5">
        <f t="shared" si="5"/>
        <v>0</v>
      </c>
      <c r="W28" s="5">
        <f t="shared" si="11"/>
        <v>-120</v>
      </c>
    </row>
    <row r="29" spans="1:23" ht="14.25">
      <c r="A29" s="12">
        <v>27</v>
      </c>
      <c r="B29" s="13">
        <v>744</v>
      </c>
      <c r="C29" s="13" t="s">
        <v>51</v>
      </c>
      <c r="D29" s="13" t="s">
        <v>27</v>
      </c>
      <c r="E29" s="16">
        <v>6</v>
      </c>
      <c r="F29" s="15">
        <f t="shared" si="0"/>
        <v>2</v>
      </c>
      <c r="G29" s="5">
        <v>0</v>
      </c>
      <c r="H29" s="5">
        <f t="shared" si="1"/>
        <v>-20</v>
      </c>
      <c r="I29" s="5">
        <v>-30</v>
      </c>
      <c r="J29" s="5">
        <v>0</v>
      </c>
      <c r="K29" s="29">
        <f t="shared" si="2"/>
        <v>-20</v>
      </c>
      <c r="L29" s="5">
        <v>-30</v>
      </c>
      <c r="M29" s="5">
        <v>4</v>
      </c>
      <c r="P29" s="5">
        <v>4</v>
      </c>
      <c r="Q29" s="5">
        <v>2700</v>
      </c>
      <c r="S29" s="5">
        <f t="shared" si="4"/>
        <v>4</v>
      </c>
      <c r="T29" s="5">
        <f t="shared" si="7"/>
        <v>-2</v>
      </c>
      <c r="U29" s="5" t="s">
        <v>133</v>
      </c>
      <c r="V29" s="5">
        <f t="shared" si="5"/>
        <v>162</v>
      </c>
      <c r="W29" s="5">
        <f t="shared" si="11"/>
        <v>-100</v>
      </c>
    </row>
    <row r="30" spans="1:23" ht="14.25">
      <c r="A30" s="12">
        <v>28</v>
      </c>
      <c r="B30" s="13">
        <v>709</v>
      </c>
      <c r="C30" s="13" t="s">
        <v>52</v>
      </c>
      <c r="D30" s="13" t="s">
        <v>23</v>
      </c>
      <c r="E30" s="16">
        <v>7</v>
      </c>
      <c r="F30" s="15">
        <f t="shared" si="0"/>
        <v>2.3333333333333335</v>
      </c>
      <c r="G30" s="5">
        <v>2</v>
      </c>
      <c r="H30" s="5">
        <f t="shared" si="1"/>
        <v>-3.3333333333333348</v>
      </c>
      <c r="I30" s="5">
        <v>-30</v>
      </c>
      <c r="J30" s="5">
        <v>11</v>
      </c>
      <c r="K30" s="29"/>
      <c r="M30" s="5">
        <v>2</v>
      </c>
      <c r="N30" s="5">
        <f t="shared" si="3"/>
        <v>-3.3333333333333348</v>
      </c>
      <c r="P30" s="5">
        <v>15</v>
      </c>
      <c r="Q30" s="5">
        <v>9450</v>
      </c>
      <c r="S30" s="5">
        <f t="shared" si="4"/>
        <v>15</v>
      </c>
      <c r="T30" s="5">
        <f t="shared" si="7"/>
        <v>8</v>
      </c>
      <c r="U30" s="5" t="s">
        <v>132</v>
      </c>
      <c r="V30" s="5">
        <f t="shared" si="5"/>
        <v>567</v>
      </c>
      <c r="W30" s="5">
        <f t="shared" si="8"/>
        <v>-30</v>
      </c>
    </row>
    <row r="31" spans="1:23" ht="14.25">
      <c r="A31" s="12">
        <v>29</v>
      </c>
      <c r="B31" s="13">
        <v>357</v>
      </c>
      <c r="C31" s="13" t="s">
        <v>53</v>
      </c>
      <c r="D31" s="13" t="s">
        <v>23</v>
      </c>
      <c r="E31" s="16">
        <v>3</v>
      </c>
      <c r="F31" s="15">
        <f t="shared" si="0"/>
        <v>1</v>
      </c>
      <c r="G31" s="5">
        <v>7</v>
      </c>
      <c r="I31" s="5">
        <v>-30</v>
      </c>
      <c r="J31" s="5">
        <v>0</v>
      </c>
      <c r="K31" s="29">
        <f t="shared" si="2"/>
        <v>-10</v>
      </c>
      <c r="L31" s="5">
        <v>-30</v>
      </c>
      <c r="M31" s="5">
        <v>0</v>
      </c>
      <c r="N31" s="5">
        <f t="shared" si="3"/>
        <v>-10</v>
      </c>
      <c r="O31" s="5">
        <v>-30</v>
      </c>
      <c r="P31" s="5">
        <v>7</v>
      </c>
      <c r="Q31" s="5">
        <v>4050</v>
      </c>
      <c r="S31" s="5">
        <f t="shared" si="4"/>
        <v>7</v>
      </c>
      <c r="T31" s="5">
        <f t="shared" si="7"/>
        <v>4</v>
      </c>
      <c r="U31" s="5" t="s">
        <v>132</v>
      </c>
      <c r="V31" s="5">
        <f t="shared" si="5"/>
        <v>243</v>
      </c>
      <c r="W31" s="5">
        <f t="shared" si="8"/>
        <v>-90</v>
      </c>
    </row>
    <row r="32" spans="1:23" ht="14.25">
      <c r="A32" s="12">
        <v>30</v>
      </c>
      <c r="B32" s="13">
        <v>399</v>
      </c>
      <c r="C32" s="13" t="s">
        <v>54</v>
      </c>
      <c r="D32" s="13" t="s">
        <v>25</v>
      </c>
      <c r="E32" s="16">
        <v>6</v>
      </c>
      <c r="F32" s="15">
        <f t="shared" si="0"/>
        <v>2</v>
      </c>
      <c r="G32" s="5">
        <v>0</v>
      </c>
      <c r="H32" s="5">
        <f t="shared" si="1"/>
        <v>-20</v>
      </c>
      <c r="I32" s="5">
        <v>-30</v>
      </c>
      <c r="J32" s="5">
        <v>2</v>
      </c>
      <c r="K32" s="29"/>
      <c r="M32" s="5">
        <v>0</v>
      </c>
      <c r="N32" s="5">
        <f t="shared" si="3"/>
        <v>-20</v>
      </c>
      <c r="O32" s="5">
        <v>-30</v>
      </c>
      <c r="P32" s="5">
        <v>2</v>
      </c>
      <c r="Q32" s="5">
        <v>1350</v>
      </c>
      <c r="S32" s="5">
        <f t="shared" si="4"/>
        <v>2</v>
      </c>
      <c r="T32" s="5">
        <f t="shared" si="7"/>
        <v>-4</v>
      </c>
      <c r="U32" s="5" t="s">
        <v>133</v>
      </c>
      <c r="V32" s="5">
        <f t="shared" si="5"/>
        <v>81</v>
      </c>
      <c r="W32" s="5">
        <f t="shared" ref="W32:W34" si="12">H32+I32+K32+L32+N32+O32</f>
        <v>-100</v>
      </c>
    </row>
    <row r="33" spans="1:23" ht="14.25">
      <c r="A33" s="12">
        <v>31</v>
      </c>
      <c r="B33" s="13">
        <v>355</v>
      </c>
      <c r="C33" s="13" t="s">
        <v>55</v>
      </c>
      <c r="D33" s="13" t="s">
        <v>27</v>
      </c>
      <c r="E33" s="16">
        <v>4</v>
      </c>
      <c r="F33" s="15">
        <f t="shared" si="0"/>
        <v>1.3333333333333333</v>
      </c>
      <c r="G33" s="5">
        <v>0</v>
      </c>
      <c r="H33" s="5">
        <f t="shared" si="1"/>
        <v>-13.333333333333332</v>
      </c>
      <c r="I33" s="5">
        <v>-30</v>
      </c>
      <c r="J33" s="5">
        <v>0</v>
      </c>
      <c r="K33" s="29">
        <f t="shared" si="2"/>
        <v>-13.333333333333332</v>
      </c>
      <c r="L33" s="5">
        <v>-30</v>
      </c>
      <c r="M33" s="5">
        <v>0</v>
      </c>
      <c r="N33" s="5">
        <f t="shared" si="3"/>
        <v>-13.333333333333332</v>
      </c>
      <c r="O33" s="5">
        <v>-30</v>
      </c>
      <c r="P33" s="5">
        <v>0</v>
      </c>
      <c r="Q33" s="5">
        <v>-4.5474735088646402E-13</v>
      </c>
      <c r="S33" s="5">
        <f t="shared" si="4"/>
        <v>0</v>
      </c>
      <c r="T33" s="5">
        <f t="shared" si="7"/>
        <v>-4</v>
      </c>
      <c r="U33" s="5" t="s">
        <v>133</v>
      </c>
      <c r="V33" s="5">
        <f t="shared" si="5"/>
        <v>-2.728484105318784E-14</v>
      </c>
      <c r="W33" s="5">
        <f t="shared" si="12"/>
        <v>-130</v>
      </c>
    </row>
    <row r="34" spans="1:23" ht="14.25">
      <c r="A34" s="12">
        <v>32</v>
      </c>
      <c r="B34" s="13">
        <v>754</v>
      </c>
      <c r="C34" s="13" t="s">
        <v>56</v>
      </c>
      <c r="D34" s="13" t="s">
        <v>57</v>
      </c>
      <c r="E34" s="16">
        <v>6</v>
      </c>
      <c r="F34" s="15">
        <f t="shared" si="0"/>
        <v>2</v>
      </c>
      <c r="G34" s="5">
        <v>0</v>
      </c>
      <c r="H34" s="5">
        <f t="shared" si="1"/>
        <v>-20</v>
      </c>
      <c r="I34" s="5">
        <v>-30</v>
      </c>
      <c r="J34" s="5">
        <v>1</v>
      </c>
      <c r="K34" s="29">
        <f t="shared" si="2"/>
        <v>-10</v>
      </c>
      <c r="M34" s="5">
        <v>0</v>
      </c>
      <c r="N34" s="5">
        <f t="shared" si="3"/>
        <v>-20</v>
      </c>
      <c r="O34" s="5">
        <v>-30</v>
      </c>
      <c r="P34" s="5">
        <v>1</v>
      </c>
      <c r="Q34" s="5">
        <v>799</v>
      </c>
      <c r="S34" s="5">
        <f t="shared" si="4"/>
        <v>1</v>
      </c>
      <c r="T34" s="5">
        <f t="shared" si="7"/>
        <v>-5</v>
      </c>
      <c r="U34" s="5" t="s">
        <v>133</v>
      </c>
      <c r="V34" s="5">
        <f t="shared" si="5"/>
        <v>47.94</v>
      </c>
      <c r="W34" s="5">
        <f t="shared" si="12"/>
        <v>-110</v>
      </c>
    </row>
    <row r="35" spans="1:23" ht="14.25">
      <c r="A35" s="12">
        <v>33</v>
      </c>
      <c r="B35" s="13">
        <v>514</v>
      </c>
      <c r="C35" s="13" t="s">
        <v>58</v>
      </c>
      <c r="D35" s="13" t="s">
        <v>30</v>
      </c>
      <c r="E35" s="16">
        <v>3</v>
      </c>
      <c r="F35" s="15">
        <f t="shared" si="0"/>
        <v>1</v>
      </c>
      <c r="G35" s="5">
        <v>2</v>
      </c>
      <c r="I35" s="5">
        <v>-30</v>
      </c>
      <c r="J35" s="5">
        <v>0</v>
      </c>
      <c r="K35" s="29">
        <f t="shared" si="2"/>
        <v>-10</v>
      </c>
      <c r="L35" s="5">
        <v>-30</v>
      </c>
      <c r="M35" s="5">
        <v>2</v>
      </c>
      <c r="P35" s="5">
        <v>4</v>
      </c>
      <c r="Q35" s="5">
        <v>2700</v>
      </c>
      <c r="S35" s="5">
        <f t="shared" si="4"/>
        <v>4</v>
      </c>
      <c r="T35" s="5">
        <f t="shared" si="7"/>
        <v>1</v>
      </c>
      <c r="U35" s="5" t="s">
        <v>132</v>
      </c>
      <c r="V35" s="5">
        <f t="shared" si="5"/>
        <v>162</v>
      </c>
      <c r="W35" s="5">
        <f t="shared" si="8"/>
        <v>-60</v>
      </c>
    </row>
    <row r="36" spans="1:23" ht="14.25">
      <c r="A36" s="12">
        <v>34</v>
      </c>
      <c r="B36" s="13">
        <v>747</v>
      </c>
      <c r="C36" s="13" t="s">
        <v>59</v>
      </c>
      <c r="D36" s="13" t="s">
        <v>27</v>
      </c>
      <c r="E36" s="16">
        <v>6</v>
      </c>
      <c r="F36" s="15">
        <f t="shared" ref="F36:F67" si="13">E36/3</f>
        <v>2</v>
      </c>
      <c r="G36" s="5">
        <v>0</v>
      </c>
      <c r="H36" s="5">
        <f t="shared" si="1"/>
        <v>-20</v>
      </c>
      <c r="I36" s="5">
        <v>-30</v>
      </c>
      <c r="J36" s="5">
        <v>0</v>
      </c>
      <c r="K36" s="29">
        <f t="shared" si="2"/>
        <v>-20</v>
      </c>
      <c r="L36" s="5">
        <v>-30</v>
      </c>
      <c r="M36" s="5">
        <v>0</v>
      </c>
      <c r="N36" s="5">
        <f t="shared" si="3"/>
        <v>-20</v>
      </c>
      <c r="O36" s="5">
        <v>-30</v>
      </c>
      <c r="P36" s="5">
        <v>0</v>
      </c>
      <c r="Q36" s="5">
        <v>0</v>
      </c>
      <c r="S36" s="5">
        <f t="shared" ref="S36:S67" si="14">R36+P36</f>
        <v>0</v>
      </c>
      <c r="T36" s="5">
        <f t="shared" si="7"/>
        <v>-6</v>
      </c>
      <c r="U36" s="5" t="s">
        <v>133</v>
      </c>
      <c r="V36" s="5">
        <f t="shared" si="5"/>
        <v>0</v>
      </c>
      <c r="W36" s="5">
        <f t="shared" ref="W36:W37" si="15">H36+I36+K36+L36+N36+O36</f>
        <v>-150</v>
      </c>
    </row>
    <row r="37" spans="1:23" ht="14.25">
      <c r="A37" s="12">
        <v>35</v>
      </c>
      <c r="B37" s="13">
        <v>377</v>
      </c>
      <c r="C37" s="13" t="s">
        <v>60</v>
      </c>
      <c r="D37" s="13" t="s">
        <v>25</v>
      </c>
      <c r="E37" s="16">
        <v>3</v>
      </c>
      <c r="F37" s="15">
        <f t="shared" si="13"/>
        <v>1</v>
      </c>
      <c r="G37" s="5">
        <v>2</v>
      </c>
      <c r="I37" s="5">
        <v>-30</v>
      </c>
      <c r="J37" s="5">
        <v>0</v>
      </c>
      <c r="K37" s="29">
        <f t="shared" si="2"/>
        <v>-10</v>
      </c>
      <c r="L37" s="5">
        <v>-30</v>
      </c>
      <c r="M37" s="5">
        <v>0</v>
      </c>
      <c r="N37" s="5">
        <f t="shared" si="3"/>
        <v>-10</v>
      </c>
      <c r="O37" s="5">
        <v>-30</v>
      </c>
      <c r="P37" s="5">
        <v>2</v>
      </c>
      <c r="Q37" s="5">
        <v>1350</v>
      </c>
      <c r="S37" s="5">
        <f t="shared" si="14"/>
        <v>2</v>
      </c>
      <c r="T37" s="5">
        <f t="shared" si="7"/>
        <v>-1</v>
      </c>
      <c r="U37" s="5" t="s">
        <v>133</v>
      </c>
      <c r="V37" s="5">
        <f t="shared" si="5"/>
        <v>81</v>
      </c>
      <c r="W37" s="5">
        <f t="shared" si="15"/>
        <v>-110</v>
      </c>
    </row>
    <row r="38" spans="1:23" ht="14.25">
      <c r="A38" s="12">
        <v>36</v>
      </c>
      <c r="B38" s="13">
        <v>379</v>
      </c>
      <c r="C38" s="13" t="s">
        <v>61</v>
      </c>
      <c r="D38" s="13" t="s">
        <v>23</v>
      </c>
      <c r="E38" s="16">
        <v>3</v>
      </c>
      <c r="F38" s="15">
        <f t="shared" si="13"/>
        <v>1</v>
      </c>
      <c r="G38" s="5">
        <v>7</v>
      </c>
      <c r="I38" s="5">
        <v>-30</v>
      </c>
      <c r="J38" s="5">
        <v>0</v>
      </c>
      <c r="K38" s="29">
        <f t="shared" si="2"/>
        <v>-10</v>
      </c>
      <c r="L38" s="5">
        <v>-30</v>
      </c>
      <c r="M38" s="5">
        <v>0</v>
      </c>
      <c r="N38" s="5">
        <f t="shared" si="3"/>
        <v>-10</v>
      </c>
      <c r="O38" s="5">
        <v>-30</v>
      </c>
      <c r="P38" s="5">
        <v>7</v>
      </c>
      <c r="Q38" s="5">
        <v>4050</v>
      </c>
      <c r="S38" s="5">
        <f t="shared" si="14"/>
        <v>7</v>
      </c>
      <c r="T38" s="5">
        <f t="shared" si="7"/>
        <v>4</v>
      </c>
      <c r="U38" s="5" t="s">
        <v>132</v>
      </c>
      <c r="V38" s="5">
        <f t="shared" si="5"/>
        <v>243</v>
      </c>
      <c r="W38" s="5">
        <f t="shared" si="8"/>
        <v>-90</v>
      </c>
    </row>
    <row r="39" spans="1:23" ht="14.25">
      <c r="A39" s="12">
        <v>37</v>
      </c>
      <c r="B39" s="13">
        <v>54</v>
      </c>
      <c r="C39" s="13" t="s">
        <v>62</v>
      </c>
      <c r="D39" s="13" t="s">
        <v>57</v>
      </c>
      <c r="E39" s="16">
        <v>6</v>
      </c>
      <c r="F39" s="15">
        <f t="shared" si="13"/>
        <v>2</v>
      </c>
      <c r="G39" s="5">
        <v>0</v>
      </c>
      <c r="H39" s="5">
        <f t="shared" si="1"/>
        <v>-20</v>
      </c>
      <c r="I39" s="5">
        <v>-30</v>
      </c>
      <c r="J39" s="5">
        <v>2</v>
      </c>
      <c r="K39" s="29"/>
      <c r="M39" s="5">
        <v>11</v>
      </c>
      <c r="P39" s="5">
        <v>13</v>
      </c>
      <c r="Q39" s="5">
        <v>8100</v>
      </c>
      <c r="S39" s="5">
        <f t="shared" si="14"/>
        <v>13</v>
      </c>
      <c r="T39" s="5">
        <f t="shared" si="7"/>
        <v>7</v>
      </c>
      <c r="U39" s="5" t="s">
        <v>132</v>
      </c>
      <c r="V39" s="5">
        <f t="shared" si="5"/>
        <v>486</v>
      </c>
      <c r="W39" s="5">
        <f t="shared" si="8"/>
        <v>-30</v>
      </c>
    </row>
    <row r="40" spans="1:23" ht="14.25">
      <c r="A40" s="12">
        <v>38</v>
      </c>
      <c r="B40" s="13">
        <v>329</v>
      </c>
      <c r="C40" s="13" t="s">
        <v>63</v>
      </c>
      <c r="D40" s="13" t="s">
        <v>57</v>
      </c>
      <c r="E40" s="16">
        <v>9</v>
      </c>
      <c r="F40" s="15">
        <f t="shared" si="13"/>
        <v>3</v>
      </c>
      <c r="G40" s="5">
        <v>0</v>
      </c>
      <c r="H40" s="5">
        <f t="shared" si="1"/>
        <v>-30</v>
      </c>
      <c r="I40" s="5">
        <v>-30</v>
      </c>
      <c r="J40" s="5">
        <v>0</v>
      </c>
      <c r="K40" s="29">
        <f t="shared" si="2"/>
        <v>-30</v>
      </c>
      <c r="L40" s="5">
        <v>-30</v>
      </c>
      <c r="M40" s="5">
        <v>9</v>
      </c>
      <c r="P40" s="5">
        <v>9</v>
      </c>
      <c r="Q40" s="5">
        <v>5648</v>
      </c>
      <c r="S40" s="5">
        <f t="shared" si="14"/>
        <v>9</v>
      </c>
      <c r="T40" s="5">
        <f t="shared" si="7"/>
        <v>0</v>
      </c>
      <c r="U40" s="5" t="s">
        <v>132</v>
      </c>
      <c r="V40" s="5">
        <f t="shared" si="5"/>
        <v>338.88</v>
      </c>
      <c r="W40" s="5">
        <f t="shared" si="8"/>
        <v>-60</v>
      </c>
    </row>
    <row r="41" spans="1:23" ht="14.25">
      <c r="A41" s="12">
        <v>39</v>
      </c>
      <c r="B41" s="13">
        <v>349</v>
      </c>
      <c r="C41" s="13" t="s">
        <v>64</v>
      </c>
      <c r="D41" s="13" t="s">
        <v>27</v>
      </c>
      <c r="E41" s="16">
        <v>6</v>
      </c>
      <c r="F41" s="15">
        <f t="shared" si="13"/>
        <v>2</v>
      </c>
      <c r="G41" s="5">
        <v>2</v>
      </c>
      <c r="I41" s="5">
        <v>-30</v>
      </c>
      <c r="J41" s="5">
        <v>0</v>
      </c>
      <c r="K41" s="29">
        <f t="shared" si="2"/>
        <v>-20</v>
      </c>
      <c r="L41" s="5">
        <v>-30</v>
      </c>
      <c r="M41" s="5">
        <v>0</v>
      </c>
      <c r="N41" s="5">
        <f t="shared" si="3"/>
        <v>-20</v>
      </c>
      <c r="O41" s="5">
        <v>-30</v>
      </c>
      <c r="P41" s="5">
        <v>2</v>
      </c>
      <c r="Q41" s="5">
        <v>1350</v>
      </c>
      <c r="S41" s="5">
        <f t="shared" si="14"/>
        <v>2</v>
      </c>
      <c r="T41" s="5">
        <f t="shared" si="7"/>
        <v>-4</v>
      </c>
      <c r="U41" s="5" t="s">
        <v>133</v>
      </c>
      <c r="V41" s="5">
        <f t="shared" si="5"/>
        <v>81</v>
      </c>
      <c r="W41" s="5">
        <f>H41+I41+K41+L41+N41+O41</f>
        <v>-130</v>
      </c>
    </row>
    <row r="42" spans="1:23" ht="14.25">
      <c r="A42" s="12">
        <v>40</v>
      </c>
      <c r="B42" s="13">
        <v>351</v>
      </c>
      <c r="C42" s="13" t="s">
        <v>65</v>
      </c>
      <c r="D42" s="13" t="s">
        <v>57</v>
      </c>
      <c r="E42" s="16">
        <v>6</v>
      </c>
      <c r="F42" s="15">
        <f t="shared" si="13"/>
        <v>2</v>
      </c>
      <c r="G42" s="5">
        <v>7</v>
      </c>
      <c r="I42" s="5">
        <v>-30</v>
      </c>
      <c r="J42" s="5">
        <v>2</v>
      </c>
      <c r="K42" s="29"/>
      <c r="M42" s="5">
        <v>4</v>
      </c>
      <c r="P42" s="5">
        <v>13</v>
      </c>
      <c r="Q42" s="5">
        <v>8100</v>
      </c>
      <c r="S42" s="5">
        <f t="shared" si="14"/>
        <v>13</v>
      </c>
      <c r="T42" s="5">
        <f t="shared" si="7"/>
        <v>7</v>
      </c>
      <c r="U42" s="5" t="s">
        <v>132</v>
      </c>
      <c r="V42" s="5">
        <f t="shared" si="5"/>
        <v>486</v>
      </c>
      <c r="W42" s="5">
        <f t="shared" si="8"/>
        <v>-30</v>
      </c>
    </row>
    <row r="43" spans="1:23" ht="14.25">
      <c r="A43" s="12">
        <v>41</v>
      </c>
      <c r="B43" s="13">
        <v>746</v>
      </c>
      <c r="C43" s="13" t="s">
        <v>66</v>
      </c>
      <c r="D43" s="13" t="s">
        <v>30</v>
      </c>
      <c r="E43" s="16">
        <v>6</v>
      </c>
      <c r="F43" s="15">
        <f t="shared" si="13"/>
        <v>2</v>
      </c>
      <c r="G43" s="5">
        <v>0</v>
      </c>
      <c r="H43" s="5">
        <f t="shared" si="1"/>
        <v>-20</v>
      </c>
      <c r="I43" s="5">
        <v>-30</v>
      </c>
      <c r="J43" s="5">
        <v>0</v>
      </c>
      <c r="K43" s="29">
        <f t="shared" si="2"/>
        <v>-20</v>
      </c>
      <c r="L43" s="5">
        <v>-30</v>
      </c>
      <c r="M43" s="5">
        <v>0</v>
      </c>
      <c r="N43" s="5">
        <f t="shared" si="3"/>
        <v>-20</v>
      </c>
      <c r="O43" s="5">
        <v>-30</v>
      </c>
      <c r="P43" s="5">
        <v>0</v>
      </c>
      <c r="Q43" s="5">
        <v>0</v>
      </c>
      <c r="S43" s="5">
        <f t="shared" si="14"/>
        <v>0</v>
      </c>
      <c r="T43" s="5">
        <f t="shared" si="7"/>
        <v>-6</v>
      </c>
      <c r="U43" s="5" t="s">
        <v>133</v>
      </c>
      <c r="V43" s="5">
        <f t="shared" si="5"/>
        <v>0</v>
      </c>
      <c r="W43" s="5">
        <f t="shared" ref="W43:W46" si="16">H43+I43+K43+L43+N43+O43</f>
        <v>-150</v>
      </c>
    </row>
    <row r="44" spans="1:23" ht="14.25">
      <c r="A44" s="12">
        <v>42</v>
      </c>
      <c r="B44" s="13">
        <v>511</v>
      </c>
      <c r="C44" s="13" t="s">
        <v>67</v>
      </c>
      <c r="D44" s="13" t="s">
        <v>27</v>
      </c>
      <c r="E44" s="16">
        <v>3</v>
      </c>
      <c r="F44" s="15">
        <f t="shared" si="13"/>
        <v>1</v>
      </c>
      <c r="G44" s="5">
        <v>0</v>
      </c>
      <c r="H44" s="5">
        <f t="shared" si="1"/>
        <v>-10</v>
      </c>
      <c r="I44" s="5">
        <v>-30</v>
      </c>
      <c r="J44" s="5">
        <v>0</v>
      </c>
      <c r="K44" s="29">
        <f t="shared" si="2"/>
        <v>-10</v>
      </c>
      <c r="L44" s="5">
        <v>-30</v>
      </c>
      <c r="M44" s="5">
        <v>0</v>
      </c>
      <c r="N44" s="5">
        <f t="shared" si="3"/>
        <v>-10</v>
      </c>
      <c r="O44" s="5">
        <v>-30</v>
      </c>
      <c r="P44" s="5">
        <v>0</v>
      </c>
      <c r="Q44" s="5">
        <v>0</v>
      </c>
      <c r="S44" s="5">
        <f t="shared" si="14"/>
        <v>0</v>
      </c>
      <c r="T44" s="5">
        <f t="shared" si="7"/>
        <v>-3</v>
      </c>
      <c r="U44" s="5" t="s">
        <v>133</v>
      </c>
      <c r="V44" s="5">
        <f t="shared" si="5"/>
        <v>0</v>
      </c>
      <c r="W44" s="5">
        <f t="shared" si="16"/>
        <v>-120</v>
      </c>
    </row>
    <row r="45" spans="1:23" ht="14.25">
      <c r="A45" s="12">
        <v>43</v>
      </c>
      <c r="B45" s="13">
        <v>515</v>
      </c>
      <c r="C45" s="13" t="s">
        <v>68</v>
      </c>
      <c r="D45" s="13" t="s">
        <v>27</v>
      </c>
      <c r="E45" s="16">
        <v>6</v>
      </c>
      <c r="F45" s="15">
        <f t="shared" si="13"/>
        <v>2</v>
      </c>
      <c r="G45" s="5">
        <v>5</v>
      </c>
      <c r="I45" s="5">
        <v>-30</v>
      </c>
      <c r="J45" s="5">
        <v>0</v>
      </c>
      <c r="K45" s="29">
        <f t="shared" si="2"/>
        <v>-20</v>
      </c>
      <c r="L45" s="5">
        <v>-30</v>
      </c>
      <c r="M45" s="5">
        <v>0</v>
      </c>
      <c r="N45" s="5">
        <f t="shared" si="3"/>
        <v>-20</v>
      </c>
      <c r="O45" s="5">
        <v>-30</v>
      </c>
      <c r="P45" s="5">
        <v>5</v>
      </c>
      <c r="Q45" s="5">
        <v>2700</v>
      </c>
      <c r="S45" s="5">
        <f t="shared" si="14"/>
        <v>5</v>
      </c>
      <c r="T45" s="5">
        <f t="shared" si="7"/>
        <v>-1</v>
      </c>
      <c r="U45" s="5" t="s">
        <v>133</v>
      </c>
      <c r="V45" s="5">
        <f t="shared" si="5"/>
        <v>162</v>
      </c>
      <c r="W45" s="5">
        <f t="shared" si="16"/>
        <v>-130</v>
      </c>
    </row>
    <row r="46" spans="1:23" ht="14.25">
      <c r="A46" s="12">
        <v>44</v>
      </c>
      <c r="B46" s="13">
        <v>598</v>
      </c>
      <c r="C46" s="13" t="s">
        <v>69</v>
      </c>
      <c r="D46" s="13" t="s">
        <v>25</v>
      </c>
      <c r="E46" s="16">
        <v>3</v>
      </c>
      <c r="F46" s="15">
        <f t="shared" si="13"/>
        <v>1</v>
      </c>
      <c r="G46" s="5">
        <v>0</v>
      </c>
      <c r="H46" s="5">
        <f t="shared" si="1"/>
        <v>-10</v>
      </c>
      <c r="I46" s="5">
        <v>-30</v>
      </c>
      <c r="J46" s="5">
        <v>0</v>
      </c>
      <c r="K46" s="29">
        <f t="shared" si="2"/>
        <v>-10</v>
      </c>
      <c r="L46" s="5">
        <v>-30</v>
      </c>
      <c r="M46" s="5">
        <v>0</v>
      </c>
      <c r="N46" s="5">
        <f t="shared" si="3"/>
        <v>-10</v>
      </c>
      <c r="O46" s="5">
        <v>-30</v>
      </c>
      <c r="P46" s="5">
        <v>0</v>
      </c>
      <c r="Q46" s="5">
        <v>0</v>
      </c>
      <c r="S46" s="5">
        <f t="shared" si="14"/>
        <v>0</v>
      </c>
      <c r="T46" s="5">
        <f t="shared" si="7"/>
        <v>-3</v>
      </c>
      <c r="U46" s="5" t="s">
        <v>133</v>
      </c>
      <c r="V46" s="5">
        <f t="shared" si="5"/>
        <v>0</v>
      </c>
      <c r="W46" s="5">
        <f t="shared" si="16"/>
        <v>-120</v>
      </c>
    </row>
    <row r="47" spans="1:23" ht="14.25">
      <c r="A47" s="12">
        <v>45</v>
      </c>
      <c r="B47" s="13">
        <v>103198</v>
      </c>
      <c r="C47" s="13" t="s">
        <v>70</v>
      </c>
      <c r="D47" s="13" t="s">
        <v>23</v>
      </c>
      <c r="E47" s="16">
        <v>3</v>
      </c>
      <c r="F47" s="15">
        <f t="shared" si="13"/>
        <v>1</v>
      </c>
      <c r="G47" s="5">
        <v>9</v>
      </c>
      <c r="I47" s="5">
        <v>-30</v>
      </c>
      <c r="J47" s="5">
        <v>4</v>
      </c>
      <c r="K47" s="29"/>
      <c r="M47" s="5">
        <v>0</v>
      </c>
      <c r="N47" s="5">
        <f t="shared" si="3"/>
        <v>-10</v>
      </c>
      <c r="O47" s="5">
        <v>-30</v>
      </c>
      <c r="P47" s="5">
        <v>13</v>
      </c>
      <c r="Q47" s="5">
        <v>8100</v>
      </c>
      <c r="S47" s="5">
        <f t="shared" si="14"/>
        <v>13</v>
      </c>
      <c r="T47" s="5">
        <f t="shared" si="7"/>
        <v>10</v>
      </c>
      <c r="U47" s="5" t="s">
        <v>132</v>
      </c>
      <c r="V47" s="5">
        <f t="shared" si="5"/>
        <v>486</v>
      </c>
      <c r="W47" s="5">
        <f t="shared" si="8"/>
        <v>-60</v>
      </c>
    </row>
    <row r="48" spans="1:23" ht="14.25">
      <c r="A48" s="12">
        <v>46</v>
      </c>
      <c r="B48" s="13">
        <v>704</v>
      </c>
      <c r="C48" s="13" t="s">
        <v>71</v>
      </c>
      <c r="D48" s="13" t="s">
        <v>57</v>
      </c>
      <c r="E48" s="16">
        <v>6</v>
      </c>
      <c r="F48" s="15">
        <f t="shared" si="13"/>
        <v>2</v>
      </c>
      <c r="G48" s="5">
        <v>0</v>
      </c>
      <c r="H48" s="5">
        <f t="shared" si="1"/>
        <v>-20</v>
      </c>
      <c r="I48" s="5">
        <v>-30</v>
      </c>
      <c r="J48" s="5">
        <v>0</v>
      </c>
      <c r="K48" s="29">
        <f t="shared" si="2"/>
        <v>-20</v>
      </c>
      <c r="L48" s="5">
        <v>-30</v>
      </c>
      <c r="M48" s="5">
        <v>14</v>
      </c>
      <c r="P48" s="5">
        <v>14</v>
      </c>
      <c r="Q48" s="5">
        <v>8100</v>
      </c>
      <c r="S48" s="5">
        <f t="shared" si="14"/>
        <v>14</v>
      </c>
      <c r="T48" s="5">
        <f t="shared" si="7"/>
        <v>8</v>
      </c>
      <c r="U48" s="5" t="s">
        <v>132</v>
      </c>
      <c r="V48" s="5">
        <f t="shared" si="5"/>
        <v>486</v>
      </c>
      <c r="W48" s="5">
        <f t="shared" si="8"/>
        <v>-60</v>
      </c>
    </row>
    <row r="49" spans="1:23" ht="14.25">
      <c r="A49" s="12">
        <v>47</v>
      </c>
      <c r="B49" s="13">
        <v>311</v>
      </c>
      <c r="C49" s="13" t="s">
        <v>72</v>
      </c>
      <c r="D49" s="13" t="s">
        <v>23</v>
      </c>
      <c r="E49" s="16">
        <v>3</v>
      </c>
      <c r="F49" s="15">
        <f t="shared" si="13"/>
        <v>1</v>
      </c>
      <c r="G49" s="5">
        <v>0</v>
      </c>
      <c r="H49" s="5">
        <f t="shared" si="1"/>
        <v>-10</v>
      </c>
      <c r="I49" s="5">
        <v>-30</v>
      </c>
      <c r="J49" s="5">
        <v>2</v>
      </c>
      <c r="K49" s="29"/>
      <c r="M49" s="5">
        <v>0</v>
      </c>
      <c r="N49" s="5">
        <f t="shared" si="3"/>
        <v>-10</v>
      </c>
      <c r="O49" s="5">
        <v>-30</v>
      </c>
      <c r="P49" s="5">
        <v>2</v>
      </c>
      <c r="Q49" s="5">
        <v>1350</v>
      </c>
      <c r="S49" s="5">
        <f t="shared" si="14"/>
        <v>2</v>
      </c>
      <c r="T49" s="5">
        <f t="shared" si="7"/>
        <v>-1</v>
      </c>
      <c r="U49" s="5" t="s">
        <v>133</v>
      </c>
      <c r="V49" s="5">
        <f t="shared" si="5"/>
        <v>81</v>
      </c>
      <c r="W49" s="5">
        <f t="shared" ref="W49:W61" si="17">H49+I49+K49+L49+N49+O49</f>
        <v>-80</v>
      </c>
    </row>
    <row r="50" spans="1:23" ht="14.25">
      <c r="A50" s="12">
        <v>48</v>
      </c>
      <c r="B50" s="13">
        <v>737</v>
      </c>
      <c r="C50" s="13" t="s">
        <v>73</v>
      </c>
      <c r="D50" s="13" t="s">
        <v>25</v>
      </c>
      <c r="E50" s="16">
        <v>6</v>
      </c>
      <c r="F50" s="15">
        <f t="shared" si="13"/>
        <v>2</v>
      </c>
      <c r="G50" s="5">
        <v>0</v>
      </c>
      <c r="H50" s="5">
        <f t="shared" si="1"/>
        <v>-20</v>
      </c>
      <c r="I50" s="5">
        <v>-30</v>
      </c>
      <c r="J50" s="5">
        <v>0</v>
      </c>
      <c r="K50" s="29">
        <f t="shared" si="2"/>
        <v>-20</v>
      </c>
      <c r="L50" s="5">
        <v>-30</v>
      </c>
      <c r="M50" s="5">
        <v>0</v>
      </c>
      <c r="N50" s="5">
        <f t="shared" si="3"/>
        <v>-20</v>
      </c>
      <c r="O50" s="5">
        <v>-30</v>
      </c>
      <c r="P50" s="5">
        <v>0</v>
      </c>
      <c r="Q50" s="5">
        <v>0</v>
      </c>
      <c r="S50" s="5">
        <f t="shared" si="14"/>
        <v>0</v>
      </c>
      <c r="T50" s="5">
        <f t="shared" si="7"/>
        <v>-6</v>
      </c>
      <c r="U50" s="5" t="s">
        <v>133</v>
      </c>
      <c r="V50" s="5">
        <f t="shared" si="5"/>
        <v>0</v>
      </c>
      <c r="W50" s="5">
        <f t="shared" si="17"/>
        <v>-150</v>
      </c>
    </row>
    <row r="51" spans="1:23" ht="14.25">
      <c r="A51" s="12">
        <v>49</v>
      </c>
      <c r="B51" s="13">
        <v>367</v>
      </c>
      <c r="C51" s="13" t="s">
        <v>74</v>
      </c>
      <c r="D51" s="13" t="s">
        <v>57</v>
      </c>
      <c r="E51" s="16">
        <v>6</v>
      </c>
      <c r="F51" s="15">
        <f t="shared" si="13"/>
        <v>2</v>
      </c>
      <c r="G51" s="5">
        <v>0</v>
      </c>
      <c r="H51" s="5">
        <f t="shared" si="1"/>
        <v>-20</v>
      </c>
      <c r="I51" s="5">
        <v>-30</v>
      </c>
      <c r="J51" s="5">
        <v>0</v>
      </c>
      <c r="K51" s="29">
        <f t="shared" si="2"/>
        <v>-20</v>
      </c>
      <c r="L51" s="5">
        <v>-30</v>
      </c>
      <c r="M51" s="5">
        <v>0</v>
      </c>
      <c r="N51" s="5">
        <f t="shared" si="3"/>
        <v>-20</v>
      </c>
      <c r="O51" s="5">
        <v>-30</v>
      </c>
      <c r="P51" s="5">
        <v>0</v>
      </c>
      <c r="Q51" s="5">
        <v>0</v>
      </c>
      <c r="S51" s="5">
        <f t="shared" si="14"/>
        <v>0</v>
      </c>
      <c r="T51" s="5">
        <f t="shared" si="7"/>
        <v>-6</v>
      </c>
      <c r="U51" s="5" t="s">
        <v>133</v>
      </c>
      <c r="V51" s="5">
        <f t="shared" si="5"/>
        <v>0</v>
      </c>
      <c r="W51" s="5">
        <f t="shared" si="17"/>
        <v>-150</v>
      </c>
    </row>
    <row r="52" spans="1:23" ht="14.25">
      <c r="A52" s="12">
        <v>50</v>
      </c>
      <c r="B52" s="13">
        <v>572</v>
      </c>
      <c r="C52" s="13" t="s">
        <v>75</v>
      </c>
      <c r="D52" s="13" t="s">
        <v>27</v>
      </c>
      <c r="E52" s="16">
        <v>3</v>
      </c>
      <c r="F52" s="15">
        <f t="shared" si="13"/>
        <v>1</v>
      </c>
      <c r="G52" s="5">
        <v>0</v>
      </c>
      <c r="H52" s="5">
        <f t="shared" si="1"/>
        <v>-10</v>
      </c>
      <c r="I52" s="5">
        <v>-30</v>
      </c>
      <c r="J52" s="5">
        <v>0</v>
      </c>
      <c r="K52" s="29">
        <f t="shared" si="2"/>
        <v>-10</v>
      </c>
      <c r="L52" s="5">
        <v>-30</v>
      </c>
      <c r="M52" s="5">
        <v>0</v>
      </c>
      <c r="N52" s="5">
        <f t="shared" si="3"/>
        <v>-10</v>
      </c>
      <c r="O52" s="5">
        <v>-30</v>
      </c>
      <c r="P52" s="5">
        <v>0</v>
      </c>
      <c r="Q52" s="5">
        <v>0</v>
      </c>
      <c r="S52" s="5">
        <f t="shared" si="14"/>
        <v>0</v>
      </c>
      <c r="T52" s="5">
        <f t="shared" si="7"/>
        <v>-3</v>
      </c>
      <c r="U52" s="5" t="s">
        <v>133</v>
      </c>
      <c r="V52" s="5">
        <f t="shared" si="5"/>
        <v>0</v>
      </c>
      <c r="W52" s="5">
        <f t="shared" si="17"/>
        <v>-120</v>
      </c>
    </row>
    <row r="53" spans="1:23" ht="14.25">
      <c r="A53" s="12">
        <v>51</v>
      </c>
      <c r="B53" s="13">
        <v>584</v>
      </c>
      <c r="C53" s="13" t="s">
        <v>76</v>
      </c>
      <c r="D53" s="13" t="s">
        <v>25</v>
      </c>
      <c r="E53" s="16">
        <v>4</v>
      </c>
      <c r="F53" s="15">
        <f t="shared" si="13"/>
        <v>1.3333333333333333</v>
      </c>
      <c r="G53" s="5">
        <v>0</v>
      </c>
      <c r="H53" s="5">
        <f t="shared" si="1"/>
        <v>-13.333333333333332</v>
      </c>
      <c r="I53" s="5">
        <v>-30</v>
      </c>
      <c r="J53" s="5">
        <v>0</v>
      </c>
      <c r="K53" s="29">
        <f t="shared" si="2"/>
        <v>-13.333333333333332</v>
      </c>
      <c r="L53" s="5">
        <v>-30</v>
      </c>
      <c r="M53" s="5">
        <v>0</v>
      </c>
      <c r="N53" s="5">
        <f t="shared" si="3"/>
        <v>-13.333333333333332</v>
      </c>
      <c r="O53" s="5">
        <v>-30</v>
      </c>
      <c r="P53" s="5">
        <v>0</v>
      </c>
      <c r="Q53" s="5">
        <v>0</v>
      </c>
      <c r="S53" s="5">
        <f t="shared" si="14"/>
        <v>0</v>
      </c>
      <c r="T53" s="5">
        <f t="shared" si="7"/>
        <v>-4</v>
      </c>
      <c r="U53" s="5" t="s">
        <v>133</v>
      </c>
      <c r="V53" s="5">
        <f t="shared" si="5"/>
        <v>0</v>
      </c>
      <c r="W53" s="5">
        <f t="shared" si="17"/>
        <v>-130</v>
      </c>
    </row>
    <row r="54" spans="1:23" ht="14.25">
      <c r="A54" s="12">
        <v>52</v>
      </c>
      <c r="B54" s="13">
        <v>52</v>
      </c>
      <c r="C54" s="13" t="s">
        <v>77</v>
      </c>
      <c r="D54" s="13" t="s">
        <v>57</v>
      </c>
      <c r="E54" s="16">
        <v>3</v>
      </c>
      <c r="F54" s="15">
        <f t="shared" si="13"/>
        <v>1</v>
      </c>
      <c r="G54" s="5">
        <v>0</v>
      </c>
      <c r="H54" s="5">
        <f t="shared" si="1"/>
        <v>-10</v>
      </c>
      <c r="I54" s="5">
        <v>-30</v>
      </c>
      <c r="J54" s="5">
        <v>0</v>
      </c>
      <c r="K54" s="29">
        <f t="shared" si="2"/>
        <v>-10</v>
      </c>
      <c r="L54" s="5">
        <v>-30</v>
      </c>
      <c r="M54" s="5">
        <v>0</v>
      </c>
      <c r="N54" s="5">
        <f t="shared" si="3"/>
        <v>-10</v>
      </c>
      <c r="O54" s="5">
        <v>-30</v>
      </c>
      <c r="P54" s="5">
        <v>0</v>
      </c>
      <c r="Q54" s="5">
        <v>0</v>
      </c>
      <c r="S54" s="5">
        <f t="shared" si="14"/>
        <v>0</v>
      </c>
      <c r="T54" s="5">
        <f t="shared" si="7"/>
        <v>-3</v>
      </c>
      <c r="U54" s="5" t="s">
        <v>133</v>
      </c>
      <c r="V54" s="5">
        <f t="shared" si="5"/>
        <v>0</v>
      </c>
      <c r="W54" s="5">
        <f t="shared" si="17"/>
        <v>-120</v>
      </c>
    </row>
    <row r="55" spans="1:23" ht="14.25">
      <c r="A55" s="12">
        <v>53</v>
      </c>
      <c r="B55" s="13">
        <v>101453</v>
      </c>
      <c r="C55" s="13" t="s">
        <v>78</v>
      </c>
      <c r="D55" s="13" t="s">
        <v>57</v>
      </c>
      <c r="E55" s="16">
        <v>6</v>
      </c>
      <c r="F55" s="15">
        <f t="shared" si="13"/>
        <v>2</v>
      </c>
      <c r="G55" s="5">
        <v>0</v>
      </c>
      <c r="H55" s="5">
        <f t="shared" si="1"/>
        <v>-20</v>
      </c>
      <c r="I55" s="5">
        <v>-30</v>
      </c>
      <c r="J55" s="5">
        <v>2</v>
      </c>
      <c r="K55" s="29"/>
      <c r="M55" s="5">
        <v>2</v>
      </c>
      <c r="P55" s="5">
        <v>4</v>
      </c>
      <c r="Q55" s="5">
        <v>2700</v>
      </c>
      <c r="S55" s="5">
        <f t="shared" si="14"/>
        <v>4</v>
      </c>
      <c r="T55" s="5">
        <f t="shared" si="7"/>
        <v>-2</v>
      </c>
      <c r="U55" s="5" t="s">
        <v>133</v>
      </c>
      <c r="V55" s="5">
        <f t="shared" si="5"/>
        <v>162</v>
      </c>
      <c r="W55" s="5">
        <f t="shared" si="17"/>
        <v>-50</v>
      </c>
    </row>
    <row r="56" spans="1:23" ht="14.25">
      <c r="A56" s="12">
        <v>54</v>
      </c>
      <c r="B56" s="13">
        <v>745</v>
      </c>
      <c r="C56" s="13" t="s">
        <v>79</v>
      </c>
      <c r="D56" s="13" t="s">
        <v>23</v>
      </c>
      <c r="E56" s="16">
        <v>3</v>
      </c>
      <c r="F56" s="15">
        <f t="shared" si="13"/>
        <v>1</v>
      </c>
      <c r="G56" s="5">
        <v>0</v>
      </c>
      <c r="H56" s="5">
        <f t="shared" si="1"/>
        <v>-10</v>
      </c>
      <c r="I56" s="5">
        <v>-30</v>
      </c>
      <c r="J56" s="5">
        <v>0</v>
      </c>
      <c r="K56" s="29">
        <f t="shared" si="2"/>
        <v>-10</v>
      </c>
      <c r="L56" s="5">
        <v>-30</v>
      </c>
      <c r="M56" s="5">
        <v>0</v>
      </c>
      <c r="N56" s="5">
        <f t="shared" si="3"/>
        <v>-10</v>
      </c>
      <c r="O56" s="5">
        <v>-30</v>
      </c>
      <c r="P56" s="5">
        <v>0</v>
      </c>
      <c r="Q56" s="5">
        <v>0</v>
      </c>
      <c r="S56" s="5">
        <f t="shared" si="14"/>
        <v>0</v>
      </c>
      <c r="T56" s="5">
        <f t="shared" si="7"/>
        <v>-3</v>
      </c>
      <c r="U56" s="5" t="s">
        <v>133</v>
      </c>
      <c r="V56" s="5">
        <f t="shared" si="5"/>
        <v>0</v>
      </c>
      <c r="W56" s="5">
        <f t="shared" si="17"/>
        <v>-120</v>
      </c>
    </row>
    <row r="57" spans="1:23" ht="14.25">
      <c r="A57" s="12">
        <v>55</v>
      </c>
      <c r="B57" s="13">
        <v>347</v>
      </c>
      <c r="C57" s="13" t="s">
        <v>80</v>
      </c>
      <c r="D57" s="13" t="s">
        <v>23</v>
      </c>
      <c r="E57" s="16">
        <v>3</v>
      </c>
      <c r="F57" s="15">
        <f t="shared" si="13"/>
        <v>1</v>
      </c>
      <c r="G57" s="5">
        <v>0</v>
      </c>
      <c r="H57" s="5">
        <f t="shared" si="1"/>
        <v>-10</v>
      </c>
      <c r="I57" s="5">
        <v>-30</v>
      </c>
      <c r="J57" s="5">
        <v>0</v>
      </c>
      <c r="K57" s="29">
        <f t="shared" si="2"/>
        <v>-10</v>
      </c>
      <c r="L57" s="5">
        <v>-30</v>
      </c>
      <c r="M57" s="5">
        <v>2</v>
      </c>
      <c r="P57" s="5">
        <v>2</v>
      </c>
      <c r="Q57" s="5">
        <v>1350</v>
      </c>
      <c r="S57" s="5">
        <f t="shared" si="14"/>
        <v>2</v>
      </c>
      <c r="T57" s="5">
        <f t="shared" si="7"/>
        <v>-1</v>
      </c>
      <c r="U57" s="5" t="s">
        <v>133</v>
      </c>
      <c r="V57" s="5">
        <f t="shared" si="5"/>
        <v>81</v>
      </c>
      <c r="W57" s="5">
        <f t="shared" si="17"/>
        <v>-80</v>
      </c>
    </row>
    <row r="58" spans="1:23" ht="14.25">
      <c r="A58" s="12">
        <v>56</v>
      </c>
      <c r="B58" s="13">
        <v>587</v>
      </c>
      <c r="C58" s="13" t="s">
        <v>81</v>
      </c>
      <c r="D58" s="13" t="s">
        <v>57</v>
      </c>
      <c r="E58" s="16">
        <v>6</v>
      </c>
      <c r="F58" s="15">
        <f t="shared" si="13"/>
        <v>2</v>
      </c>
      <c r="G58" s="5">
        <v>0</v>
      </c>
      <c r="H58" s="5">
        <f t="shared" si="1"/>
        <v>-20</v>
      </c>
      <c r="I58" s="5">
        <v>-30</v>
      </c>
      <c r="J58" s="5">
        <v>0</v>
      </c>
      <c r="K58" s="29">
        <f t="shared" si="2"/>
        <v>-20</v>
      </c>
      <c r="L58" s="5">
        <v>-30</v>
      </c>
      <c r="M58" s="5">
        <v>0</v>
      </c>
      <c r="N58" s="5">
        <f t="shared" si="3"/>
        <v>-20</v>
      </c>
      <c r="O58" s="5">
        <v>-30</v>
      </c>
      <c r="P58" s="5">
        <v>0</v>
      </c>
      <c r="Q58" s="5">
        <v>0</v>
      </c>
      <c r="S58" s="5">
        <f t="shared" si="14"/>
        <v>0</v>
      </c>
      <c r="T58" s="5">
        <f t="shared" si="7"/>
        <v>-6</v>
      </c>
      <c r="U58" s="5" t="s">
        <v>133</v>
      </c>
      <c r="V58" s="5">
        <f t="shared" si="5"/>
        <v>0</v>
      </c>
      <c r="W58" s="5">
        <f t="shared" si="17"/>
        <v>-150</v>
      </c>
    </row>
    <row r="59" spans="1:23" ht="14.25">
      <c r="A59" s="12">
        <v>57</v>
      </c>
      <c r="B59" s="13">
        <v>721</v>
      </c>
      <c r="C59" s="13" t="s">
        <v>82</v>
      </c>
      <c r="D59" s="13" t="s">
        <v>30</v>
      </c>
      <c r="E59" s="16">
        <v>3</v>
      </c>
      <c r="F59" s="15">
        <f t="shared" si="13"/>
        <v>1</v>
      </c>
      <c r="G59" s="5">
        <v>0</v>
      </c>
      <c r="H59" s="5">
        <f t="shared" si="1"/>
        <v>-10</v>
      </c>
      <c r="I59" s="5">
        <v>-30</v>
      </c>
      <c r="J59" s="5">
        <v>0</v>
      </c>
      <c r="K59" s="29">
        <f t="shared" si="2"/>
        <v>-10</v>
      </c>
      <c r="L59" s="5">
        <v>-30</v>
      </c>
      <c r="M59" s="5">
        <v>0</v>
      </c>
      <c r="N59" s="5">
        <f t="shared" si="3"/>
        <v>-10</v>
      </c>
      <c r="O59" s="5">
        <v>-30</v>
      </c>
      <c r="P59" s="5">
        <v>0</v>
      </c>
      <c r="Q59" s="5">
        <v>0</v>
      </c>
      <c r="S59" s="5">
        <f t="shared" si="14"/>
        <v>0</v>
      </c>
      <c r="T59" s="5">
        <f t="shared" si="7"/>
        <v>-3</v>
      </c>
      <c r="U59" s="5" t="s">
        <v>133</v>
      </c>
      <c r="V59" s="5">
        <f t="shared" si="5"/>
        <v>0</v>
      </c>
      <c r="W59" s="5">
        <f t="shared" si="17"/>
        <v>-120</v>
      </c>
    </row>
    <row r="60" spans="1:23" ht="14.25">
      <c r="A60" s="12">
        <v>58</v>
      </c>
      <c r="B60" s="13">
        <v>102565</v>
      </c>
      <c r="C60" s="13" t="s">
        <v>83</v>
      </c>
      <c r="D60" s="13" t="s">
        <v>23</v>
      </c>
      <c r="E60" s="16">
        <v>3</v>
      </c>
      <c r="F60" s="15">
        <f t="shared" si="13"/>
        <v>1</v>
      </c>
      <c r="G60" s="5">
        <v>0</v>
      </c>
      <c r="H60" s="5">
        <f t="shared" si="1"/>
        <v>-10</v>
      </c>
      <c r="I60" s="5">
        <v>-30</v>
      </c>
      <c r="J60" s="5">
        <v>0</v>
      </c>
      <c r="K60" s="29">
        <f t="shared" si="2"/>
        <v>-10</v>
      </c>
      <c r="L60" s="5">
        <v>-30</v>
      </c>
      <c r="M60" s="5">
        <v>0</v>
      </c>
      <c r="N60" s="5">
        <f t="shared" si="3"/>
        <v>-10</v>
      </c>
      <c r="O60" s="5">
        <v>-30</v>
      </c>
      <c r="P60" s="5">
        <v>0</v>
      </c>
      <c r="Q60" s="5">
        <v>0</v>
      </c>
      <c r="S60" s="5">
        <f t="shared" si="14"/>
        <v>0</v>
      </c>
      <c r="T60" s="5">
        <f t="shared" si="7"/>
        <v>-3</v>
      </c>
      <c r="U60" s="5" t="s">
        <v>133</v>
      </c>
      <c r="V60" s="5">
        <f t="shared" si="5"/>
        <v>0</v>
      </c>
      <c r="W60" s="5">
        <f t="shared" si="17"/>
        <v>-120</v>
      </c>
    </row>
    <row r="61" spans="1:23" ht="14.25">
      <c r="A61" s="12">
        <v>59</v>
      </c>
      <c r="B61" s="13">
        <v>748</v>
      </c>
      <c r="C61" s="13" t="s">
        <v>84</v>
      </c>
      <c r="D61" s="13" t="s">
        <v>30</v>
      </c>
      <c r="E61" s="16">
        <v>3</v>
      </c>
      <c r="F61" s="15">
        <f t="shared" si="13"/>
        <v>1</v>
      </c>
      <c r="G61" s="5">
        <v>0</v>
      </c>
      <c r="H61" s="5">
        <f t="shared" si="1"/>
        <v>-10</v>
      </c>
      <c r="I61" s="5">
        <v>-30</v>
      </c>
      <c r="J61" s="5">
        <v>0</v>
      </c>
      <c r="K61" s="29">
        <f t="shared" si="2"/>
        <v>-10</v>
      </c>
      <c r="L61" s="5">
        <v>-30</v>
      </c>
      <c r="M61" s="5">
        <v>0</v>
      </c>
      <c r="N61" s="5">
        <f t="shared" si="3"/>
        <v>-10</v>
      </c>
      <c r="O61" s="5">
        <v>-30</v>
      </c>
      <c r="P61" s="5">
        <v>0</v>
      </c>
      <c r="Q61" s="5">
        <v>0</v>
      </c>
      <c r="S61" s="5">
        <f t="shared" si="14"/>
        <v>0</v>
      </c>
      <c r="T61" s="5">
        <f t="shared" si="7"/>
        <v>-3</v>
      </c>
      <c r="U61" s="5" t="s">
        <v>133</v>
      </c>
      <c r="V61" s="5">
        <f t="shared" si="5"/>
        <v>0</v>
      </c>
      <c r="W61" s="5">
        <f t="shared" si="17"/>
        <v>-120</v>
      </c>
    </row>
    <row r="62" spans="1:23" ht="14.25">
      <c r="A62" s="12">
        <v>60</v>
      </c>
      <c r="B62" s="13">
        <v>570</v>
      </c>
      <c r="C62" s="13" t="s">
        <v>85</v>
      </c>
      <c r="D62" s="13" t="s">
        <v>23</v>
      </c>
      <c r="E62" s="16">
        <v>4</v>
      </c>
      <c r="F62" s="15">
        <f t="shared" si="13"/>
        <v>1.3333333333333333</v>
      </c>
      <c r="G62" s="5">
        <v>2</v>
      </c>
      <c r="I62" s="5">
        <v>-30</v>
      </c>
      <c r="J62" s="5">
        <v>5</v>
      </c>
      <c r="K62" s="29"/>
      <c r="M62" s="5">
        <v>0</v>
      </c>
      <c r="N62" s="5">
        <f t="shared" si="3"/>
        <v>-13.333333333333332</v>
      </c>
      <c r="O62" s="5">
        <v>-30</v>
      </c>
      <c r="P62" s="5">
        <v>7</v>
      </c>
      <c r="Q62" s="5">
        <v>4050</v>
      </c>
      <c r="S62" s="5">
        <f t="shared" si="14"/>
        <v>7</v>
      </c>
      <c r="T62" s="5">
        <f t="shared" si="7"/>
        <v>3</v>
      </c>
      <c r="U62" s="5" t="s">
        <v>132</v>
      </c>
      <c r="V62" s="5">
        <f t="shared" si="5"/>
        <v>243</v>
      </c>
      <c r="W62" s="5">
        <f t="shared" si="8"/>
        <v>-60</v>
      </c>
    </row>
    <row r="63" spans="1:23" ht="14.25">
      <c r="A63" s="12">
        <v>61</v>
      </c>
      <c r="B63" s="13">
        <v>102935</v>
      </c>
      <c r="C63" s="13" t="s">
        <v>86</v>
      </c>
      <c r="D63" s="13" t="s">
        <v>27</v>
      </c>
      <c r="E63" s="16">
        <v>6</v>
      </c>
      <c r="F63" s="15">
        <f t="shared" si="13"/>
        <v>2</v>
      </c>
      <c r="G63" s="5">
        <v>0</v>
      </c>
      <c r="H63" s="5">
        <f t="shared" si="1"/>
        <v>-20</v>
      </c>
      <c r="I63" s="5">
        <v>-30</v>
      </c>
      <c r="J63" s="5">
        <v>0</v>
      </c>
      <c r="K63" s="29">
        <f t="shared" si="2"/>
        <v>-20</v>
      </c>
      <c r="L63" s="5">
        <v>-30</v>
      </c>
      <c r="M63" s="5">
        <v>7</v>
      </c>
      <c r="P63" s="5">
        <v>7</v>
      </c>
      <c r="Q63" s="5">
        <v>4050</v>
      </c>
      <c r="S63" s="5">
        <f t="shared" si="14"/>
        <v>7</v>
      </c>
      <c r="T63" s="5">
        <f t="shared" si="7"/>
        <v>1</v>
      </c>
      <c r="U63" s="5" t="s">
        <v>132</v>
      </c>
      <c r="V63" s="5">
        <f t="shared" si="5"/>
        <v>243</v>
      </c>
      <c r="W63" s="5">
        <f t="shared" si="8"/>
        <v>-60</v>
      </c>
    </row>
    <row r="64" spans="1:23" ht="14.25">
      <c r="A64" s="12">
        <v>62</v>
      </c>
      <c r="B64" s="13">
        <v>103639</v>
      </c>
      <c r="C64" s="13" t="s">
        <v>87</v>
      </c>
      <c r="D64" s="13" t="s">
        <v>25</v>
      </c>
      <c r="E64" s="16">
        <v>9</v>
      </c>
      <c r="F64" s="15">
        <f t="shared" si="13"/>
        <v>3</v>
      </c>
      <c r="G64" s="5">
        <v>0</v>
      </c>
      <c r="H64" s="5">
        <f t="shared" si="1"/>
        <v>-30</v>
      </c>
      <c r="I64" s="5">
        <v>-30</v>
      </c>
      <c r="J64" s="5">
        <v>0</v>
      </c>
      <c r="K64" s="29">
        <f t="shared" si="2"/>
        <v>-30</v>
      </c>
      <c r="L64" s="5">
        <v>-30</v>
      </c>
      <c r="M64" s="5">
        <v>0</v>
      </c>
      <c r="N64" s="5">
        <f t="shared" si="3"/>
        <v>-30</v>
      </c>
      <c r="O64" s="5">
        <v>-30</v>
      </c>
      <c r="P64" s="5">
        <v>0</v>
      </c>
      <c r="Q64" s="5">
        <v>0</v>
      </c>
      <c r="S64" s="5">
        <f t="shared" si="14"/>
        <v>0</v>
      </c>
      <c r="T64" s="5">
        <f t="shared" si="7"/>
        <v>-9</v>
      </c>
      <c r="U64" s="5" t="s">
        <v>133</v>
      </c>
      <c r="V64" s="5">
        <f t="shared" si="5"/>
        <v>0</v>
      </c>
      <c r="W64" s="5">
        <f t="shared" ref="W64:W66" si="18">H64+I64+K64+L64+N64+O64</f>
        <v>-180</v>
      </c>
    </row>
    <row r="65" spans="1:23" ht="14.25">
      <c r="A65" s="12">
        <v>63</v>
      </c>
      <c r="B65" s="13">
        <v>743</v>
      </c>
      <c r="C65" s="13" t="s">
        <v>88</v>
      </c>
      <c r="D65" s="13" t="s">
        <v>25</v>
      </c>
      <c r="E65" s="16">
        <v>3</v>
      </c>
      <c r="F65" s="15">
        <f t="shared" si="13"/>
        <v>1</v>
      </c>
      <c r="G65" s="5">
        <v>0</v>
      </c>
      <c r="H65" s="5">
        <f t="shared" si="1"/>
        <v>-10</v>
      </c>
      <c r="I65" s="5">
        <v>-30</v>
      </c>
      <c r="J65" s="5">
        <v>0</v>
      </c>
      <c r="K65" s="29">
        <f t="shared" si="2"/>
        <v>-10</v>
      </c>
      <c r="L65" s="5">
        <v>-30</v>
      </c>
      <c r="M65" s="5">
        <v>0</v>
      </c>
      <c r="N65" s="5">
        <f t="shared" si="3"/>
        <v>-10</v>
      </c>
      <c r="O65" s="5">
        <v>-30</v>
      </c>
      <c r="P65" s="5">
        <v>0</v>
      </c>
      <c r="Q65" s="5">
        <v>0</v>
      </c>
      <c r="S65" s="5">
        <f t="shared" si="14"/>
        <v>0</v>
      </c>
      <c r="T65" s="5">
        <f t="shared" si="7"/>
        <v>-3</v>
      </c>
      <c r="U65" s="5" t="s">
        <v>133</v>
      </c>
      <c r="V65" s="5">
        <f t="shared" si="5"/>
        <v>0</v>
      </c>
      <c r="W65" s="5">
        <f t="shared" si="18"/>
        <v>-120</v>
      </c>
    </row>
    <row r="66" spans="1:23" ht="14.25">
      <c r="A66" s="12">
        <v>64</v>
      </c>
      <c r="B66" s="13">
        <v>573</v>
      </c>
      <c r="C66" s="13" t="s">
        <v>89</v>
      </c>
      <c r="D66" s="13" t="s">
        <v>25</v>
      </c>
      <c r="E66" s="16">
        <v>3</v>
      </c>
      <c r="F66" s="15">
        <f t="shared" si="13"/>
        <v>1</v>
      </c>
      <c r="G66" s="5">
        <v>2</v>
      </c>
      <c r="I66" s="5">
        <v>-30</v>
      </c>
      <c r="J66" s="5">
        <v>0</v>
      </c>
      <c r="K66" s="29">
        <f t="shared" si="2"/>
        <v>-10</v>
      </c>
      <c r="L66" s="5">
        <v>-30</v>
      </c>
      <c r="M66" s="5">
        <v>0</v>
      </c>
      <c r="N66" s="5">
        <f t="shared" si="3"/>
        <v>-10</v>
      </c>
      <c r="O66" s="5">
        <v>-30</v>
      </c>
      <c r="P66" s="5">
        <v>2</v>
      </c>
      <c r="Q66" s="5">
        <v>1350</v>
      </c>
      <c r="S66" s="5">
        <f t="shared" si="14"/>
        <v>2</v>
      </c>
      <c r="T66" s="5">
        <f t="shared" si="7"/>
        <v>-1</v>
      </c>
      <c r="U66" s="5" t="s">
        <v>133</v>
      </c>
      <c r="V66" s="5">
        <f t="shared" si="5"/>
        <v>81</v>
      </c>
      <c r="W66" s="5">
        <f t="shared" si="18"/>
        <v>-110</v>
      </c>
    </row>
    <row r="67" spans="1:23" ht="14.25">
      <c r="A67" s="12">
        <v>65</v>
      </c>
      <c r="B67" s="13">
        <v>727</v>
      </c>
      <c r="C67" s="13" t="s">
        <v>90</v>
      </c>
      <c r="D67" s="13" t="s">
        <v>23</v>
      </c>
      <c r="E67" s="16">
        <v>3</v>
      </c>
      <c r="F67" s="15">
        <f t="shared" si="13"/>
        <v>1</v>
      </c>
      <c r="G67" s="5">
        <v>0</v>
      </c>
      <c r="H67" s="5">
        <f t="shared" si="1"/>
        <v>-10</v>
      </c>
      <c r="I67" s="5">
        <v>-30</v>
      </c>
      <c r="J67" s="5">
        <v>0</v>
      </c>
      <c r="K67" s="29">
        <f t="shared" si="2"/>
        <v>-10</v>
      </c>
      <c r="L67" s="5">
        <v>-30</v>
      </c>
      <c r="M67" s="5">
        <v>4</v>
      </c>
      <c r="P67" s="5">
        <v>4</v>
      </c>
      <c r="Q67" s="5">
        <v>2700</v>
      </c>
      <c r="S67" s="5">
        <f t="shared" si="14"/>
        <v>4</v>
      </c>
      <c r="T67" s="5">
        <f t="shared" si="7"/>
        <v>1</v>
      </c>
      <c r="U67" s="5" t="s">
        <v>132</v>
      </c>
      <c r="V67" s="5">
        <f t="shared" si="5"/>
        <v>162</v>
      </c>
      <c r="W67" s="5">
        <f t="shared" si="8"/>
        <v>-60</v>
      </c>
    </row>
    <row r="68" spans="1:23" ht="14.25">
      <c r="A68" s="12">
        <v>66</v>
      </c>
      <c r="B68" s="13">
        <v>102479</v>
      </c>
      <c r="C68" s="13" t="s">
        <v>91</v>
      </c>
      <c r="D68" s="13" t="s">
        <v>27</v>
      </c>
      <c r="E68" s="16">
        <v>3</v>
      </c>
      <c r="F68" s="15">
        <f t="shared" ref="F68:F99" si="19">E68/3</f>
        <v>1</v>
      </c>
      <c r="G68" s="5">
        <v>0</v>
      </c>
      <c r="H68" s="5">
        <f t="shared" ref="H68:H106" si="20">(G68:G69-F68)*10</f>
        <v>-10</v>
      </c>
      <c r="I68" s="5">
        <v>-30</v>
      </c>
      <c r="J68" s="5">
        <v>0</v>
      </c>
      <c r="K68" s="29">
        <f t="shared" ref="K68:K106" si="21">(J68-F68)*10</f>
        <v>-10</v>
      </c>
      <c r="L68" s="5">
        <v>-30</v>
      </c>
      <c r="M68" s="5">
        <v>0</v>
      </c>
      <c r="N68" s="5">
        <f t="shared" ref="N68:N106" si="22">(M68-F68)*10</f>
        <v>-10</v>
      </c>
      <c r="O68" s="5">
        <v>-30</v>
      </c>
      <c r="P68" s="5">
        <v>0</v>
      </c>
      <c r="Q68" s="5">
        <v>0</v>
      </c>
      <c r="S68" s="5">
        <f t="shared" ref="S68:S99" si="23">R68+P68</f>
        <v>0</v>
      </c>
      <c r="T68" s="5">
        <f t="shared" si="7"/>
        <v>-3</v>
      </c>
      <c r="U68" s="5" t="s">
        <v>133</v>
      </c>
      <c r="V68" s="5">
        <f t="shared" ref="V68:V106" si="24">Q68*0.06</f>
        <v>0</v>
      </c>
      <c r="W68" s="5">
        <f t="shared" ref="W68:W91" si="25">H68+I68+K68+L68+N68+O68</f>
        <v>-120</v>
      </c>
    </row>
    <row r="69" spans="1:23" ht="14.25">
      <c r="A69" s="12">
        <v>67</v>
      </c>
      <c r="B69" s="13">
        <v>716</v>
      </c>
      <c r="C69" s="13" t="s">
        <v>92</v>
      </c>
      <c r="D69" s="13" t="s">
        <v>30</v>
      </c>
      <c r="E69" s="16">
        <v>6</v>
      </c>
      <c r="F69" s="15">
        <f t="shared" si="19"/>
        <v>2</v>
      </c>
      <c r="G69" s="5">
        <v>2</v>
      </c>
      <c r="I69" s="5">
        <v>-30</v>
      </c>
      <c r="J69" s="5">
        <v>0</v>
      </c>
      <c r="K69" s="29">
        <f t="shared" si="21"/>
        <v>-20</v>
      </c>
      <c r="L69" s="5">
        <v>-30</v>
      </c>
      <c r="M69" s="5">
        <v>0</v>
      </c>
      <c r="N69" s="5">
        <f t="shared" si="22"/>
        <v>-20</v>
      </c>
      <c r="O69" s="5">
        <v>-30</v>
      </c>
      <c r="P69" s="5">
        <v>2</v>
      </c>
      <c r="Q69" s="5">
        <v>1350</v>
      </c>
      <c r="S69" s="5">
        <f t="shared" si="23"/>
        <v>2</v>
      </c>
      <c r="T69" s="5">
        <f t="shared" ref="T69:T107" si="26">P69-E69</f>
        <v>-4</v>
      </c>
      <c r="U69" s="5" t="s">
        <v>133</v>
      </c>
      <c r="V69" s="5">
        <f t="shared" si="24"/>
        <v>81</v>
      </c>
      <c r="W69" s="5">
        <f t="shared" si="25"/>
        <v>-130</v>
      </c>
    </row>
    <row r="70" spans="1:23" ht="14.25">
      <c r="A70" s="12">
        <v>68</v>
      </c>
      <c r="B70" s="13">
        <v>591</v>
      </c>
      <c r="C70" s="13" t="s">
        <v>93</v>
      </c>
      <c r="D70" s="13" t="s">
        <v>30</v>
      </c>
      <c r="E70" s="16">
        <v>3</v>
      </c>
      <c r="F70" s="15">
        <f t="shared" si="19"/>
        <v>1</v>
      </c>
      <c r="G70" s="5">
        <v>0</v>
      </c>
      <c r="H70" s="5">
        <f t="shared" si="20"/>
        <v>-10</v>
      </c>
      <c r="I70" s="5">
        <v>-30</v>
      </c>
      <c r="J70" s="5">
        <v>2</v>
      </c>
      <c r="K70" s="29"/>
      <c r="M70" s="5">
        <v>0</v>
      </c>
      <c r="N70" s="5">
        <f t="shared" si="22"/>
        <v>-10</v>
      </c>
      <c r="O70" s="5">
        <v>-30</v>
      </c>
      <c r="P70" s="5">
        <v>2</v>
      </c>
      <c r="Q70" s="5">
        <v>1350</v>
      </c>
      <c r="S70" s="5">
        <f t="shared" si="23"/>
        <v>2</v>
      </c>
      <c r="T70" s="5">
        <f t="shared" si="26"/>
        <v>-1</v>
      </c>
      <c r="U70" s="5" t="s">
        <v>133</v>
      </c>
      <c r="V70" s="5">
        <f t="shared" si="24"/>
        <v>81</v>
      </c>
      <c r="W70" s="5">
        <f t="shared" si="25"/>
        <v>-80</v>
      </c>
    </row>
    <row r="71" spans="1:23" ht="14.25">
      <c r="A71" s="12">
        <v>69</v>
      </c>
      <c r="B71" s="13">
        <v>717</v>
      </c>
      <c r="C71" s="13" t="s">
        <v>94</v>
      </c>
      <c r="D71" s="13" t="s">
        <v>30</v>
      </c>
      <c r="E71" s="16">
        <v>3</v>
      </c>
      <c r="F71" s="15">
        <f t="shared" si="19"/>
        <v>1</v>
      </c>
      <c r="G71" s="5">
        <v>0</v>
      </c>
      <c r="H71" s="5">
        <f t="shared" si="20"/>
        <v>-10</v>
      </c>
      <c r="I71" s="5">
        <v>-30</v>
      </c>
      <c r="J71" s="5">
        <v>0</v>
      </c>
      <c r="K71" s="29">
        <f t="shared" si="21"/>
        <v>-10</v>
      </c>
      <c r="L71" s="5">
        <v>-30</v>
      </c>
      <c r="M71" s="5">
        <v>0</v>
      </c>
      <c r="N71" s="5">
        <f t="shared" si="22"/>
        <v>-10</v>
      </c>
      <c r="O71" s="5">
        <v>-30</v>
      </c>
      <c r="P71" s="5">
        <v>0</v>
      </c>
      <c r="Q71" s="5">
        <v>0</v>
      </c>
      <c r="S71" s="5">
        <f t="shared" si="23"/>
        <v>0</v>
      </c>
      <c r="T71" s="5">
        <f t="shared" si="26"/>
        <v>-3</v>
      </c>
      <c r="U71" s="5" t="s">
        <v>133</v>
      </c>
      <c r="V71" s="5">
        <f t="shared" si="24"/>
        <v>0</v>
      </c>
      <c r="W71" s="5">
        <f t="shared" si="25"/>
        <v>-120</v>
      </c>
    </row>
    <row r="72" spans="1:23" ht="14.25">
      <c r="A72" s="12">
        <v>70</v>
      </c>
      <c r="B72" s="13">
        <v>339</v>
      </c>
      <c r="C72" s="13" t="s">
        <v>95</v>
      </c>
      <c r="D72" s="13" t="s">
        <v>23</v>
      </c>
      <c r="E72" s="16">
        <v>3</v>
      </c>
      <c r="F72" s="15">
        <f t="shared" si="19"/>
        <v>1</v>
      </c>
      <c r="G72" s="5">
        <v>0</v>
      </c>
      <c r="H72" s="5">
        <f t="shared" si="20"/>
        <v>-10</v>
      </c>
      <c r="I72" s="5">
        <v>-30</v>
      </c>
      <c r="J72" s="5">
        <v>0</v>
      </c>
      <c r="K72" s="29">
        <f t="shared" si="21"/>
        <v>-10</v>
      </c>
      <c r="L72" s="5">
        <v>-30</v>
      </c>
      <c r="M72" s="5">
        <v>0</v>
      </c>
      <c r="N72" s="5">
        <f t="shared" si="22"/>
        <v>-10</v>
      </c>
      <c r="O72" s="5">
        <v>-30</v>
      </c>
      <c r="P72" s="5">
        <v>0</v>
      </c>
      <c r="Q72" s="5">
        <v>0</v>
      </c>
      <c r="S72" s="5">
        <f t="shared" si="23"/>
        <v>0</v>
      </c>
      <c r="T72" s="5">
        <f t="shared" si="26"/>
        <v>-3</v>
      </c>
      <c r="U72" s="5" t="s">
        <v>133</v>
      </c>
      <c r="V72" s="5">
        <f t="shared" si="24"/>
        <v>0</v>
      </c>
      <c r="W72" s="5">
        <f t="shared" si="25"/>
        <v>-120</v>
      </c>
    </row>
    <row r="73" spans="1:23" ht="14.25">
      <c r="A73" s="12">
        <v>71</v>
      </c>
      <c r="B73" s="13">
        <v>103199</v>
      </c>
      <c r="C73" s="13" t="s">
        <v>96</v>
      </c>
      <c r="D73" s="13" t="s">
        <v>23</v>
      </c>
      <c r="E73" s="16">
        <v>3</v>
      </c>
      <c r="F73" s="15">
        <f t="shared" si="19"/>
        <v>1</v>
      </c>
      <c r="G73" s="5">
        <v>2</v>
      </c>
      <c r="I73" s="5">
        <v>-30</v>
      </c>
      <c r="J73" s="5">
        <v>0</v>
      </c>
      <c r="K73" s="29">
        <f t="shared" si="21"/>
        <v>-10</v>
      </c>
      <c r="L73" s="5">
        <v>-30</v>
      </c>
      <c r="M73" s="5">
        <v>0</v>
      </c>
      <c r="N73" s="5">
        <f t="shared" si="22"/>
        <v>-10</v>
      </c>
      <c r="O73" s="5">
        <v>-30</v>
      </c>
      <c r="P73" s="5">
        <v>2</v>
      </c>
      <c r="Q73" s="5">
        <v>1350</v>
      </c>
      <c r="S73" s="5">
        <f t="shared" si="23"/>
        <v>2</v>
      </c>
      <c r="T73" s="5">
        <f t="shared" si="26"/>
        <v>-1</v>
      </c>
      <c r="U73" s="5" t="s">
        <v>133</v>
      </c>
      <c r="V73" s="5">
        <f t="shared" si="24"/>
        <v>81</v>
      </c>
      <c r="W73" s="5">
        <f t="shared" si="25"/>
        <v>-110</v>
      </c>
    </row>
    <row r="74" spans="1:23" ht="14.25">
      <c r="A74" s="12">
        <v>72</v>
      </c>
      <c r="B74" s="13">
        <v>752</v>
      </c>
      <c r="C74" s="13" t="s">
        <v>97</v>
      </c>
      <c r="D74" s="13" t="s">
        <v>23</v>
      </c>
      <c r="E74" s="16">
        <v>3</v>
      </c>
      <c r="F74" s="15">
        <f t="shared" si="19"/>
        <v>1</v>
      </c>
      <c r="G74" s="5">
        <v>0</v>
      </c>
      <c r="H74" s="5">
        <f t="shared" si="20"/>
        <v>-10</v>
      </c>
      <c r="I74" s="5">
        <v>-30</v>
      </c>
      <c r="J74" s="5">
        <v>-2</v>
      </c>
      <c r="K74" s="29">
        <f t="shared" si="21"/>
        <v>-30</v>
      </c>
      <c r="L74" s="5">
        <v>-30</v>
      </c>
      <c r="M74" s="5">
        <v>0</v>
      </c>
      <c r="N74" s="5">
        <f t="shared" si="22"/>
        <v>-10</v>
      </c>
      <c r="O74" s="5">
        <v>-30</v>
      </c>
      <c r="P74" s="5">
        <v>-2</v>
      </c>
      <c r="Q74" s="5">
        <v>-1350</v>
      </c>
      <c r="S74" s="5">
        <f t="shared" si="23"/>
        <v>-2</v>
      </c>
      <c r="T74" s="5">
        <f t="shared" si="26"/>
        <v>-5</v>
      </c>
      <c r="U74" s="5" t="s">
        <v>133</v>
      </c>
      <c r="V74" s="5">
        <f t="shared" si="24"/>
        <v>-81</v>
      </c>
      <c r="W74" s="5">
        <f t="shared" si="25"/>
        <v>-140</v>
      </c>
    </row>
    <row r="75" spans="1:23" ht="14.25">
      <c r="A75" s="12">
        <v>73</v>
      </c>
      <c r="B75" s="13">
        <v>723</v>
      </c>
      <c r="C75" s="13" t="s">
        <v>98</v>
      </c>
      <c r="D75" s="13" t="s">
        <v>27</v>
      </c>
      <c r="E75" s="16">
        <v>3</v>
      </c>
      <c r="F75" s="15">
        <f t="shared" si="19"/>
        <v>1</v>
      </c>
      <c r="G75" s="5">
        <v>0</v>
      </c>
      <c r="H75" s="5">
        <f t="shared" si="20"/>
        <v>-10</v>
      </c>
      <c r="I75" s="5">
        <v>-30</v>
      </c>
      <c r="J75" s="5">
        <v>0</v>
      </c>
      <c r="K75" s="29">
        <f t="shared" si="21"/>
        <v>-10</v>
      </c>
      <c r="L75" s="5">
        <v>-30</v>
      </c>
      <c r="M75" s="5">
        <v>0</v>
      </c>
      <c r="N75" s="5">
        <f t="shared" si="22"/>
        <v>-10</v>
      </c>
      <c r="O75" s="5">
        <v>-30</v>
      </c>
      <c r="P75" s="5">
        <v>0</v>
      </c>
      <c r="Q75" s="5">
        <v>0</v>
      </c>
      <c r="S75" s="5">
        <f t="shared" si="23"/>
        <v>0</v>
      </c>
      <c r="T75" s="5">
        <f t="shared" si="26"/>
        <v>-3</v>
      </c>
      <c r="U75" s="5" t="s">
        <v>133</v>
      </c>
      <c r="V75" s="5">
        <f t="shared" si="24"/>
        <v>0</v>
      </c>
      <c r="W75" s="5">
        <f t="shared" si="25"/>
        <v>-120</v>
      </c>
    </row>
    <row r="76" spans="1:23" ht="14.25">
      <c r="A76" s="12">
        <v>74</v>
      </c>
      <c r="B76" s="13">
        <v>740</v>
      </c>
      <c r="C76" s="13" t="s">
        <v>99</v>
      </c>
      <c r="D76" s="13" t="s">
        <v>25</v>
      </c>
      <c r="E76" s="16">
        <v>3</v>
      </c>
      <c r="F76" s="15">
        <f t="shared" si="19"/>
        <v>1</v>
      </c>
      <c r="G76" s="5">
        <v>0</v>
      </c>
      <c r="H76" s="5">
        <f t="shared" si="20"/>
        <v>-10</v>
      </c>
      <c r="I76" s="5">
        <v>-30</v>
      </c>
      <c r="J76" s="5">
        <v>1</v>
      </c>
      <c r="K76" s="29"/>
      <c r="M76" s="5">
        <v>0</v>
      </c>
      <c r="N76" s="5">
        <f t="shared" si="22"/>
        <v>-10</v>
      </c>
      <c r="O76" s="5">
        <v>-30</v>
      </c>
      <c r="P76" s="5">
        <v>1</v>
      </c>
      <c r="Q76" s="5">
        <v>799</v>
      </c>
      <c r="S76" s="5">
        <f t="shared" si="23"/>
        <v>1</v>
      </c>
      <c r="T76" s="5">
        <f t="shared" si="26"/>
        <v>-2</v>
      </c>
      <c r="U76" s="5" t="s">
        <v>133</v>
      </c>
      <c r="V76" s="5">
        <f t="shared" si="24"/>
        <v>47.94</v>
      </c>
      <c r="W76" s="5">
        <f t="shared" si="25"/>
        <v>-80</v>
      </c>
    </row>
    <row r="77" spans="1:23" ht="14.25">
      <c r="A77" s="12">
        <v>75</v>
      </c>
      <c r="B77" s="13">
        <v>594</v>
      </c>
      <c r="C77" s="13" t="s">
        <v>100</v>
      </c>
      <c r="D77" s="13" t="s">
        <v>30</v>
      </c>
      <c r="E77" s="16">
        <v>3</v>
      </c>
      <c r="F77" s="15">
        <f t="shared" si="19"/>
        <v>1</v>
      </c>
      <c r="G77" s="5">
        <v>0</v>
      </c>
      <c r="H77" s="5">
        <f t="shared" si="20"/>
        <v>-10</v>
      </c>
      <c r="I77" s="5">
        <v>-30</v>
      </c>
      <c r="J77" s="5">
        <v>0</v>
      </c>
      <c r="K77" s="29">
        <f t="shared" si="21"/>
        <v>-10</v>
      </c>
      <c r="L77" s="5">
        <v>-30</v>
      </c>
      <c r="M77" s="5">
        <v>0</v>
      </c>
      <c r="N77" s="5">
        <f t="shared" si="22"/>
        <v>-10</v>
      </c>
      <c r="O77" s="5">
        <v>-30</v>
      </c>
      <c r="P77" s="5">
        <v>0</v>
      </c>
      <c r="Q77" s="5">
        <v>0</v>
      </c>
      <c r="S77" s="5">
        <f t="shared" si="23"/>
        <v>0</v>
      </c>
      <c r="T77" s="5">
        <f t="shared" si="26"/>
        <v>-3</v>
      </c>
      <c r="U77" s="5" t="s">
        <v>133</v>
      </c>
      <c r="V77" s="5">
        <f t="shared" si="24"/>
        <v>0</v>
      </c>
      <c r="W77" s="5">
        <f t="shared" si="25"/>
        <v>-120</v>
      </c>
    </row>
    <row r="78" spans="1:23" ht="14.25">
      <c r="A78" s="12">
        <v>76</v>
      </c>
      <c r="B78" s="13">
        <v>56</v>
      </c>
      <c r="C78" s="13" t="s">
        <v>101</v>
      </c>
      <c r="D78" s="13" t="s">
        <v>57</v>
      </c>
      <c r="E78" s="16">
        <v>3</v>
      </c>
      <c r="F78" s="15">
        <f t="shared" si="19"/>
        <v>1</v>
      </c>
      <c r="G78" s="5">
        <v>0</v>
      </c>
      <c r="H78" s="5">
        <f t="shared" si="20"/>
        <v>-10</v>
      </c>
      <c r="I78" s="5">
        <v>-30</v>
      </c>
      <c r="J78" s="5">
        <v>0</v>
      </c>
      <c r="K78" s="29">
        <f t="shared" si="21"/>
        <v>-10</v>
      </c>
      <c r="L78" s="5">
        <v>-30</v>
      </c>
      <c r="M78" s="5">
        <v>0</v>
      </c>
      <c r="N78" s="5">
        <f t="shared" si="22"/>
        <v>-10</v>
      </c>
      <c r="O78" s="5">
        <v>-30</v>
      </c>
      <c r="P78" s="5">
        <v>0</v>
      </c>
      <c r="Q78" s="5">
        <v>0</v>
      </c>
      <c r="S78" s="5">
        <f t="shared" si="23"/>
        <v>0</v>
      </c>
      <c r="T78" s="5">
        <f t="shared" si="26"/>
        <v>-3</v>
      </c>
      <c r="U78" s="5" t="s">
        <v>133</v>
      </c>
      <c r="V78" s="5">
        <f t="shared" si="24"/>
        <v>0</v>
      </c>
      <c r="W78" s="5">
        <f t="shared" si="25"/>
        <v>-120</v>
      </c>
    </row>
    <row r="79" spans="1:23" ht="14.25">
      <c r="A79" s="12">
        <v>77</v>
      </c>
      <c r="B79" s="13">
        <v>733</v>
      </c>
      <c r="C79" s="13" t="s">
        <v>102</v>
      </c>
      <c r="D79" s="13" t="s">
        <v>25</v>
      </c>
      <c r="E79" s="16">
        <v>6</v>
      </c>
      <c r="F79" s="15">
        <f t="shared" si="19"/>
        <v>2</v>
      </c>
      <c r="G79" s="5">
        <v>0</v>
      </c>
      <c r="H79" s="5">
        <f t="shared" si="20"/>
        <v>-20</v>
      </c>
      <c r="I79" s="5">
        <v>-30</v>
      </c>
      <c r="J79" s="5">
        <v>0</v>
      </c>
      <c r="K79" s="29">
        <f t="shared" si="21"/>
        <v>-20</v>
      </c>
      <c r="L79" s="5">
        <v>-30</v>
      </c>
      <c r="M79" s="5">
        <v>0</v>
      </c>
      <c r="N79" s="5">
        <f t="shared" si="22"/>
        <v>-20</v>
      </c>
      <c r="O79" s="5">
        <v>-30</v>
      </c>
      <c r="P79" s="5">
        <v>0</v>
      </c>
      <c r="Q79" s="5">
        <v>0</v>
      </c>
      <c r="S79" s="5">
        <f t="shared" si="23"/>
        <v>0</v>
      </c>
      <c r="T79" s="5">
        <f t="shared" si="26"/>
        <v>-6</v>
      </c>
      <c r="U79" s="5" t="s">
        <v>133</v>
      </c>
      <c r="V79" s="5">
        <f t="shared" si="24"/>
        <v>0</v>
      </c>
      <c r="W79" s="5">
        <f t="shared" si="25"/>
        <v>-150</v>
      </c>
    </row>
    <row r="80" spans="1:23" ht="14.25">
      <c r="A80" s="12">
        <v>78</v>
      </c>
      <c r="B80" s="13">
        <v>391</v>
      </c>
      <c r="C80" s="13" t="s">
        <v>103</v>
      </c>
      <c r="D80" s="13" t="s">
        <v>27</v>
      </c>
      <c r="E80" s="16">
        <v>3</v>
      </c>
      <c r="F80" s="15">
        <f t="shared" si="19"/>
        <v>1</v>
      </c>
      <c r="G80" s="5">
        <v>0</v>
      </c>
      <c r="H80" s="5">
        <f t="shared" si="20"/>
        <v>-10</v>
      </c>
      <c r="I80" s="5">
        <v>-30</v>
      </c>
      <c r="J80" s="5">
        <v>0</v>
      </c>
      <c r="K80" s="29">
        <f t="shared" si="21"/>
        <v>-10</v>
      </c>
      <c r="L80" s="5">
        <v>-30</v>
      </c>
      <c r="M80" s="5">
        <v>2</v>
      </c>
      <c r="P80" s="5">
        <v>2</v>
      </c>
      <c r="Q80" s="5">
        <v>1350</v>
      </c>
      <c r="S80" s="5">
        <f t="shared" si="23"/>
        <v>2</v>
      </c>
      <c r="T80" s="5">
        <f t="shared" si="26"/>
        <v>-1</v>
      </c>
      <c r="U80" s="5" t="s">
        <v>133</v>
      </c>
      <c r="V80" s="5">
        <f t="shared" si="24"/>
        <v>81</v>
      </c>
      <c r="W80" s="5">
        <f t="shared" si="25"/>
        <v>-80</v>
      </c>
    </row>
    <row r="81" spans="1:23" ht="14.25">
      <c r="A81" s="12">
        <v>79</v>
      </c>
      <c r="B81" s="13">
        <v>738</v>
      </c>
      <c r="C81" s="13" t="s">
        <v>104</v>
      </c>
      <c r="D81" s="13" t="s">
        <v>57</v>
      </c>
      <c r="E81" s="16">
        <v>3</v>
      </c>
      <c r="F81" s="15">
        <f t="shared" si="19"/>
        <v>1</v>
      </c>
      <c r="G81" s="5">
        <v>0</v>
      </c>
      <c r="H81" s="5">
        <f t="shared" si="20"/>
        <v>-10</v>
      </c>
      <c r="I81" s="5">
        <v>-30</v>
      </c>
      <c r="J81" s="5">
        <v>0</v>
      </c>
      <c r="K81" s="29">
        <f t="shared" si="21"/>
        <v>-10</v>
      </c>
      <c r="L81" s="5">
        <v>-30</v>
      </c>
      <c r="M81" s="5">
        <v>0</v>
      </c>
      <c r="N81" s="5">
        <f t="shared" si="22"/>
        <v>-10</v>
      </c>
      <c r="O81" s="5">
        <v>-30</v>
      </c>
      <c r="P81" s="5">
        <v>0</v>
      </c>
      <c r="Q81" s="5">
        <v>0</v>
      </c>
      <c r="S81" s="5">
        <f t="shared" si="23"/>
        <v>0</v>
      </c>
      <c r="T81" s="5">
        <f t="shared" si="26"/>
        <v>-3</v>
      </c>
      <c r="U81" s="5" t="s">
        <v>133</v>
      </c>
      <c r="V81" s="5">
        <f t="shared" si="24"/>
        <v>0</v>
      </c>
      <c r="W81" s="5">
        <f t="shared" si="25"/>
        <v>-120</v>
      </c>
    </row>
    <row r="82" spans="1:23" ht="14.25">
      <c r="A82" s="12">
        <v>80</v>
      </c>
      <c r="B82" s="13">
        <v>539</v>
      </c>
      <c r="C82" s="13" t="s">
        <v>105</v>
      </c>
      <c r="D82" s="13" t="s">
        <v>30</v>
      </c>
      <c r="E82" s="16">
        <v>3</v>
      </c>
      <c r="F82" s="15">
        <f t="shared" si="19"/>
        <v>1</v>
      </c>
      <c r="G82" s="5">
        <v>0</v>
      </c>
      <c r="H82" s="5">
        <f t="shared" si="20"/>
        <v>-10</v>
      </c>
      <c r="I82" s="5">
        <v>-30</v>
      </c>
      <c r="J82" s="5">
        <v>0</v>
      </c>
      <c r="K82" s="29">
        <f t="shared" si="21"/>
        <v>-10</v>
      </c>
      <c r="L82" s="5">
        <v>-30</v>
      </c>
      <c r="M82" s="5">
        <v>0</v>
      </c>
      <c r="N82" s="5">
        <f t="shared" si="22"/>
        <v>-10</v>
      </c>
      <c r="O82" s="5">
        <v>-30</v>
      </c>
      <c r="P82" s="5">
        <v>0</v>
      </c>
      <c r="Q82" s="5">
        <v>0</v>
      </c>
      <c r="S82" s="5">
        <f t="shared" si="23"/>
        <v>0</v>
      </c>
      <c r="T82" s="5">
        <f t="shared" si="26"/>
        <v>-3</v>
      </c>
      <c r="U82" s="5" t="s">
        <v>133</v>
      </c>
      <c r="V82" s="5">
        <f t="shared" si="24"/>
        <v>0</v>
      </c>
      <c r="W82" s="5">
        <f t="shared" si="25"/>
        <v>-120</v>
      </c>
    </row>
    <row r="83" spans="1:23" ht="14.25">
      <c r="A83" s="12">
        <v>81</v>
      </c>
      <c r="B83" s="13">
        <v>720</v>
      </c>
      <c r="C83" s="13" t="s">
        <v>106</v>
      </c>
      <c r="D83" s="13" t="s">
        <v>30</v>
      </c>
      <c r="E83" s="16">
        <v>3</v>
      </c>
      <c r="F83" s="15">
        <f t="shared" si="19"/>
        <v>1</v>
      </c>
      <c r="G83" s="5">
        <v>0</v>
      </c>
      <c r="H83" s="5">
        <f t="shared" si="20"/>
        <v>-10</v>
      </c>
      <c r="I83" s="5">
        <v>-30</v>
      </c>
      <c r="J83" s="5">
        <v>0</v>
      </c>
      <c r="K83" s="29">
        <f t="shared" si="21"/>
        <v>-10</v>
      </c>
      <c r="L83" s="5">
        <v>-30</v>
      </c>
      <c r="M83" s="5">
        <v>0</v>
      </c>
      <c r="N83" s="5">
        <f t="shared" si="22"/>
        <v>-10</v>
      </c>
      <c r="O83" s="5">
        <v>-30</v>
      </c>
      <c r="P83" s="5">
        <v>0</v>
      </c>
      <c r="Q83" s="5">
        <v>0</v>
      </c>
      <c r="S83" s="5">
        <f t="shared" si="23"/>
        <v>0</v>
      </c>
      <c r="T83" s="5">
        <f t="shared" si="26"/>
        <v>-3</v>
      </c>
      <c r="U83" s="5" t="s">
        <v>133</v>
      </c>
      <c r="V83" s="5">
        <f t="shared" si="24"/>
        <v>0</v>
      </c>
      <c r="W83" s="5">
        <f t="shared" si="25"/>
        <v>-120</v>
      </c>
    </row>
    <row r="84" spans="1:23" ht="14.25">
      <c r="A84" s="12">
        <v>82</v>
      </c>
      <c r="B84" s="13">
        <v>753</v>
      </c>
      <c r="C84" s="13" t="s">
        <v>107</v>
      </c>
      <c r="D84" s="13" t="s">
        <v>25</v>
      </c>
      <c r="E84" s="16">
        <v>3</v>
      </c>
      <c r="F84" s="15">
        <f t="shared" si="19"/>
        <v>1</v>
      </c>
      <c r="G84" s="5">
        <v>0</v>
      </c>
      <c r="H84" s="5">
        <f t="shared" si="20"/>
        <v>-10</v>
      </c>
      <c r="I84" s="5">
        <v>-30</v>
      </c>
      <c r="J84" s="5">
        <v>0</v>
      </c>
      <c r="K84" s="29">
        <f t="shared" si="21"/>
        <v>-10</v>
      </c>
      <c r="L84" s="5">
        <v>-30</v>
      </c>
      <c r="M84" s="5">
        <v>0</v>
      </c>
      <c r="N84" s="5">
        <f t="shared" si="22"/>
        <v>-10</v>
      </c>
      <c r="O84" s="5">
        <v>-30</v>
      </c>
      <c r="P84" s="5">
        <v>0</v>
      </c>
      <c r="Q84" s="5">
        <v>0</v>
      </c>
      <c r="S84" s="5">
        <f t="shared" si="23"/>
        <v>0</v>
      </c>
      <c r="T84" s="5">
        <f t="shared" si="26"/>
        <v>-3</v>
      </c>
      <c r="U84" s="5" t="s">
        <v>133</v>
      </c>
      <c r="V84" s="5">
        <f t="shared" si="24"/>
        <v>0</v>
      </c>
      <c r="W84" s="5">
        <f t="shared" si="25"/>
        <v>-120</v>
      </c>
    </row>
    <row r="85" spans="1:23" ht="14.25">
      <c r="A85" s="12">
        <v>83</v>
      </c>
      <c r="B85" s="13">
        <v>732</v>
      </c>
      <c r="C85" s="13" t="s">
        <v>108</v>
      </c>
      <c r="D85" s="13" t="s">
        <v>30</v>
      </c>
      <c r="E85" s="16">
        <v>3</v>
      </c>
      <c r="F85" s="15">
        <f t="shared" si="19"/>
        <v>1</v>
      </c>
      <c r="G85" s="5">
        <v>0</v>
      </c>
      <c r="H85" s="5">
        <f t="shared" si="20"/>
        <v>-10</v>
      </c>
      <c r="I85" s="5">
        <v>-30</v>
      </c>
      <c r="J85" s="5">
        <v>0</v>
      </c>
      <c r="K85" s="29">
        <f t="shared" si="21"/>
        <v>-10</v>
      </c>
      <c r="L85" s="5">
        <v>-30</v>
      </c>
      <c r="M85" s="5">
        <v>0</v>
      </c>
      <c r="N85" s="5">
        <f t="shared" si="22"/>
        <v>-10</v>
      </c>
      <c r="O85" s="5">
        <v>-30</v>
      </c>
      <c r="P85" s="5">
        <v>0</v>
      </c>
      <c r="Q85" s="5">
        <v>0</v>
      </c>
      <c r="S85" s="5">
        <f t="shared" si="23"/>
        <v>0</v>
      </c>
      <c r="T85" s="5">
        <f t="shared" si="26"/>
        <v>-3</v>
      </c>
      <c r="U85" s="5" t="s">
        <v>133</v>
      </c>
      <c r="V85" s="5">
        <f t="shared" si="24"/>
        <v>0</v>
      </c>
      <c r="W85" s="5">
        <f t="shared" si="25"/>
        <v>-120</v>
      </c>
    </row>
    <row r="86" spans="1:23" ht="14.25">
      <c r="A86" s="12">
        <v>84</v>
      </c>
      <c r="B86" s="13">
        <v>545</v>
      </c>
      <c r="C86" s="13" t="s">
        <v>109</v>
      </c>
      <c r="D86" s="13" t="s">
        <v>25</v>
      </c>
      <c r="E86" s="16">
        <v>3</v>
      </c>
      <c r="F86" s="15">
        <f t="shared" si="19"/>
        <v>1</v>
      </c>
      <c r="G86" s="5">
        <v>0</v>
      </c>
      <c r="H86" s="5">
        <f t="shared" si="20"/>
        <v>-10</v>
      </c>
      <c r="I86" s="5">
        <v>-30</v>
      </c>
      <c r="J86" s="5">
        <v>0</v>
      </c>
      <c r="K86" s="29">
        <f t="shared" si="21"/>
        <v>-10</v>
      </c>
      <c r="L86" s="5">
        <v>-30</v>
      </c>
      <c r="M86" s="5">
        <v>0</v>
      </c>
      <c r="N86" s="5">
        <f t="shared" si="22"/>
        <v>-10</v>
      </c>
      <c r="O86" s="5">
        <v>-30</v>
      </c>
      <c r="P86" s="5">
        <v>0</v>
      </c>
      <c r="Q86" s="5">
        <v>0</v>
      </c>
      <c r="S86" s="5">
        <f t="shared" si="23"/>
        <v>0</v>
      </c>
      <c r="T86" s="5">
        <f t="shared" si="26"/>
        <v>-3</v>
      </c>
      <c r="U86" s="5" t="s">
        <v>133</v>
      </c>
      <c r="V86" s="5">
        <f t="shared" si="24"/>
        <v>0</v>
      </c>
      <c r="W86" s="5">
        <f t="shared" si="25"/>
        <v>-120</v>
      </c>
    </row>
    <row r="87" spans="1:23" ht="14.25">
      <c r="A87" s="12">
        <v>85</v>
      </c>
      <c r="B87" s="13">
        <v>371</v>
      </c>
      <c r="C87" s="13" t="s">
        <v>110</v>
      </c>
      <c r="D87" s="13" t="s">
        <v>30</v>
      </c>
      <c r="E87" s="16">
        <v>3</v>
      </c>
      <c r="F87" s="15">
        <f t="shared" si="19"/>
        <v>1</v>
      </c>
      <c r="G87" s="5">
        <v>0</v>
      </c>
      <c r="H87" s="5">
        <f t="shared" si="20"/>
        <v>-10</v>
      </c>
      <c r="I87" s="5">
        <v>-30</v>
      </c>
      <c r="J87" s="5">
        <v>2</v>
      </c>
      <c r="K87" s="29"/>
      <c r="M87" s="5">
        <v>0</v>
      </c>
      <c r="N87" s="5">
        <f t="shared" si="22"/>
        <v>-10</v>
      </c>
      <c r="O87" s="5">
        <v>-30</v>
      </c>
      <c r="P87" s="5">
        <v>2</v>
      </c>
      <c r="Q87" s="5">
        <v>1350</v>
      </c>
      <c r="S87" s="5">
        <f t="shared" si="23"/>
        <v>2</v>
      </c>
      <c r="T87" s="5">
        <f t="shared" si="26"/>
        <v>-1</v>
      </c>
      <c r="U87" s="5" t="s">
        <v>133</v>
      </c>
      <c r="V87" s="5">
        <f t="shared" si="24"/>
        <v>81</v>
      </c>
      <c r="W87" s="5">
        <f t="shared" si="25"/>
        <v>-80</v>
      </c>
    </row>
    <row r="88" spans="1:23" ht="14.25">
      <c r="A88" s="12">
        <v>86</v>
      </c>
      <c r="B88" s="13">
        <v>102567</v>
      </c>
      <c r="C88" s="13" t="s">
        <v>111</v>
      </c>
      <c r="D88" s="13" t="s">
        <v>30</v>
      </c>
      <c r="E88" s="16">
        <v>3</v>
      </c>
      <c r="F88" s="15">
        <f t="shared" si="19"/>
        <v>1</v>
      </c>
      <c r="G88" s="5">
        <v>0</v>
      </c>
      <c r="H88" s="5">
        <f t="shared" si="20"/>
        <v>-10</v>
      </c>
      <c r="I88" s="5">
        <v>-30</v>
      </c>
      <c r="J88" s="5">
        <v>0</v>
      </c>
      <c r="K88" s="29">
        <f t="shared" si="21"/>
        <v>-10</v>
      </c>
      <c r="L88" s="5">
        <v>-30</v>
      </c>
      <c r="M88" s="5">
        <v>0</v>
      </c>
      <c r="N88" s="5">
        <f t="shared" si="22"/>
        <v>-10</v>
      </c>
      <c r="O88" s="5">
        <v>-30</v>
      </c>
      <c r="P88" s="5">
        <v>0</v>
      </c>
      <c r="Q88" s="5">
        <v>0</v>
      </c>
      <c r="S88" s="5">
        <f t="shared" si="23"/>
        <v>0</v>
      </c>
      <c r="T88" s="5">
        <f t="shared" si="26"/>
        <v>-3</v>
      </c>
      <c r="U88" s="5" t="s">
        <v>133</v>
      </c>
      <c r="V88" s="5">
        <f t="shared" si="24"/>
        <v>0</v>
      </c>
      <c r="W88" s="5">
        <f t="shared" si="25"/>
        <v>-120</v>
      </c>
    </row>
    <row r="89" spans="1:23" ht="14.25">
      <c r="A89" s="12">
        <v>87</v>
      </c>
      <c r="B89" s="13">
        <v>710</v>
      </c>
      <c r="C89" s="13" t="s">
        <v>112</v>
      </c>
      <c r="D89" s="13" t="s">
        <v>57</v>
      </c>
      <c r="E89" s="16">
        <v>6</v>
      </c>
      <c r="F89" s="15">
        <f t="shared" si="19"/>
        <v>2</v>
      </c>
      <c r="G89" s="5">
        <v>0</v>
      </c>
      <c r="H89" s="5">
        <f t="shared" si="20"/>
        <v>-20</v>
      </c>
      <c r="I89" s="5">
        <v>-30</v>
      </c>
      <c r="J89" s="5">
        <v>0</v>
      </c>
      <c r="K89" s="29">
        <f t="shared" si="21"/>
        <v>-20</v>
      </c>
      <c r="L89" s="5">
        <v>-30</v>
      </c>
      <c r="M89" s="5">
        <v>0</v>
      </c>
      <c r="N89" s="5">
        <f t="shared" si="22"/>
        <v>-20</v>
      </c>
      <c r="O89" s="5">
        <v>-30</v>
      </c>
      <c r="P89" s="5">
        <v>0</v>
      </c>
      <c r="Q89" s="5">
        <v>0</v>
      </c>
      <c r="S89" s="5">
        <f t="shared" si="23"/>
        <v>0</v>
      </c>
      <c r="T89" s="5">
        <f t="shared" si="26"/>
        <v>-6</v>
      </c>
      <c r="U89" s="5" t="s">
        <v>133</v>
      </c>
      <c r="V89" s="5">
        <f t="shared" si="24"/>
        <v>0</v>
      </c>
      <c r="W89" s="5">
        <f t="shared" si="25"/>
        <v>-150</v>
      </c>
    </row>
    <row r="90" spans="1:23" ht="14.25">
      <c r="A90" s="12">
        <v>88</v>
      </c>
      <c r="B90" s="13">
        <v>549</v>
      </c>
      <c r="C90" s="13" t="s">
        <v>113</v>
      </c>
      <c r="D90" s="13" t="s">
        <v>30</v>
      </c>
      <c r="E90" s="16">
        <v>3</v>
      </c>
      <c r="F90" s="15">
        <f t="shared" si="19"/>
        <v>1</v>
      </c>
      <c r="G90" s="5">
        <v>0</v>
      </c>
      <c r="H90" s="5">
        <f t="shared" si="20"/>
        <v>-10</v>
      </c>
      <c r="I90" s="5">
        <v>-30</v>
      </c>
      <c r="J90" s="5">
        <v>0</v>
      </c>
      <c r="K90" s="29">
        <f t="shared" si="21"/>
        <v>-10</v>
      </c>
      <c r="L90" s="5">
        <v>-30</v>
      </c>
      <c r="M90" s="5">
        <v>0</v>
      </c>
      <c r="N90" s="5">
        <f t="shared" si="22"/>
        <v>-10</v>
      </c>
      <c r="O90" s="5">
        <v>-30</v>
      </c>
      <c r="P90" s="5">
        <v>0</v>
      </c>
      <c r="Q90" s="5">
        <v>0</v>
      </c>
      <c r="S90" s="5">
        <f t="shared" si="23"/>
        <v>0</v>
      </c>
      <c r="T90" s="5">
        <f t="shared" si="26"/>
        <v>-3</v>
      </c>
      <c r="U90" s="5" t="s">
        <v>133</v>
      </c>
      <c r="V90" s="5">
        <f t="shared" si="24"/>
        <v>0</v>
      </c>
      <c r="W90" s="5">
        <f t="shared" si="25"/>
        <v>-120</v>
      </c>
    </row>
    <row r="91" spans="1:23" ht="14.25">
      <c r="A91" s="12">
        <v>89</v>
      </c>
      <c r="B91" s="13">
        <v>718</v>
      </c>
      <c r="C91" s="13" t="s">
        <v>114</v>
      </c>
      <c r="D91" s="13" t="s">
        <v>27</v>
      </c>
      <c r="E91" s="16">
        <v>3</v>
      </c>
      <c r="F91" s="15">
        <f t="shared" si="19"/>
        <v>1</v>
      </c>
      <c r="G91" s="5">
        <v>0</v>
      </c>
      <c r="H91" s="5">
        <f t="shared" si="20"/>
        <v>-10</v>
      </c>
      <c r="I91" s="5">
        <v>-30</v>
      </c>
      <c r="J91" s="5">
        <v>0</v>
      </c>
      <c r="K91" s="29">
        <f t="shared" si="21"/>
        <v>-10</v>
      </c>
      <c r="L91" s="5">
        <v>-30</v>
      </c>
      <c r="M91" s="5">
        <v>0</v>
      </c>
      <c r="N91" s="5">
        <f t="shared" si="22"/>
        <v>-10</v>
      </c>
      <c r="O91" s="5">
        <v>-30</v>
      </c>
      <c r="P91" s="5">
        <v>0</v>
      </c>
      <c r="Q91" s="5">
        <v>0</v>
      </c>
      <c r="S91" s="5">
        <f t="shared" si="23"/>
        <v>0</v>
      </c>
      <c r="T91" s="5">
        <f t="shared" si="26"/>
        <v>-3</v>
      </c>
      <c r="U91" s="5" t="s">
        <v>133</v>
      </c>
      <c r="V91" s="5">
        <f t="shared" si="24"/>
        <v>0</v>
      </c>
      <c r="W91" s="5">
        <f t="shared" si="25"/>
        <v>-120</v>
      </c>
    </row>
    <row r="92" spans="1:23" ht="14.25">
      <c r="A92" s="12">
        <v>90</v>
      </c>
      <c r="B92" s="13">
        <v>102478</v>
      </c>
      <c r="C92" s="13" t="s">
        <v>115</v>
      </c>
      <c r="D92" s="13" t="s">
        <v>27</v>
      </c>
      <c r="E92" s="16">
        <v>3</v>
      </c>
      <c r="F92" s="15">
        <f t="shared" si="19"/>
        <v>1</v>
      </c>
      <c r="G92" s="5">
        <v>0</v>
      </c>
      <c r="H92" s="5">
        <f t="shared" si="20"/>
        <v>-10</v>
      </c>
      <c r="I92" s="5">
        <v>-30</v>
      </c>
      <c r="J92" s="5">
        <v>0</v>
      </c>
      <c r="K92" s="29">
        <f t="shared" si="21"/>
        <v>-10</v>
      </c>
      <c r="L92" s="5">
        <v>-30</v>
      </c>
      <c r="M92" s="5">
        <v>4</v>
      </c>
      <c r="P92" s="5">
        <v>4</v>
      </c>
      <c r="Q92" s="5">
        <v>2700</v>
      </c>
      <c r="S92" s="5">
        <f t="shared" si="23"/>
        <v>4</v>
      </c>
      <c r="T92" s="5">
        <f t="shared" si="26"/>
        <v>1</v>
      </c>
      <c r="U92" s="5" t="s">
        <v>132</v>
      </c>
      <c r="V92" s="5">
        <f t="shared" si="24"/>
        <v>162</v>
      </c>
      <c r="W92" s="5">
        <f t="shared" ref="W80:W101" si="27">I92+L92+O92</f>
        <v>-60</v>
      </c>
    </row>
    <row r="93" spans="1:23" ht="14.25">
      <c r="A93" s="12">
        <v>91</v>
      </c>
      <c r="B93" s="13">
        <v>104429</v>
      </c>
      <c r="C93" s="13" t="s">
        <v>116</v>
      </c>
      <c r="D93" s="13" t="s">
        <v>23</v>
      </c>
      <c r="E93" s="16">
        <v>3</v>
      </c>
      <c r="F93" s="15">
        <f t="shared" si="19"/>
        <v>1</v>
      </c>
      <c r="G93" s="5">
        <v>0</v>
      </c>
      <c r="H93" s="5">
        <f t="shared" si="20"/>
        <v>-10</v>
      </c>
      <c r="I93" s="5">
        <v>-30</v>
      </c>
      <c r="J93" s="5">
        <v>0</v>
      </c>
      <c r="K93" s="29">
        <f t="shared" si="21"/>
        <v>-10</v>
      </c>
      <c r="L93" s="5">
        <v>-30</v>
      </c>
      <c r="M93" s="5">
        <v>0</v>
      </c>
      <c r="N93" s="5">
        <f t="shared" si="22"/>
        <v>-10</v>
      </c>
      <c r="O93" s="5">
        <v>-30</v>
      </c>
      <c r="P93" s="5">
        <v>0</v>
      </c>
      <c r="Q93" s="5">
        <v>0</v>
      </c>
      <c r="S93" s="5">
        <f t="shared" si="23"/>
        <v>0</v>
      </c>
      <c r="T93" s="5">
        <f t="shared" si="26"/>
        <v>-3</v>
      </c>
      <c r="U93" s="5" t="s">
        <v>133</v>
      </c>
      <c r="V93" s="5">
        <f t="shared" si="24"/>
        <v>0</v>
      </c>
      <c r="W93" s="5">
        <f>H93+I93+K93+L93+N93+O93</f>
        <v>-120</v>
      </c>
    </row>
    <row r="94" spans="1:23" ht="14.25">
      <c r="A94" s="12">
        <v>92</v>
      </c>
      <c r="B94" s="13">
        <v>104428</v>
      </c>
      <c r="C94" s="13" t="s">
        <v>117</v>
      </c>
      <c r="D94" s="13" t="s">
        <v>57</v>
      </c>
      <c r="E94" s="16">
        <v>6</v>
      </c>
      <c r="F94" s="15">
        <f t="shared" si="19"/>
        <v>2</v>
      </c>
      <c r="G94" s="5">
        <v>0</v>
      </c>
      <c r="H94" s="5">
        <f t="shared" si="20"/>
        <v>-20</v>
      </c>
      <c r="I94" s="5">
        <v>-30</v>
      </c>
      <c r="J94" s="5">
        <v>0</v>
      </c>
      <c r="K94" s="29">
        <f t="shared" si="21"/>
        <v>-20</v>
      </c>
      <c r="L94" s="5">
        <v>-30</v>
      </c>
      <c r="M94" s="5">
        <v>7</v>
      </c>
      <c r="P94" s="5">
        <v>7</v>
      </c>
      <c r="Q94" s="5">
        <v>4050</v>
      </c>
      <c r="S94" s="5">
        <f t="shared" si="23"/>
        <v>7</v>
      </c>
      <c r="T94" s="5">
        <f t="shared" si="26"/>
        <v>1</v>
      </c>
      <c r="U94" s="5" t="s">
        <v>132</v>
      </c>
      <c r="V94" s="5">
        <f t="shared" si="24"/>
        <v>243</v>
      </c>
      <c r="W94" s="5">
        <f t="shared" si="27"/>
        <v>-60</v>
      </c>
    </row>
    <row r="95" spans="1:23" ht="14.25">
      <c r="A95" s="12">
        <v>93</v>
      </c>
      <c r="B95" s="13">
        <v>706</v>
      </c>
      <c r="C95" s="13" t="s">
        <v>118</v>
      </c>
      <c r="D95" s="13" t="s">
        <v>57</v>
      </c>
      <c r="E95" s="16">
        <v>3</v>
      </c>
      <c r="F95" s="15">
        <f t="shared" si="19"/>
        <v>1</v>
      </c>
      <c r="G95" s="5">
        <v>0</v>
      </c>
      <c r="H95" s="5">
        <f t="shared" si="20"/>
        <v>-10</v>
      </c>
      <c r="I95" s="5">
        <v>-30</v>
      </c>
      <c r="J95" s="5">
        <v>0</v>
      </c>
      <c r="K95" s="29">
        <f t="shared" si="21"/>
        <v>-10</v>
      </c>
      <c r="L95" s="5">
        <v>-30</v>
      </c>
      <c r="M95" s="5">
        <v>0</v>
      </c>
      <c r="N95" s="5">
        <f t="shared" si="22"/>
        <v>-10</v>
      </c>
      <c r="O95" s="5">
        <v>-30</v>
      </c>
      <c r="P95" s="5">
        <v>0</v>
      </c>
      <c r="Q95" s="5">
        <v>0</v>
      </c>
      <c r="S95" s="5">
        <f t="shared" si="23"/>
        <v>0</v>
      </c>
      <c r="T95" s="5">
        <f t="shared" si="26"/>
        <v>-3</v>
      </c>
      <c r="U95" s="5" t="s">
        <v>133</v>
      </c>
      <c r="V95" s="5">
        <f t="shared" si="24"/>
        <v>0</v>
      </c>
      <c r="W95" s="5">
        <f t="shared" ref="W95:W100" si="28">H95+I95+K95+L95+N95+O95</f>
        <v>-120</v>
      </c>
    </row>
    <row r="96" spans="1:23" ht="14.25">
      <c r="A96" s="12">
        <v>94</v>
      </c>
      <c r="B96" s="13">
        <v>713</v>
      </c>
      <c r="C96" s="13" t="s">
        <v>119</v>
      </c>
      <c r="D96" s="13" t="s">
        <v>57</v>
      </c>
      <c r="E96" s="16">
        <v>3</v>
      </c>
      <c r="F96" s="15">
        <f t="shared" si="19"/>
        <v>1</v>
      </c>
      <c r="G96" s="5">
        <v>0</v>
      </c>
      <c r="H96" s="5">
        <f t="shared" si="20"/>
        <v>-10</v>
      </c>
      <c r="I96" s="5">
        <v>-30</v>
      </c>
      <c r="J96" s="5">
        <v>0</v>
      </c>
      <c r="K96" s="29">
        <f t="shared" si="21"/>
        <v>-10</v>
      </c>
      <c r="L96" s="5">
        <v>-30</v>
      </c>
      <c r="M96" s="5">
        <v>0</v>
      </c>
      <c r="N96" s="5">
        <f t="shared" si="22"/>
        <v>-10</v>
      </c>
      <c r="O96" s="5">
        <v>-30</v>
      </c>
      <c r="P96" s="5">
        <v>0</v>
      </c>
      <c r="Q96" s="5">
        <v>0</v>
      </c>
      <c r="S96" s="5">
        <f t="shared" si="23"/>
        <v>0</v>
      </c>
      <c r="T96" s="5">
        <f t="shared" si="26"/>
        <v>-3</v>
      </c>
      <c r="U96" s="5" t="s">
        <v>133</v>
      </c>
      <c r="V96" s="5">
        <f t="shared" si="24"/>
        <v>0</v>
      </c>
      <c r="W96" s="5">
        <f t="shared" si="28"/>
        <v>-120</v>
      </c>
    </row>
    <row r="97" spans="1:23" ht="14.25">
      <c r="A97" s="12">
        <v>95</v>
      </c>
      <c r="B97" s="13">
        <v>102564</v>
      </c>
      <c r="C97" s="13" t="s">
        <v>120</v>
      </c>
      <c r="D97" s="13" t="s">
        <v>30</v>
      </c>
      <c r="E97" s="16">
        <v>3</v>
      </c>
      <c r="F97" s="15">
        <f t="shared" si="19"/>
        <v>1</v>
      </c>
      <c r="G97" s="5">
        <v>0</v>
      </c>
      <c r="H97" s="5">
        <f t="shared" si="20"/>
        <v>-10</v>
      </c>
      <c r="I97" s="5">
        <v>-30</v>
      </c>
      <c r="J97" s="5">
        <v>0</v>
      </c>
      <c r="K97" s="29">
        <f t="shared" si="21"/>
        <v>-10</v>
      </c>
      <c r="L97" s="5">
        <v>-30</v>
      </c>
      <c r="M97" s="5">
        <v>2</v>
      </c>
      <c r="P97" s="5">
        <v>2</v>
      </c>
      <c r="Q97" s="5">
        <v>1350</v>
      </c>
      <c r="S97" s="5">
        <f t="shared" si="23"/>
        <v>2</v>
      </c>
      <c r="T97" s="5">
        <f t="shared" si="26"/>
        <v>-1</v>
      </c>
      <c r="U97" s="5" t="s">
        <v>133</v>
      </c>
      <c r="V97" s="5">
        <f t="shared" si="24"/>
        <v>81</v>
      </c>
      <c r="W97" s="5">
        <f t="shared" si="28"/>
        <v>-80</v>
      </c>
    </row>
    <row r="98" spans="1:23" ht="14.25">
      <c r="A98" s="12">
        <v>96</v>
      </c>
      <c r="B98" s="13">
        <v>741</v>
      </c>
      <c r="C98" s="13" t="s">
        <v>121</v>
      </c>
      <c r="D98" s="13" t="s">
        <v>23</v>
      </c>
      <c r="E98" s="16">
        <v>3</v>
      </c>
      <c r="F98" s="15">
        <f t="shared" si="19"/>
        <v>1</v>
      </c>
      <c r="G98" s="5">
        <v>0</v>
      </c>
      <c r="H98" s="5">
        <f t="shared" si="20"/>
        <v>-10</v>
      </c>
      <c r="I98" s="5">
        <v>-30</v>
      </c>
      <c r="J98" s="5">
        <v>0</v>
      </c>
      <c r="K98" s="29">
        <f t="shared" si="21"/>
        <v>-10</v>
      </c>
      <c r="L98" s="5">
        <v>-30</v>
      </c>
      <c r="M98" s="5">
        <v>0</v>
      </c>
      <c r="N98" s="5">
        <f t="shared" si="22"/>
        <v>-10</v>
      </c>
      <c r="O98" s="5">
        <v>-30</v>
      </c>
      <c r="P98" s="5">
        <v>0</v>
      </c>
      <c r="Q98" s="5">
        <v>0</v>
      </c>
      <c r="S98" s="5">
        <f t="shared" si="23"/>
        <v>0</v>
      </c>
      <c r="T98" s="5">
        <f t="shared" si="26"/>
        <v>-3</v>
      </c>
      <c r="U98" s="5" t="s">
        <v>133</v>
      </c>
      <c r="V98" s="5">
        <f t="shared" si="24"/>
        <v>0</v>
      </c>
      <c r="W98" s="5">
        <f t="shared" si="28"/>
        <v>-120</v>
      </c>
    </row>
    <row r="99" spans="1:23" ht="14.25">
      <c r="A99" s="12">
        <v>97</v>
      </c>
      <c r="B99" s="13">
        <v>104430</v>
      </c>
      <c r="C99" s="13" t="s">
        <v>122</v>
      </c>
      <c r="D99" s="13" t="s">
        <v>25</v>
      </c>
      <c r="E99" s="16">
        <v>3</v>
      </c>
      <c r="F99" s="15">
        <f t="shared" si="19"/>
        <v>1</v>
      </c>
      <c r="G99" s="5">
        <v>0</v>
      </c>
      <c r="H99" s="5">
        <f t="shared" si="20"/>
        <v>-10</v>
      </c>
      <c r="I99" s="5">
        <v>-30</v>
      </c>
      <c r="J99" s="5">
        <v>0</v>
      </c>
      <c r="K99" s="29">
        <f t="shared" si="21"/>
        <v>-10</v>
      </c>
      <c r="L99" s="5">
        <v>-30</v>
      </c>
      <c r="M99" s="5">
        <v>0</v>
      </c>
      <c r="N99" s="5">
        <f t="shared" si="22"/>
        <v>-10</v>
      </c>
      <c r="O99" s="5">
        <v>-30</v>
      </c>
      <c r="P99" s="5">
        <v>0</v>
      </c>
      <c r="Q99" s="5">
        <v>0</v>
      </c>
      <c r="S99" s="5">
        <f t="shared" si="23"/>
        <v>0</v>
      </c>
      <c r="T99" s="5">
        <f t="shared" si="26"/>
        <v>-3</v>
      </c>
      <c r="U99" s="5" t="s">
        <v>133</v>
      </c>
      <c r="V99" s="5">
        <f t="shared" si="24"/>
        <v>0</v>
      </c>
      <c r="W99" s="5">
        <f t="shared" si="28"/>
        <v>-120</v>
      </c>
    </row>
    <row r="100" spans="1:23" ht="14.25">
      <c r="A100" s="12">
        <v>98</v>
      </c>
      <c r="B100" s="13">
        <v>104838</v>
      </c>
      <c r="C100" s="13" t="s">
        <v>123</v>
      </c>
      <c r="D100" s="13" t="s">
        <v>57</v>
      </c>
      <c r="E100" s="16">
        <v>3</v>
      </c>
      <c r="F100" s="15">
        <f t="shared" ref="F100:F107" si="29">E100/3</f>
        <v>1</v>
      </c>
      <c r="G100" s="5">
        <v>0</v>
      </c>
      <c r="H100" s="5">
        <f t="shared" si="20"/>
        <v>-10</v>
      </c>
      <c r="I100" s="5">
        <v>-30</v>
      </c>
      <c r="J100" s="5">
        <v>0</v>
      </c>
      <c r="K100" s="29">
        <f t="shared" si="21"/>
        <v>-10</v>
      </c>
      <c r="L100" s="5">
        <v>-30</v>
      </c>
      <c r="M100" s="5">
        <v>2</v>
      </c>
      <c r="P100" s="5">
        <v>2</v>
      </c>
      <c r="Q100" s="5">
        <v>1350</v>
      </c>
      <c r="S100" s="5">
        <f t="shared" ref="S100:S107" si="30">R100+P100</f>
        <v>2</v>
      </c>
      <c r="T100" s="5">
        <f t="shared" si="26"/>
        <v>-1</v>
      </c>
      <c r="U100" s="5" t="s">
        <v>133</v>
      </c>
      <c r="V100" s="5">
        <f t="shared" si="24"/>
        <v>81</v>
      </c>
      <c r="W100" s="5">
        <f t="shared" si="28"/>
        <v>-80</v>
      </c>
    </row>
    <row r="101" spans="1:23" ht="14.25">
      <c r="A101" s="12">
        <v>99</v>
      </c>
      <c r="B101" s="13">
        <v>104533</v>
      </c>
      <c r="C101" s="13" t="s">
        <v>124</v>
      </c>
      <c r="D101" s="13" t="s">
        <v>30</v>
      </c>
      <c r="E101" s="16">
        <v>3</v>
      </c>
      <c r="F101" s="15">
        <f t="shared" si="29"/>
        <v>1</v>
      </c>
      <c r="G101" s="5">
        <v>0</v>
      </c>
      <c r="H101" s="5">
        <f t="shared" si="20"/>
        <v>-10</v>
      </c>
      <c r="I101" s="5">
        <v>-30</v>
      </c>
      <c r="J101" s="5">
        <v>2</v>
      </c>
      <c r="K101" s="29"/>
      <c r="M101" s="5">
        <v>1</v>
      </c>
      <c r="N101" s="5">
        <f t="shared" si="22"/>
        <v>0</v>
      </c>
      <c r="P101" s="5">
        <v>3</v>
      </c>
      <c r="Q101" s="5">
        <v>2149</v>
      </c>
      <c r="S101" s="5">
        <f t="shared" si="30"/>
        <v>3</v>
      </c>
      <c r="T101" s="5">
        <f t="shared" si="26"/>
        <v>0</v>
      </c>
      <c r="U101" s="5" t="s">
        <v>132</v>
      </c>
      <c r="V101" s="5">
        <f t="shared" si="24"/>
        <v>128.94</v>
      </c>
      <c r="W101" s="5">
        <f t="shared" si="27"/>
        <v>-30</v>
      </c>
    </row>
    <row r="102" spans="1:23" ht="14.25">
      <c r="A102" s="12">
        <v>100</v>
      </c>
      <c r="B102" s="13">
        <v>105267</v>
      </c>
      <c r="C102" s="13" t="s">
        <v>125</v>
      </c>
      <c r="D102" s="13" t="s">
        <v>23</v>
      </c>
      <c r="E102" s="16">
        <v>3</v>
      </c>
      <c r="F102" s="15">
        <f t="shared" si="29"/>
        <v>1</v>
      </c>
      <c r="G102" s="5">
        <v>0</v>
      </c>
      <c r="H102" s="5">
        <f t="shared" si="20"/>
        <v>-10</v>
      </c>
      <c r="I102" s="5">
        <v>-30</v>
      </c>
      <c r="J102" s="5">
        <v>0</v>
      </c>
      <c r="K102" s="29">
        <f t="shared" si="21"/>
        <v>-10</v>
      </c>
      <c r="L102" s="5">
        <v>-30</v>
      </c>
      <c r="M102" s="5">
        <v>0</v>
      </c>
      <c r="N102" s="5">
        <f t="shared" si="22"/>
        <v>-10</v>
      </c>
      <c r="O102" s="5">
        <v>-30</v>
      </c>
      <c r="P102" s="5">
        <v>0</v>
      </c>
      <c r="Q102" s="5">
        <v>0</v>
      </c>
      <c r="S102" s="5">
        <f t="shared" si="30"/>
        <v>0</v>
      </c>
      <c r="T102" s="5">
        <f t="shared" si="26"/>
        <v>-3</v>
      </c>
      <c r="U102" s="5" t="s">
        <v>133</v>
      </c>
      <c r="V102" s="5">
        <f t="shared" si="24"/>
        <v>0</v>
      </c>
      <c r="W102" s="5">
        <f t="shared" ref="W102:W106" si="31">H102+I102+K102+L102+N102+O102</f>
        <v>-120</v>
      </c>
    </row>
    <row r="103" spans="1:23" ht="14.25">
      <c r="A103" s="12">
        <v>101</v>
      </c>
      <c r="B103" s="13">
        <v>105396</v>
      </c>
      <c r="C103" s="13" t="s">
        <v>126</v>
      </c>
      <c r="D103" s="13" t="s">
        <v>25</v>
      </c>
      <c r="E103" s="16">
        <v>6</v>
      </c>
      <c r="F103" s="15">
        <f t="shared" si="29"/>
        <v>2</v>
      </c>
      <c r="G103" s="5">
        <v>0</v>
      </c>
      <c r="H103" s="5">
        <f t="shared" si="20"/>
        <v>-20</v>
      </c>
      <c r="I103" s="5">
        <v>-30</v>
      </c>
      <c r="J103" s="5">
        <v>0</v>
      </c>
      <c r="K103" s="29">
        <f t="shared" si="21"/>
        <v>-20</v>
      </c>
      <c r="L103" s="5">
        <v>-30</v>
      </c>
      <c r="M103" s="5">
        <v>0</v>
      </c>
      <c r="N103" s="5">
        <f t="shared" si="22"/>
        <v>-20</v>
      </c>
      <c r="O103" s="5">
        <v>-30</v>
      </c>
      <c r="P103" s="5">
        <v>0</v>
      </c>
      <c r="Q103" s="5">
        <v>0</v>
      </c>
      <c r="S103" s="5">
        <f t="shared" si="30"/>
        <v>0</v>
      </c>
      <c r="T103" s="5">
        <f t="shared" si="26"/>
        <v>-6</v>
      </c>
      <c r="U103" s="5" t="s">
        <v>133</v>
      </c>
      <c r="V103" s="5">
        <f t="shared" si="24"/>
        <v>0</v>
      </c>
      <c r="W103" s="5">
        <f t="shared" si="31"/>
        <v>-150</v>
      </c>
    </row>
    <row r="104" spans="1:23" ht="14.25">
      <c r="A104" s="12">
        <v>102</v>
      </c>
      <c r="B104" s="7">
        <v>105751</v>
      </c>
      <c r="C104" s="21" t="s">
        <v>127</v>
      </c>
      <c r="D104" s="13" t="s">
        <v>25</v>
      </c>
      <c r="E104" s="16">
        <v>3</v>
      </c>
      <c r="F104" s="15">
        <f t="shared" si="29"/>
        <v>1</v>
      </c>
      <c r="G104" s="5">
        <v>0</v>
      </c>
      <c r="H104" s="5">
        <f t="shared" si="20"/>
        <v>-10</v>
      </c>
      <c r="I104" s="5">
        <v>-30</v>
      </c>
      <c r="J104" s="5">
        <v>0</v>
      </c>
      <c r="K104" s="29">
        <f t="shared" si="21"/>
        <v>-10</v>
      </c>
      <c r="L104" s="5">
        <v>-30</v>
      </c>
      <c r="M104" s="5">
        <v>0</v>
      </c>
      <c r="N104" s="5">
        <f t="shared" si="22"/>
        <v>-10</v>
      </c>
      <c r="O104" s="5">
        <v>-30</v>
      </c>
      <c r="P104" s="5">
        <v>0</v>
      </c>
      <c r="Q104" s="5">
        <v>0</v>
      </c>
      <c r="S104" s="5">
        <f t="shared" si="30"/>
        <v>0</v>
      </c>
      <c r="T104" s="5">
        <f t="shared" si="26"/>
        <v>-3</v>
      </c>
      <c r="U104" s="5" t="s">
        <v>133</v>
      </c>
      <c r="V104" s="5">
        <f t="shared" si="24"/>
        <v>0</v>
      </c>
      <c r="W104" s="5">
        <f t="shared" si="31"/>
        <v>-120</v>
      </c>
    </row>
    <row r="105" spans="1:23" ht="14.25">
      <c r="A105" s="12">
        <v>103</v>
      </c>
      <c r="B105" s="7">
        <v>105910</v>
      </c>
      <c r="C105" s="21" t="s">
        <v>128</v>
      </c>
      <c r="D105" s="13" t="s">
        <v>25</v>
      </c>
      <c r="E105" s="16">
        <v>3</v>
      </c>
      <c r="F105" s="15">
        <f t="shared" si="29"/>
        <v>1</v>
      </c>
      <c r="G105" s="5">
        <v>0</v>
      </c>
      <c r="H105" s="5">
        <f t="shared" si="20"/>
        <v>-10</v>
      </c>
      <c r="I105" s="5">
        <v>-30</v>
      </c>
      <c r="J105" s="5">
        <v>0</v>
      </c>
      <c r="K105" s="29">
        <f t="shared" si="21"/>
        <v>-10</v>
      </c>
      <c r="L105" s="5">
        <v>-30</v>
      </c>
      <c r="M105" s="5">
        <v>0</v>
      </c>
      <c r="N105" s="5">
        <f t="shared" si="22"/>
        <v>-10</v>
      </c>
      <c r="O105" s="5">
        <v>-30</v>
      </c>
      <c r="P105" s="5">
        <v>0</v>
      </c>
      <c r="Q105" s="5">
        <v>0</v>
      </c>
      <c r="S105" s="5">
        <f t="shared" si="30"/>
        <v>0</v>
      </c>
      <c r="T105" s="5">
        <f t="shared" si="26"/>
        <v>-3</v>
      </c>
      <c r="U105" s="5" t="s">
        <v>133</v>
      </c>
      <c r="V105" s="5">
        <f t="shared" si="24"/>
        <v>0</v>
      </c>
      <c r="W105" s="5">
        <f t="shared" si="31"/>
        <v>-120</v>
      </c>
    </row>
    <row r="106" spans="1:23" ht="14.25">
      <c r="A106" s="12">
        <v>104</v>
      </c>
      <c r="B106" s="7">
        <v>106066</v>
      </c>
      <c r="C106" s="21" t="s">
        <v>129</v>
      </c>
      <c r="D106" s="22" t="s">
        <v>21</v>
      </c>
      <c r="E106" s="16">
        <v>6</v>
      </c>
      <c r="F106" s="15">
        <f t="shared" si="29"/>
        <v>2</v>
      </c>
      <c r="G106" s="5">
        <v>0</v>
      </c>
      <c r="H106" s="5">
        <f t="shared" si="20"/>
        <v>-20</v>
      </c>
      <c r="I106" s="5">
        <v>-30</v>
      </c>
      <c r="J106" s="5">
        <v>0</v>
      </c>
      <c r="K106" s="29">
        <f t="shared" si="21"/>
        <v>-20</v>
      </c>
      <c r="L106" s="5">
        <v>-30</v>
      </c>
      <c r="M106" s="5">
        <v>0</v>
      </c>
      <c r="N106" s="5">
        <f t="shared" si="22"/>
        <v>-20</v>
      </c>
      <c r="O106" s="5">
        <v>-30</v>
      </c>
      <c r="P106" s="5">
        <v>0</v>
      </c>
      <c r="Q106" s="5">
        <v>0</v>
      </c>
      <c r="S106" s="5">
        <f t="shared" si="30"/>
        <v>0</v>
      </c>
      <c r="T106" s="5">
        <f t="shared" si="26"/>
        <v>-6</v>
      </c>
      <c r="U106" s="5" t="s">
        <v>133</v>
      </c>
      <c r="V106" s="5">
        <f t="shared" si="24"/>
        <v>0</v>
      </c>
      <c r="W106" s="5">
        <f t="shared" si="31"/>
        <v>-150</v>
      </c>
    </row>
    <row r="107" spans="1:23">
      <c r="A107" s="23"/>
      <c r="B107" s="23" t="s">
        <v>130</v>
      </c>
      <c r="C107" s="24"/>
      <c r="D107" s="25"/>
      <c r="E107" s="23">
        <f>SUM(E3:E106)</f>
        <v>609</v>
      </c>
      <c r="F107" s="23">
        <f t="shared" ref="F107:W107" si="32">SUM(F3:F106)</f>
        <v>203</v>
      </c>
      <c r="G107" s="23">
        <f t="shared" si="32"/>
        <v>83.123999999999995</v>
      </c>
      <c r="H107" s="23">
        <f t="shared" si="32"/>
        <v>-1578.7600000000002</v>
      </c>
      <c r="I107" s="23">
        <f t="shared" si="32"/>
        <v>-3090</v>
      </c>
      <c r="J107" s="23">
        <f t="shared" si="32"/>
        <v>77.956000000000003</v>
      </c>
      <c r="K107" s="23">
        <f t="shared" si="32"/>
        <v>-1520.1733333333334</v>
      </c>
      <c r="L107" s="23">
        <f t="shared" si="32"/>
        <v>-2490</v>
      </c>
      <c r="M107" s="23">
        <f t="shared" si="32"/>
        <v>145.24</v>
      </c>
      <c r="N107" s="23">
        <f t="shared" si="32"/>
        <v>-1324.2666666666669</v>
      </c>
      <c r="O107" s="23">
        <f t="shared" si="32"/>
        <v>-2250</v>
      </c>
      <c r="P107" s="23">
        <f t="shared" si="32"/>
        <v>305.32</v>
      </c>
      <c r="Q107" s="23">
        <f t="shared" si="32"/>
        <v>191737.55</v>
      </c>
      <c r="R107" s="23">
        <f t="shared" si="32"/>
        <v>1</v>
      </c>
      <c r="S107" s="23">
        <f t="shared" si="32"/>
        <v>306.32</v>
      </c>
      <c r="T107" s="23">
        <f t="shared" si="32"/>
        <v>-303.68</v>
      </c>
      <c r="U107" s="23">
        <f t="shared" si="32"/>
        <v>0</v>
      </c>
      <c r="V107" s="23">
        <f t="shared" si="32"/>
        <v>11504.253000000001</v>
      </c>
      <c r="W107" s="23">
        <f t="shared" si="32"/>
        <v>-11803.2</v>
      </c>
    </row>
  </sheetData>
  <mergeCells count="5">
    <mergeCell ref="A1:E1"/>
    <mergeCell ref="G1:I1"/>
    <mergeCell ref="J1:L1"/>
    <mergeCell ref="M1:O1"/>
    <mergeCell ref="P1:W1"/>
  </mergeCells>
  <phoneticPr fontId="9" type="noConversion"/>
  <pageMargins left="0.90486111111111101" right="0.70069444444444495" top="0.27500000000000002" bottom="0.23611111111111099" header="0.29861111111111099" footer="0.298611111111110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3月</vt:lpstr>
      <vt:lpstr>'3月'!Print_Titles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Lenovo</cp:lastModifiedBy>
  <cp:lastPrinted>2019-01-02T03:48:00Z</cp:lastPrinted>
  <dcterms:created xsi:type="dcterms:W3CDTF">2019-01-02T03:46:00Z</dcterms:created>
  <dcterms:modified xsi:type="dcterms:W3CDTF">2019-05-29T07:57:38Z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eadingLayout">
    <vt:bool>true</vt:bool>
  </property>
</Properties>
</file>