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04家门店数据情况" sheetId="1" r:id="rId1"/>
    <sheet name="片区完成情况" sheetId="2" r:id="rId2"/>
    <sheet name="团购数据" sheetId="3" r:id="rId3"/>
  </sheets>
  <definedNames>
    <definedName name="_xlnm._FilterDatabase" localSheetId="0" hidden="1">'104家门店数据情况'!$A$2:$AE$106</definedName>
  </definedNames>
  <calcPr calcId="144525"/>
</workbook>
</file>

<file path=xl/sharedStrings.xml><?xml version="1.0" encoding="utf-8"?>
<sst xmlns="http://schemas.openxmlformats.org/spreadsheetml/2006/main" count="466" uniqueCount="203">
  <si>
    <t>4.20-4.22“春天欢乐购”考核目标</t>
  </si>
  <si>
    <r>
      <t>考核目标（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天）</t>
    </r>
  </si>
  <si>
    <t>活动期间（4.20-4.22）</t>
  </si>
  <si>
    <t xml:space="preserve">团购销售 </t>
  </si>
  <si>
    <t>活动期间            （不含团购）</t>
  </si>
  <si>
    <t>未扣团购</t>
  </si>
  <si>
    <t>完成情况（扣除团购数据）</t>
  </si>
  <si>
    <t>奖罚情况</t>
  </si>
  <si>
    <t>序号</t>
  </si>
  <si>
    <t>门店ID</t>
  </si>
  <si>
    <t>门店</t>
  </si>
  <si>
    <t>片区</t>
  </si>
  <si>
    <t>分类</t>
  </si>
  <si>
    <t>1档任务</t>
  </si>
  <si>
    <t>1档3天销售</t>
  </si>
  <si>
    <t>1档毛利额</t>
  </si>
  <si>
    <t>1档3天毛利</t>
  </si>
  <si>
    <t xml:space="preserve">1档毛利率 </t>
  </si>
  <si>
    <t>2档任务</t>
  </si>
  <si>
    <t>2档3天销售</t>
  </si>
  <si>
    <t>2档毛利额</t>
  </si>
  <si>
    <t>2档3天毛利</t>
  </si>
  <si>
    <t>2档毛利率</t>
  </si>
  <si>
    <t>销售</t>
  </si>
  <si>
    <t>毛利</t>
  </si>
  <si>
    <t>毛利率</t>
  </si>
  <si>
    <t xml:space="preserve">1档销售完成率 </t>
  </si>
  <si>
    <t xml:space="preserve">1档毛利 完成率 </t>
  </si>
  <si>
    <t xml:space="preserve">2档销售  完成率 </t>
  </si>
  <si>
    <t xml:space="preserve">2档毛利  完成率 </t>
  </si>
  <si>
    <t>定额 奖励</t>
  </si>
  <si>
    <t>超毛奖励</t>
  </si>
  <si>
    <t>合计奖励</t>
  </si>
  <si>
    <t>处罚</t>
  </si>
  <si>
    <t>金带街药店</t>
  </si>
  <si>
    <t>城郊二片</t>
  </si>
  <si>
    <t>B</t>
  </si>
  <si>
    <t>怀远店</t>
  </si>
  <si>
    <t>A</t>
  </si>
  <si>
    <t>都江堰药店</t>
  </si>
  <si>
    <t>都江堰景中路店</t>
  </si>
  <si>
    <t>郫县郫筒镇一环路东南段药店</t>
  </si>
  <si>
    <t>城中片</t>
  </si>
  <si>
    <t>庆云南街药店</t>
  </si>
  <si>
    <t>都江堰市蒲阳镇堰问道西路药店</t>
  </si>
  <si>
    <t>C</t>
  </si>
  <si>
    <t>都江堰奎光路中段药店</t>
  </si>
  <si>
    <t xml:space="preserve">崇州市崇阳镇永康东路药店 </t>
  </si>
  <si>
    <t>杉板桥南一路店</t>
  </si>
  <si>
    <t>崇州市崇阳镇尚贤坊街药店</t>
  </si>
  <si>
    <t>顺和街店</t>
  </si>
  <si>
    <t>西北片</t>
  </si>
  <si>
    <t>合欢树街药店</t>
  </si>
  <si>
    <t>东南片</t>
  </si>
  <si>
    <t>万科路药店</t>
  </si>
  <si>
    <t>崇州市崇阳镇蜀州中路药店</t>
  </si>
  <si>
    <t>贝森北路药店</t>
  </si>
  <si>
    <t>大源北街药店</t>
  </si>
  <si>
    <t>邛崃市临邛镇翠荫街药店</t>
  </si>
  <si>
    <t>城郊一片</t>
  </si>
  <si>
    <t>万宇路药店</t>
  </si>
  <si>
    <t>羊子山西路药店（兴元华盛）</t>
  </si>
  <si>
    <t>都江堰聚源镇药店</t>
  </si>
  <si>
    <t>银河北街药店</t>
  </si>
  <si>
    <t>交大路第三药店</t>
  </si>
  <si>
    <t>都江堰市蒲阳路药店</t>
  </si>
  <si>
    <t>温江店</t>
  </si>
  <si>
    <t>都江堰幸福镇翔凤路药店</t>
  </si>
  <si>
    <t>浆洗街药店</t>
  </si>
  <si>
    <t>温江区公平街道江安路药店</t>
  </si>
  <si>
    <t>邛崃市临邛镇洪川小区药店</t>
  </si>
  <si>
    <t>新津邓双镇岷江店</t>
  </si>
  <si>
    <t>黄苑东街药店</t>
  </si>
  <si>
    <t>水杉街药店</t>
  </si>
  <si>
    <t>光华村街药店</t>
  </si>
  <si>
    <t>二环路北四段药店（汇融名城）</t>
  </si>
  <si>
    <t>榕声路店</t>
  </si>
  <si>
    <t>邛崃市羊安镇永康大道药店</t>
  </si>
  <si>
    <t>高新天久北巷药店</t>
  </si>
  <si>
    <t>通盈街药店</t>
  </si>
  <si>
    <t>枣子巷药店</t>
  </si>
  <si>
    <t>郫县郫筒镇东大街药店</t>
  </si>
  <si>
    <t>观音桥街药店</t>
  </si>
  <si>
    <t>童子街药店</t>
  </si>
  <si>
    <t>中和街道柳荫街药店</t>
  </si>
  <si>
    <t>大邑县晋原镇潘家街药店</t>
  </si>
  <si>
    <t>新都区新繁镇繁江北路药店</t>
  </si>
  <si>
    <t>双流县西航港街道锦华路一段药店</t>
  </si>
  <si>
    <t>柳翠路药店</t>
  </si>
  <si>
    <t>新都区马超东路店</t>
  </si>
  <si>
    <t>新园大道药店</t>
  </si>
  <si>
    <t>成都成汉太极大药房有限公司</t>
  </si>
  <si>
    <t>民丰大道西段药店</t>
  </si>
  <si>
    <t xml:space="preserve">东南片 </t>
  </si>
  <si>
    <t>金马河路药店</t>
  </si>
  <si>
    <t>崔家店路药店</t>
  </si>
  <si>
    <t>新乐中街药店</t>
  </si>
  <si>
    <t>邛崃市临邛镇长安大道药店</t>
  </si>
  <si>
    <t>新怡路店</t>
  </si>
  <si>
    <t>龙潭西路店</t>
  </si>
  <si>
    <t>劼人路药店</t>
  </si>
  <si>
    <t>龙泉驿区龙泉街道驿生路药店</t>
  </si>
  <si>
    <t>华油路药店</t>
  </si>
  <si>
    <t>兴义镇万兴路药店</t>
  </si>
  <si>
    <t>大邑县晋原镇内蒙古大道桃源药店</t>
  </si>
  <si>
    <t>十二桥药店</t>
  </si>
  <si>
    <t>新下街药店</t>
  </si>
  <si>
    <t>北东街店</t>
  </si>
  <si>
    <t>大邑县晋源镇东壕沟段药店</t>
  </si>
  <si>
    <t>华泰路药店</t>
  </si>
  <si>
    <t>西林一街药店</t>
  </si>
  <si>
    <t>崇州中心店</t>
  </si>
  <si>
    <t>中和大道药店</t>
  </si>
  <si>
    <t>双流区东升街道三强西路药店</t>
  </si>
  <si>
    <t>清江东路药店</t>
  </si>
  <si>
    <t>大邑县晋原镇通达东路五段药店</t>
  </si>
  <si>
    <t>西部店</t>
  </si>
  <si>
    <t>佳灵路药店</t>
  </si>
  <si>
    <t>大邑县安仁镇千禧街药店</t>
  </si>
  <si>
    <t>土龙路药店</t>
  </si>
  <si>
    <t>旗舰店</t>
  </si>
  <si>
    <t>旗舰片</t>
  </si>
  <si>
    <t>T</t>
  </si>
  <si>
    <t>三江店</t>
  </si>
  <si>
    <t>华康路药店</t>
  </si>
  <si>
    <t>邛崃中心药店</t>
  </si>
  <si>
    <t>大邑县晋原镇子龙路店</t>
  </si>
  <si>
    <t>金丝街药店</t>
  </si>
  <si>
    <t>静明路药店</t>
  </si>
  <si>
    <t>大邑县晋原镇东街药店</t>
  </si>
  <si>
    <t>金沙路药店</t>
  </si>
  <si>
    <t>双林路药店</t>
  </si>
  <si>
    <t>科华街药店</t>
  </si>
  <si>
    <t>浣花滨河路药店</t>
  </si>
  <si>
    <t>清江东路2药店</t>
  </si>
  <si>
    <t>人民中路店</t>
  </si>
  <si>
    <t>红星店</t>
  </si>
  <si>
    <t>光华药店</t>
  </si>
  <si>
    <t>大邑县新场镇文昌街药店</t>
  </si>
  <si>
    <t>新津县五津镇武阳西路药店</t>
  </si>
  <si>
    <t>沙河源药店</t>
  </si>
  <si>
    <t>大华街药店</t>
  </si>
  <si>
    <t>大邑县沙渠镇方圆路药店</t>
  </si>
  <si>
    <t>梨花街药店</t>
  </si>
  <si>
    <t>蜀汉路药店</t>
  </si>
  <si>
    <t>大药房连锁有限公司聚萃街药店</t>
  </si>
  <si>
    <t>航中街药店</t>
  </si>
  <si>
    <t>紫薇东路药店</t>
  </si>
  <si>
    <t>合计</t>
  </si>
  <si>
    <t>4.20-4.22（春季欢乐购）片区完成情况表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</si>
  <si>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</si>
  <si>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</si>
  <si>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</si>
  <si>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</si>
  <si>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</si>
  <si>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</si>
  <si>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</si>
  <si>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</si>
  <si>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</si>
  <si>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</si>
  <si>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</si>
  <si>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</si>
  <si>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</si>
  <si>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</si>
  <si>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</si>
  <si>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邛崃片</t>
  </si>
  <si>
    <t>任荟茹</t>
  </si>
  <si>
    <t>大邑片</t>
  </si>
  <si>
    <t>高艳</t>
  </si>
  <si>
    <t>新津片</t>
  </si>
  <si>
    <t>王燕丽</t>
  </si>
  <si>
    <t>苗凯</t>
  </si>
  <si>
    <t>谭庆娟</t>
  </si>
  <si>
    <t>合计完成情况</t>
  </si>
  <si>
    <t>门店id</t>
  </si>
  <si>
    <t>门店名</t>
  </si>
  <si>
    <t>流水</t>
  </si>
  <si>
    <t>货品</t>
  </si>
  <si>
    <t>货品名</t>
  </si>
  <si>
    <t>数量</t>
  </si>
  <si>
    <t>金额</t>
  </si>
  <si>
    <t>四川太极西部店</t>
  </si>
  <si>
    <t>藿香正气水</t>
  </si>
  <si>
    <t>藿香正气口服液</t>
  </si>
  <si>
    <t>四川太极高新区中和大道药店</t>
  </si>
  <si>
    <t>四川太极光华药店</t>
  </si>
  <si>
    <t>四川太极崇州市崇阳镇尚贤坊街药店</t>
  </si>
  <si>
    <t>四川太极清江东路药店</t>
  </si>
  <si>
    <t>四川太极崇州中心店</t>
  </si>
  <si>
    <t>四川太极邛崃中心药店</t>
  </si>
  <si>
    <t>四川太极高新区民丰大道西段药店</t>
  </si>
  <si>
    <t>复方板蓝根颗粒</t>
  </si>
  <si>
    <t>云南白药气雾剂</t>
  </si>
  <si>
    <t>风寒感冒颗粒</t>
  </si>
  <si>
    <t>风热感冒颗粒</t>
  </si>
  <si>
    <t>碘伏消毒液</t>
  </si>
  <si>
    <t>人丹</t>
  </si>
  <si>
    <t>纱布绷带</t>
  </si>
  <si>
    <t>医用棉签</t>
  </si>
  <si>
    <t>蒲地蓝消炎片</t>
  </si>
  <si>
    <t>四川太极成华区二环路北四段药店（汇融名城）</t>
  </si>
  <si>
    <t>四川太极武侯区科华街药店</t>
  </si>
  <si>
    <t>四川太极大邑县晋原镇内蒙古大道桃源药店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</si>
</sst>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"/>
    <numFmt numFmtId="178" formatCode="0.000000"/>
    <numFmt numFmtId="179" formatCode="0.0000000000"/>
  </numFmts>
  <fonts count="42">
    <font>
      <sz val="11"/>
      <color theme="1"/>
      <name val="宋体"/>
      <charset val="134"/>
      <scheme val="minor"/>
    </font>
    <font>
      <sz val="10.5"/>
      <color rgb="FF191F25"/>
      <name val="Segoe UI"/>
      <family val="2"/>
      <charset val="0"/>
    </font>
    <font>
      <b/>
      <sz val="11"/>
      <name val="宋体"/>
      <charset val="134"/>
    </font>
    <font>
      <sz val="11"/>
      <color rgb="FFF246F0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0"/>
      <color rgb="FFF246F0"/>
      <name val="Arial"/>
      <family val="2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name val="Arial"/>
      <charset val="0"/>
    </font>
    <font>
      <sz val="10"/>
      <color rgb="FFF246F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b/>
      <sz val="10"/>
      <color rgb="FFF246F0"/>
      <name val="宋体"/>
      <charset val="134"/>
      <scheme val="minor"/>
    </font>
    <font>
      <b/>
      <sz val="8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1" fillId="21" borderId="13" applyNumberFormat="0" applyAlignment="0" applyProtection="0">
      <alignment vertical="center"/>
    </xf>
    <xf numFmtId="0" fontId="33" fillId="21" borderId="7" applyNumberFormat="0" applyAlignment="0" applyProtection="0">
      <alignment vertical="center"/>
    </xf>
    <xf numFmtId="0" fontId="40" fillId="25" borderId="11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6" fillId="0" borderId="0" xfId="0" applyFont="1" applyFill="1" applyBorder="1" applyAlignment="1"/>
    <xf numFmtId="177" fontId="4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center" vertical="center" wrapText="1"/>
    </xf>
    <xf numFmtId="10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0" fontId="7" fillId="5" borderId="4" xfId="0" applyNumberFormat="1" applyFont="1" applyFill="1" applyBorder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0" fontId="10" fillId="5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10" fontId="7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10" fontId="1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0" fontId="15" fillId="2" borderId="4" xfId="0" applyNumberFormat="1" applyFont="1" applyFill="1" applyBorder="1" applyAlignment="1">
      <alignment horizontal="center" vertical="center" wrapText="1"/>
    </xf>
    <xf numFmtId="176" fontId="15" fillId="5" borderId="4" xfId="0" applyNumberFormat="1" applyFont="1" applyFill="1" applyBorder="1" applyAlignment="1">
      <alignment horizontal="center" vertical="center" wrapText="1"/>
    </xf>
    <xf numFmtId="10" fontId="15" fillId="5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246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6"/>
  <sheetViews>
    <sheetView tabSelected="1" workbookViewId="0">
      <selection activeCell="U6" sqref="U6"/>
    </sheetView>
  </sheetViews>
  <sheetFormatPr defaultColWidth="9" defaultRowHeight="13.5"/>
  <cols>
    <col min="1" max="1" width="4.5" style="54" customWidth="1"/>
    <col min="2" max="2" width="7" style="54" customWidth="1"/>
    <col min="3" max="3" width="17.5" style="55" customWidth="1"/>
    <col min="4" max="4" width="7.25" style="56" customWidth="1"/>
    <col min="5" max="5" width="4.5" style="54" hidden="1" customWidth="1"/>
    <col min="6" max="6" width="10" style="57" hidden="1" customWidth="1"/>
    <col min="7" max="7" width="10" style="57" customWidth="1"/>
    <col min="8" max="8" width="9.375" style="57" hidden="1" customWidth="1"/>
    <col min="9" max="9" width="10.625" style="57" customWidth="1"/>
    <col min="10" max="10" width="8" style="58" hidden="1" customWidth="1"/>
    <col min="11" max="11" width="10.125" style="57" hidden="1" customWidth="1"/>
    <col min="12" max="12" width="10.25" style="57" customWidth="1"/>
    <col min="13" max="13" width="9" style="57" hidden="1" customWidth="1"/>
    <col min="14" max="14" width="10" style="57" customWidth="1"/>
    <col min="15" max="15" width="8.75" style="58" hidden="1" customWidth="1"/>
    <col min="16" max="16" width="11.125" style="59" customWidth="1"/>
    <col min="17" max="17" width="9.375" style="59"/>
    <col min="18" max="18" width="7.625" style="60" hidden="1" customWidth="1"/>
    <col min="19" max="19" width="7.875" style="61" customWidth="1"/>
    <col min="20" max="20" width="6" style="61" customWidth="1"/>
    <col min="21" max="21" width="8.75" style="61" customWidth="1"/>
    <col min="22" max="22" width="9.125" style="61" customWidth="1"/>
    <col min="23" max="23" width="8.25" style="60" customWidth="1"/>
    <col min="24" max="25" width="8.125" style="60" customWidth="1"/>
    <col min="26" max="26" width="8.375" style="60" customWidth="1"/>
    <col min="27" max="27" width="7.875" style="60" customWidth="1"/>
    <col min="28" max="28" width="6.5" style="62" customWidth="1"/>
    <col min="29" max="29" width="7.75" style="63" customWidth="1"/>
    <col min="30" max="30" width="9" style="64" customWidth="1"/>
    <col min="31" max="31" width="8.625" style="64" customWidth="1"/>
    <col min="32" max="16384" width="9" style="51"/>
  </cols>
  <sheetData>
    <row r="1" s="51" customFormat="1" ht="27" customHeight="1" spans="1:31">
      <c r="A1" s="65" t="s">
        <v>0</v>
      </c>
      <c r="B1" s="66"/>
      <c r="C1" s="66"/>
      <c r="D1" s="67"/>
      <c r="E1" s="68"/>
      <c r="F1" s="68"/>
      <c r="G1" s="69" t="s">
        <v>1</v>
      </c>
      <c r="H1" s="70"/>
      <c r="I1" s="70"/>
      <c r="J1" s="70"/>
      <c r="K1" s="70"/>
      <c r="L1" s="70"/>
      <c r="M1" s="70"/>
      <c r="N1" s="70"/>
      <c r="O1" s="68"/>
      <c r="P1" s="82" t="s">
        <v>2</v>
      </c>
      <c r="Q1" s="82"/>
      <c r="R1" s="90"/>
      <c r="S1" s="91" t="s">
        <v>3</v>
      </c>
      <c r="T1" s="91"/>
      <c r="U1" s="92" t="s">
        <v>4</v>
      </c>
      <c r="V1" s="92"/>
      <c r="W1" s="93" t="s">
        <v>5</v>
      </c>
      <c r="X1" s="94" t="s">
        <v>6</v>
      </c>
      <c r="Y1" s="94"/>
      <c r="Z1" s="94"/>
      <c r="AA1" s="94"/>
      <c r="AB1" s="102" t="s">
        <v>7</v>
      </c>
      <c r="AC1" s="102"/>
      <c r="AD1" s="103"/>
      <c r="AE1" s="103"/>
    </row>
    <row r="2" s="52" customFormat="1" ht="24" spans="1:31">
      <c r="A2" s="71" t="s">
        <v>8</v>
      </c>
      <c r="B2" s="71" t="s">
        <v>9</v>
      </c>
      <c r="C2" s="72" t="s">
        <v>10</v>
      </c>
      <c r="D2" s="73" t="s">
        <v>11</v>
      </c>
      <c r="E2" s="71" t="s">
        <v>12</v>
      </c>
      <c r="F2" s="74" t="s">
        <v>13</v>
      </c>
      <c r="G2" s="74" t="s">
        <v>14</v>
      </c>
      <c r="H2" s="74" t="s">
        <v>15</v>
      </c>
      <c r="I2" s="74" t="s">
        <v>16</v>
      </c>
      <c r="J2" s="83" t="s">
        <v>17</v>
      </c>
      <c r="K2" s="84" t="s">
        <v>18</v>
      </c>
      <c r="L2" s="84" t="s">
        <v>19</v>
      </c>
      <c r="M2" s="84" t="s">
        <v>20</v>
      </c>
      <c r="N2" s="84" t="s">
        <v>21</v>
      </c>
      <c r="O2" s="85" t="s">
        <v>22</v>
      </c>
      <c r="P2" s="82" t="s">
        <v>23</v>
      </c>
      <c r="Q2" s="82" t="s">
        <v>24</v>
      </c>
      <c r="R2" s="95" t="s">
        <v>25</v>
      </c>
      <c r="S2" s="91" t="s">
        <v>23</v>
      </c>
      <c r="T2" s="91" t="s">
        <v>24</v>
      </c>
      <c r="U2" s="96" t="s">
        <v>23</v>
      </c>
      <c r="V2" s="96" t="s">
        <v>24</v>
      </c>
      <c r="W2" s="97" t="s">
        <v>26</v>
      </c>
      <c r="X2" s="97" t="s">
        <v>26</v>
      </c>
      <c r="Y2" s="97" t="s">
        <v>27</v>
      </c>
      <c r="Z2" s="97" t="s">
        <v>28</v>
      </c>
      <c r="AA2" s="94" t="s">
        <v>29</v>
      </c>
      <c r="AB2" s="104" t="s">
        <v>30</v>
      </c>
      <c r="AC2" s="105" t="s">
        <v>31</v>
      </c>
      <c r="AD2" s="106" t="s">
        <v>32</v>
      </c>
      <c r="AE2" s="106" t="s">
        <v>33</v>
      </c>
    </row>
    <row r="3" s="51" customFormat="1" spans="1:31">
      <c r="A3" s="75">
        <v>1</v>
      </c>
      <c r="B3" s="75">
        <v>367</v>
      </c>
      <c r="C3" s="76" t="s">
        <v>34</v>
      </c>
      <c r="D3" s="77" t="s">
        <v>35</v>
      </c>
      <c r="E3" s="75" t="s">
        <v>36</v>
      </c>
      <c r="F3" s="78">
        <v>7771.68145454545</v>
      </c>
      <c r="G3" s="78">
        <f>F3*3</f>
        <v>23315.0443636363</v>
      </c>
      <c r="H3" s="78">
        <v>2170.65683781818</v>
      </c>
      <c r="I3" s="78">
        <f>H3*3</f>
        <v>6511.97051345454</v>
      </c>
      <c r="J3" s="86">
        <v>0.27930337218706</v>
      </c>
      <c r="K3" s="87">
        <v>9714.60181818182</v>
      </c>
      <c r="L3" s="87">
        <f>K3*3</f>
        <v>29143.8054545455</v>
      </c>
      <c r="M3" s="87">
        <v>2617.65908727273</v>
      </c>
      <c r="N3" s="87">
        <f>M3*3</f>
        <v>7852.97726181819</v>
      </c>
      <c r="O3" s="88">
        <v>0.269456137911234</v>
      </c>
      <c r="P3" s="89">
        <v>32067.69</v>
      </c>
      <c r="Q3" s="89">
        <v>8217.36</v>
      </c>
      <c r="R3" s="43">
        <f>Q3/P3</f>
        <v>0.25625045021952</v>
      </c>
      <c r="S3" s="98"/>
      <c r="T3" s="98"/>
      <c r="U3" s="99">
        <f>P3-S3</f>
        <v>32067.69</v>
      </c>
      <c r="V3" s="99">
        <f>Q3-T3</f>
        <v>8217.36</v>
      </c>
      <c r="W3" s="100">
        <f>P3/G3</f>
        <v>1.37540763379438</v>
      </c>
      <c r="X3" s="101">
        <f>U3/G3</f>
        <v>1.37540763379438</v>
      </c>
      <c r="Y3" s="101">
        <f>V3/I3</f>
        <v>1.26188532073693</v>
      </c>
      <c r="Z3" s="101">
        <f>U3/L3</f>
        <v>1.1003261070355</v>
      </c>
      <c r="AA3" s="101">
        <f>V3/N3</f>
        <v>1.04640058490344</v>
      </c>
      <c r="AB3" s="107">
        <v>600</v>
      </c>
      <c r="AC3" s="108">
        <f>(V3-I3)*0.3</f>
        <v>511.616845963638</v>
      </c>
      <c r="AD3" s="109">
        <f>AB3+AC3</f>
        <v>1111.61684596364</v>
      </c>
      <c r="AE3" s="109"/>
    </row>
    <row r="4" s="51" customFormat="1" spans="1:31">
      <c r="A4" s="75">
        <v>2</v>
      </c>
      <c r="B4" s="75">
        <v>54</v>
      </c>
      <c r="C4" s="76" t="s">
        <v>37</v>
      </c>
      <c r="D4" s="77" t="s">
        <v>35</v>
      </c>
      <c r="E4" s="75" t="s">
        <v>38</v>
      </c>
      <c r="F4" s="78">
        <v>9503.87209090909</v>
      </c>
      <c r="G4" s="78">
        <f>F4*3</f>
        <v>28511.6162727273</v>
      </c>
      <c r="H4" s="78">
        <v>3144.38563636364</v>
      </c>
      <c r="I4" s="78">
        <f>H4*3</f>
        <v>9433.15690909092</v>
      </c>
      <c r="J4" s="86">
        <v>0.330853109794206</v>
      </c>
      <c r="K4" s="87">
        <v>11879.8401136364</v>
      </c>
      <c r="L4" s="87">
        <f>K4*3</f>
        <v>35639.5203409092</v>
      </c>
      <c r="M4" s="87">
        <v>3791.90735795455</v>
      </c>
      <c r="N4" s="87">
        <f>M4*3</f>
        <v>11375.7220738636</v>
      </c>
      <c r="O4" s="88">
        <v>0.319188416820692</v>
      </c>
      <c r="P4" s="89">
        <v>38605.65</v>
      </c>
      <c r="Q4" s="89">
        <v>10246.38</v>
      </c>
      <c r="R4" s="43">
        <f>Q4/P4</f>
        <v>0.265411409987916</v>
      </c>
      <c r="S4" s="98"/>
      <c r="T4" s="98"/>
      <c r="U4" s="99">
        <f>P4-S4</f>
        <v>38605.65</v>
      </c>
      <c r="V4" s="99">
        <f>Q4-T4</f>
        <v>10246.38</v>
      </c>
      <c r="W4" s="100">
        <f>P4/G4</f>
        <v>1.35403232250036</v>
      </c>
      <c r="X4" s="101">
        <f>U4/G4</f>
        <v>1.35403232250036</v>
      </c>
      <c r="Y4" s="101">
        <f>V4/I4</f>
        <v>1.08620900709553</v>
      </c>
      <c r="Z4" s="43">
        <f>U4/L4</f>
        <v>1.08322585800029</v>
      </c>
      <c r="AA4" s="43">
        <f>V4/N4</f>
        <v>0.900723482295829</v>
      </c>
      <c r="AB4" s="107">
        <v>600</v>
      </c>
      <c r="AC4" s="108"/>
      <c r="AD4" s="109">
        <f t="shared" ref="AD4:AD35" si="0">AB4+AC4</f>
        <v>600</v>
      </c>
      <c r="AE4" s="109"/>
    </row>
    <row r="5" s="51" customFormat="1" spans="1:31">
      <c r="A5" s="75">
        <v>3</v>
      </c>
      <c r="B5" s="75">
        <v>351</v>
      </c>
      <c r="C5" s="76" t="s">
        <v>39</v>
      </c>
      <c r="D5" s="77" t="s">
        <v>35</v>
      </c>
      <c r="E5" s="75" t="s">
        <v>36</v>
      </c>
      <c r="F5" s="78">
        <v>9332.94763636364</v>
      </c>
      <c r="G5" s="78">
        <f>F5*3</f>
        <v>27998.8429090909</v>
      </c>
      <c r="H5" s="78">
        <v>2685.21432872727</v>
      </c>
      <c r="I5" s="78">
        <f>H5*3</f>
        <v>8055.64298618181</v>
      </c>
      <c r="J5" s="86">
        <v>0.287713424884649</v>
      </c>
      <c r="K5" s="87">
        <v>11666.1845454545</v>
      </c>
      <c r="L5" s="87">
        <f>K5*3</f>
        <v>34998.5536363635</v>
      </c>
      <c r="M5" s="87">
        <v>3238.17913840909</v>
      </c>
      <c r="N5" s="87">
        <f>M5*3</f>
        <v>9714.53741522727</v>
      </c>
      <c r="O5" s="88">
        <v>0.277569682340639</v>
      </c>
      <c r="P5" s="89">
        <v>36057.36</v>
      </c>
      <c r="Q5" s="89">
        <v>11167.98</v>
      </c>
      <c r="R5" s="43">
        <f>Q5/P5</f>
        <v>0.309728166454782</v>
      </c>
      <c r="S5" s="98"/>
      <c r="T5" s="98"/>
      <c r="U5" s="99">
        <f>P5-S5</f>
        <v>36057.36</v>
      </c>
      <c r="V5" s="99">
        <f>Q5-T5</f>
        <v>11167.98</v>
      </c>
      <c r="W5" s="100">
        <f>P5/G5</f>
        <v>1.28781607572406</v>
      </c>
      <c r="X5" s="101">
        <f>U5/G5</f>
        <v>1.28781607572406</v>
      </c>
      <c r="Y5" s="101">
        <f>V5/I5</f>
        <v>1.38635488429129</v>
      </c>
      <c r="Z5" s="101">
        <f>U5/L5</f>
        <v>1.03025286057926</v>
      </c>
      <c r="AA5" s="101">
        <f>V5/N5</f>
        <v>1.14961521302028</v>
      </c>
      <c r="AB5" s="107">
        <v>600</v>
      </c>
      <c r="AC5" s="108">
        <f>(V5-I5)*0.3</f>
        <v>933.701104145457</v>
      </c>
      <c r="AD5" s="109">
        <f t="shared" si="0"/>
        <v>1533.70110414546</v>
      </c>
      <c r="AE5" s="109"/>
    </row>
    <row r="6" s="51" customFormat="1" spans="1:31">
      <c r="A6" s="75">
        <v>4</v>
      </c>
      <c r="B6" s="75">
        <v>587</v>
      </c>
      <c r="C6" s="76" t="s">
        <v>40</v>
      </c>
      <c r="D6" s="77" t="s">
        <v>35</v>
      </c>
      <c r="E6" s="75" t="s">
        <v>36</v>
      </c>
      <c r="F6" s="78">
        <v>8347.374</v>
      </c>
      <c r="G6" s="78">
        <f>F6*3</f>
        <v>25042.122</v>
      </c>
      <c r="H6" s="78">
        <v>2384.17120145455</v>
      </c>
      <c r="I6" s="78">
        <f>H6*3</f>
        <v>7152.51360436365</v>
      </c>
      <c r="J6" s="86">
        <v>0.285619309911661</v>
      </c>
      <c r="K6" s="87">
        <v>10434.2175</v>
      </c>
      <c r="L6" s="87">
        <f>K6*3</f>
        <v>31302.6525</v>
      </c>
      <c r="M6" s="87">
        <v>2875.14235431818</v>
      </c>
      <c r="N6" s="87">
        <f>M6*3</f>
        <v>8625.42706295454</v>
      </c>
      <c r="O6" s="88">
        <v>0.275549398344263</v>
      </c>
      <c r="P6" s="89">
        <v>31660.18</v>
      </c>
      <c r="Q6" s="89">
        <v>10457.77</v>
      </c>
      <c r="R6" s="43">
        <f>Q6/P6</f>
        <v>0.330313030437603</v>
      </c>
      <c r="S6" s="98"/>
      <c r="T6" s="98"/>
      <c r="U6" s="99">
        <f>P6-S6</f>
        <v>31660.18</v>
      </c>
      <c r="V6" s="99">
        <f>Q6-T6</f>
        <v>10457.77</v>
      </c>
      <c r="W6" s="100">
        <f>P6/G6</f>
        <v>1.2642770448926</v>
      </c>
      <c r="X6" s="101">
        <f>U6/G6</f>
        <v>1.2642770448926</v>
      </c>
      <c r="Y6" s="101">
        <f>V6/I6</f>
        <v>1.46211116517414</v>
      </c>
      <c r="Z6" s="101">
        <f>U6/L6</f>
        <v>1.01142163591408</v>
      </c>
      <c r="AA6" s="101">
        <f>V6/N6</f>
        <v>1.21243503929391</v>
      </c>
      <c r="AB6" s="107">
        <v>600</v>
      </c>
      <c r="AC6" s="108">
        <f>(V6-I6)*0.3</f>
        <v>991.576918690905</v>
      </c>
      <c r="AD6" s="109">
        <f t="shared" si="0"/>
        <v>1591.57691869091</v>
      </c>
      <c r="AE6" s="109"/>
    </row>
    <row r="7" s="51" customFormat="1" spans="1:31">
      <c r="A7" s="75">
        <v>5</v>
      </c>
      <c r="B7" s="75">
        <v>747</v>
      </c>
      <c r="C7" s="76" t="s">
        <v>41</v>
      </c>
      <c r="D7" s="77" t="s">
        <v>42</v>
      </c>
      <c r="E7" s="75" t="s">
        <v>38</v>
      </c>
      <c r="F7" s="78">
        <v>9045.1435</v>
      </c>
      <c r="G7" s="78">
        <f>F7*3</f>
        <v>27135.4305</v>
      </c>
      <c r="H7" s="78">
        <v>2311.84214181818</v>
      </c>
      <c r="I7" s="78">
        <f>H7*3</f>
        <v>6935.52642545454</v>
      </c>
      <c r="J7" s="86">
        <v>0.255589327224956</v>
      </c>
      <c r="K7" s="87">
        <v>11306.429375</v>
      </c>
      <c r="L7" s="87">
        <f>K7*3</f>
        <v>33919.288125</v>
      </c>
      <c r="M7" s="87">
        <v>2787.91860852273</v>
      </c>
      <c r="N7" s="87">
        <f>M7*3</f>
        <v>8363.75582556819</v>
      </c>
      <c r="O7" s="88">
        <v>0.246578165047153</v>
      </c>
      <c r="P7" s="89">
        <v>34191.75</v>
      </c>
      <c r="Q7" s="89">
        <v>8195.99</v>
      </c>
      <c r="R7" s="43">
        <f>Q7/P7</f>
        <v>0.239706654383002</v>
      </c>
      <c r="S7" s="98"/>
      <c r="T7" s="98"/>
      <c r="U7" s="99">
        <f>P7-S7</f>
        <v>34191.75</v>
      </c>
      <c r="V7" s="99">
        <f>Q7-T7</f>
        <v>8195.99</v>
      </c>
      <c r="W7" s="100">
        <f>P7/G7</f>
        <v>1.26004081637842</v>
      </c>
      <c r="X7" s="101">
        <f>U7/G7</f>
        <v>1.26004081637842</v>
      </c>
      <c r="Y7" s="101">
        <f>V7/I7</f>
        <v>1.18174014447113</v>
      </c>
      <c r="Z7" s="43">
        <f>U7/L7</f>
        <v>1.00803265310274</v>
      </c>
      <c r="AA7" s="43">
        <f>V7/N7</f>
        <v>0.97994132910297</v>
      </c>
      <c r="AB7" s="107">
        <v>600</v>
      </c>
      <c r="AC7" s="108"/>
      <c r="AD7" s="109">
        <f t="shared" si="0"/>
        <v>600</v>
      </c>
      <c r="AE7" s="109"/>
    </row>
    <row r="8" s="51" customFormat="1" spans="1:31">
      <c r="A8" s="75">
        <v>6</v>
      </c>
      <c r="B8" s="75">
        <v>742</v>
      </c>
      <c r="C8" s="76" t="s">
        <v>43</v>
      </c>
      <c r="D8" s="77" t="s">
        <v>42</v>
      </c>
      <c r="E8" s="75" t="s">
        <v>38</v>
      </c>
      <c r="F8" s="78">
        <v>10242.4381818182</v>
      </c>
      <c r="G8" s="78">
        <f>F8*3</f>
        <v>30727.3145454546</v>
      </c>
      <c r="H8" s="78">
        <v>2497.03867636364</v>
      </c>
      <c r="I8" s="78">
        <f>H8*3</f>
        <v>7491.11602909092</v>
      </c>
      <c r="J8" s="86">
        <v>0.243793385133263</v>
      </c>
      <c r="K8" s="87">
        <v>12803.0477272727</v>
      </c>
      <c r="L8" s="87">
        <f>K8*3</f>
        <v>38409.1431818181</v>
      </c>
      <c r="M8" s="87">
        <v>3011.25257045455</v>
      </c>
      <c r="N8" s="87">
        <f>M8*3</f>
        <v>9033.75771136365</v>
      </c>
      <c r="O8" s="88">
        <v>0.235198105529206</v>
      </c>
      <c r="P8" s="89">
        <v>38449.61</v>
      </c>
      <c r="Q8" s="89">
        <v>8331.61</v>
      </c>
      <c r="R8" s="43">
        <f>Q8/P8</f>
        <v>0.216689063946292</v>
      </c>
      <c r="S8" s="98"/>
      <c r="T8" s="98"/>
      <c r="U8" s="99">
        <f>P8-S8</f>
        <v>38449.61</v>
      </c>
      <c r="V8" s="99">
        <f>Q8-T8</f>
        <v>8331.61</v>
      </c>
      <c r="W8" s="100">
        <f>P8/G8</f>
        <v>1.2513169656633</v>
      </c>
      <c r="X8" s="101">
        <f>U8/G8</f>
        <v>1.2513169656633</v>
      </c>
      <c r="Y8" s="101">
        <f>V8/I8</f>
        <v>1.11219876553041</v>
      </c>
      <c r="Z8" s="43">
        <f>U8/L8</f>
        <v>1.00105357253064</v>
      </c>
      <c r="AA8" s="43">
        <f>V8/N8</f>
        <v>0.922275122512926</v>
      </c>
      <c r="AB8" s="107">
        <v>600</v>
      </c>
      <c r="AC8" s="108"/>
      <c r="AD8" s="109">
        <f t="shared" si="0"/>
        <v>600</v>
      </c>
      <c r="AE8" s="109"/>
    </row>
    <row r="9" s="51" customFormat="1" spans="1:31">
      <c r="A9" s="75">
        <v>7</v>
      </c>
      <c r="B9" s="75">
        <v>710</v>
      </c>
      <c r="C9" s="76" t="s">
        <v>44</v>
      </c>
      <c r="D9" s="77" t="s">
        <v>35</v>
      </c>
      <c r="E9" s="75" t="s">
        <v>45</v>
      </c>
      <c r="F9" s="78">
        <v>5041.10427272727</v>
      </c>
      <c r="G9" s="78">
        <f>F9*3</f>
        <v>15123.3128181818</v>
      </c>
      <c r="H9" s="78">
        <v>1671.682896</v>
      </c>
      <c r="I9" s="78">
        <f>H9*3</f>
        <v>5015.048688</v>
      </c>
      <c r="J9" s="86">
        <v>0.33161045786018</v>
      </c>
      <c r="K9" s="87">
        <v>6301.38034090909</v>
      </c>
      <c r="L9" s="87">
        <f>K9*3</f>
        <v>18904.1410227273</v>
      </c>
      <c r="M9" s="87">
        <v>2015.9316975</v>
      </c>
      <c r="N9" s="87">
        <f>M9*3</f>
        <v>6047.7950925</v>
      </c>
      <c r="O9" s="88">
        <v>0.319919063512545</v>
      </c>
      <c r="P9" s="89">
        <v>18834.73</v>
      </c>
      <c r="Q9" s="89">
        <v>5351.53</v>
      </c>
      <c r="R9" s="43">
        <f>Q9/P9</f>
        <v>0.284130964447061</v>
      </c>
      <c r="S9" s="98"/>
      <c r="T9" s="98"/>
      <c r="U9" s="99">
        <f>P9-S9</f>
        <v>18834.73</v>
      </c>
      <c r="V9" s="99">
        <f>Q9-T9</f>
        <v>5351.53</v>
      </c>
      <c r="W9" s="100">
        <f>P9/G9</f>
        <v>1.24541032949845</v>
      </c>
      <c r="X9" s="101">
        <f>U9/G9</f>
        <v>1.24541032949845</v>
      </c>
      <c r="Y9" s="101">
        <f>V9/I9</f>
        <v>1.06709432608404</v>
      </c>
      <c r="Z9" s="43">
        <f>U9/L9</f>
        <v>0.996328263598763</v>
      </c>
      <c r="AA9" s="43">
        <f>V9/N9</f>
        <v>0.884872902958724</v>
      </c>
      <c r="AB9" s="107">
        <v>600</v>
      </c>
      <c r="AC9" s="108"/>
      <c r="AD9" s="109">
        <f t="shared" si="0"/>
        <v>600</v>
      </c>
      <c r="AE9" s="109"/>
    </row>
    <row r="10" s="51" customFormat="1" spans="1:31">
      <c r="A10" s="75">
        <v>8</v>
      </c>
      <c r="B10" s="75">
        <v>704</v>
      </c>
      <c r="C10" s="76" t="s">
        <v>46</v>
      </c>
      <c r="D10" s="77" t="s">
        <v>35</v>
      </c>
      <c r="E10" s="75" t="s">
        <v>36</v>
      </c>
      <c r="F10" s="78">
        <v>7209.89890909091</v>
      </c>
      <c r="G10" s="78">
        <f>F10*3</f>
        <v>21629.6967272727</v>
      </c>
      <c r="H10" s="78">
        <v>2093.82995781818</v>
      </c>
      <c r="I10" s="78">
        <f>H10*3</f>
        <v>6281.48987345454</v>
      </c>
      <c r="J10" s="86">
        <v>0.290410446001966</v>
      </c>
      <c r="K10" s="87">
        <v>9012.37363636363</v>
      </c>
      <c r="L10" s="87">
        <f>K10*3</f>
        <v>27037.1209090909</v>
      </c>
      <c r="M10" s="87">
        <v>2525.01128727273</v>
      </c>
      <c r="N10" s="87">
        <f>M10*3</f>
        <v>7575.03386181819</v>
      </c>
      <c r="O10" s="88">
        <v>0.280171616174974</v>
      </c>
      <c r="P10" s="89">
        <v>25627.89</v>
      </c>
      <c r="Q10" s="89">
        <v>6240.74</v>
      </c>
      <c r="R10" s="43">
        <f>Q10/P10</f>
        <v>0.243513609587055</v>
      </c>
      <c r="S10" s="98"/>
      <c r="T10" s="98"/>
      <c r="U10" s="99">
        <f>P10-S10</f>
        <v>25627.89</v>
      </c>
      <c r="V10" s="99">
        <f>Q10-T10</f>
        <v>6240.74</v>
      </c>
      <c r="W10" s="100">
        <f>P10/G10</f>
        <v>1.18484740323178</v>
      </c>
      <c r="X10" s="43">
        <f>U10/G10</f>
        <v>1.18484740323178</v>
      </c>
      <c r="Y10" s="43">
        <f>V10/I10</f>
        <v>0.993512705699527</v>
      </c>
      <c r="Z10" s="43">
        <f>U10/L10</f>
        <v>0.947877922585424</v>
      </c>
      <c r="AA10" s="43">
        <f>V10/N10</f>
        <v>0.823856383198011</v>
      </c>
      <c r="AB10" s="107"/>
      <c r="AC10" s="108"/>
      <c r="AD10" s="109">
        <f t="shared" si="0"/>
        <v>0</v>
      </c>
      <c r="AE10" s="109"/>
    </row>
    <row r="11" s="51" customFormat="1" spans="1:31">
      <c r="A11" s="75">
        <v>9</v>
      </c>
      <c r="B11" s="75">
        <v>104428</v>
      </c>
      <c r="C11" s="76" t="s">
        <v>47</v>
      </c>
      <c r="D11" s="77" t="s">
        <v>35</v>
      </c>
      <c r="E11" s="75" t="s">
        <v>45</v>
      </c>
      <c r="F11" s="78">
        <v>6292.623</v>
      </c>
      <c r="G11" s="78">
        <f>F11*3</f>
        <v>18877.869</v>
      </c>
      <c r="H11" s="78">
        <v>1806.532416</v>
      </c>
      <c r="I11" s="78">
        <f>H11*3</f>
        <v>5419.597248</v>
      </c>
      <c r="J11" s="86">
        <v>0.287087342750392</v>
      </c>
      <c r="K11" s="87">
        <v>7865.77875</v>
      </c>
      <c r="L11" s="87">
        <f>K11*3</f>
        <v>23597.33625</v>
      </c>
      <c r="M11" s="87">
        <v>2178.55071</v>
      </c>
      <c r="N11" s="87">
        <f>M11*3</f>
        <v>6535.65213</v>
      </c>
      <c r="O11" s="88">
        <v>0.276965673614962</v>
      </c>
      <c r="P11" s="89">
        <v>22310.29</v>
      </c>
      <c r="Q11" s="89">
        <v>5480.36</v>
      </c>
      <c r="R11" s="43">
        <f>Q11/P11</f>
        <v>0.245642705675274</v>
      </c>
      <c r="S11" s="98"/>
      <c r="T11" s="98"/>
      <c r="U11" s="99">
        <f>P11-S11</f>
        <v>22310.29</v>
      </c>
      <c r="V11" s="99">
        <f>Q11-T11</f>
        <v>5480.36</v>
      </c>
      <c r="W11" s="100">
        <f>P11/G11</f>
        <v>1.18182248218801</v>
      </c>
      <c r="X11" s="101">
        <f>U11/G11</f>
        <v>1.18182248218801</v>
      </c>
      <c r="Y11" s="101">
        <f>V11/I11</f>
        <v>1.01121167297485</v>
      </c>
      <c r="Z11" s="43">
        <f>U11/L11</f>
        <v>0.945457985750404</v>
      </c>
      <c r="AA11" s="43">
        <f>V11/N11</f>
        <v>0.838533001908717</v>
      </c>
      <c r="AB11" s="107">
        <v>400</v>
      </c>
      <c r="AC11" s="108"/>
      <c r="AD11" s="109">
        <f t="shared" si="0"/>
        <v>400</v>
      </c>
      <c r="AE11" s="109"/>
    </row>
    <row r="12" s="51" customFormat="1" spans="1:31">
      <c r="A12" s="75">
        <v>10</v>
      </c>
      <c r="B12" s="75">
        <v>511</v>
      </c>
      <c r="C12" s="76" t="s">
        <v>48</v>
      </c>
      <c r="D12" s="77" t="s">
        <v>42</v>
      </c>
      <c r="E12" s="75" t="s">
        <v>36</v>
      </c>
      <c r="F12" s="78">
        <v>9030.78</v>
      </c>
      <c r="G12" s="78">
        <f>F12*3</f>
        <v>27092.34</v>
      </c>
      <c r="H12" s="78">
        <v>2579.03057454545</v>
      </c>
      <c r="I12" s="78">
        <f>H12*3</f>
        <v>7737.09172363635</v>
      </c>
      <c r="J12" s="86">
        <v>0.285582261393308</v>
      </c>
      <c r="K12" s="87">
        <v>11288.475</v>
      </c>
      <c r="L12" s="87">
        <f>K12*3</f>
        <v>33865.425</v>
      </c>
      <c r="M12" s="87">
        <v>3110.12901818182</v>
      </c>
      <c r="N12" s="87">
        <f>M12*3</f>
        <v>9330.38705454546</v>
      </c>
      <c r="O12" s="88">
        <v>0.275513656023672</v>
      </c>
      <c r="P12" s="89">
        <v>31808.98</v>
      </c>
      <c r="Q12" s="89">
        <v>6492.03</v>
      </c>
      <c r="R12" s="43">
        <f>Q12/P12</f>
        <v>0.204094252629289</v>
      </c>
      <c r="S12" s="98"/>
      <c r="T12" s="98"/>
      <c r="U12" s="99">
        <f>P12-S12</f>
        <v>31808.98</v>
      </c>
      <c r="V12" s="99">
        <f>Q12-T12</f>
        <v>6492.03</v>
      </c>
      <c r="W12" s="100">
        <f>P12/G12</f>
        <v>1.17409496558806</v>
      </c>
      <c r="X12" s="43">
        <f>U12/G12</f>
        <v>1.17409496558806</v>
      </c>
      <c r="Y12" s="43">
        <f>V12/I12</f>
        <v>0.839078846663694</v>
      </c>
      <c r="Z12" s="43">
        <f>U12/L12</f>
        <v>0.939275972470447</v>
      </c>
      <c r="AA12" s="43">
        <f>V12/N12</f>
        <v>0.695794286137068</v>
      </c>
      <c r="AB12" s="107"/>
      <c r="AC12" s="108"/>
      <c r="AD12" s="109">
        <f t="shared" si="0"/>
        <v>0</v>
      </c>
      <c r="AE12" s="109"/>
    </row>
    <row r="13" s="51" customFormat="1" spans="1:31">
      <c r="A13" s="75">
        <v>11</v>
      </c>
      <c r="B13" s="75">
        <v>754</v>
      </c>
      <c r="C13" s="76" t="s">
        <v>49</v>
      </c>
      <c r="D13" s="77" t="s">
        <v>35</v>
      </c>
      <c r="E13" s="75" t="s">
        <v>38</v>
      </c>
      <c r="F13" s="78">
        <v>10866.069</v>
      </c>
      <c r="G13" s="78">
        <f>F13*3</f>
        <v>32598.207</v>
      </c>
      <c r="H13" s="78">
        <v>2898.49737272727</v>
      </c>
      <c r="I13" s="78">
        <f>H13*3</f>
        <v>8695.49211818181</v>
      </c>
      <c r="J13" s="86">
        <v>0.266747558176492</v>
      </c>
      <c r="K13" s="87">
        <v>13582.58625</v>
      </c>
      <c r="L13" s="87">
        <f>K13*3</f>
        <v>40747.75875</v>
      </c>
      <c r="M13" s="87">
        <v>3495.38345028409</v>
      </c>
      <c r="N13" s="87">
        <f>M13*3</f>
        <v>10486.1503508523</v>
      </c>
      <c r="O13" s="88">
        <v>0.257342996830526</v>
      </c>
      <c r="P13" s="89">
        <v>40211.67</v>
      </c>
      <c r="Q13" s="89">
        <v>8979.48</v>
      </c>
      <c r="R13" s="43">
        <f>Q13/P13</f>
        <v>0.223305324051451</v>
      </c>
      <c r="S13" s="98">
        <v>3150</v>
      </c>
      <c r="T13" s="98">
        <v>525</v>
      </c>
      <c r="U13" s="99">
        <f>P13-S13</f>
        <v>37061.67</v>
      </c>
      <c r="V13" s="99">
        <f>Q13-T13</f>
        <v>8454.48</v>
      </c>
      <c r="W13" s="100">
        <f>P13/G13</f>
        <v>1.23355465532199</v>
      </c>
      <c r="X13" s="43">
        <f>U13/G13</f>
        <v>1.13692357374134</v>
      </c>
      <c r="Y13" s="43">
        <f>V13/I13</f>
        <v>0.972283096240422</v>
      </c>
      <c r="Z13" s="43">
        <f>U13/L13</f>
        <v>0.909538858993073</v>
      </c>
      <c r="AA13" s="43">
        <f>V13/N13</f>
        <v>0.806252029307672</v>
      </c>
      <c r="AB13" s="107"/>
      <c r="AC13" s="108"/>
      <c r="AD13" s="109">
        <f t="shared" si="0"/>
        <v>0</v>
      </c>
      <c r="AE13" s="109"/>
    </row>
    <row r="14" s="51" customFormat="1" spans="1:31">
      <c r="A14" s="75">
        <v>12</v>
      </c>
      <c r="B14" s="75">
        <v>513</v>
      </c>
      <c r="C14" s="76" t="s">
        <v>50</v>
      </c>
      <c r="D14" s="77" t="s">
        <v>51</v>
      </c>
      <c r="E14" s="75" t="s">
        <v>38</v>
      </c>
      <c r="F14" s="78">
        <v>11319.4088181818</v>
      </c>
      <c r="G14" s="78">
        <f>F14*3</f>
        <v>33958.2264545454</v>
      </c>
      <c r="H14" s="78">
        <v>3258.00076254546</v>
      </c>
      <c r="I14" s="78">
        <f>H14*3</f>
        <v>9774.00228763638</v>
      </c>
      <c r="J14" s="86">
        <v>0.287824286133414</v>
      </c>
      <c r="K14" s="87">
        <v>14149.2610227273</v>
      </c>
      <c r="L14" s="87">
        <f>K14*3</f>
        <v>42447.7830681819</v>
      </c>
      <c r="M14" s="87">
        <v>3928.91918880682</v>
      </c>
      <c r="N14" s="87">
        <f>M14*3</f>
        <v>11786.7575664205</v>
      </c>
      <c r="O14" s="88">
        <v>0.277676635019736</v>
      </c>
      <c r="P14" s="89">
        <v>38603.57</v>
      </c>
      <c r="Q14" s="89">
        <v>10378.92</v>
      </c>
      <c r="R14" s="43">
        <f>Q14/P14</f>
        <v>0.268859071842319</v>
      </c>
      <c r="S14" s="98"/>
      <c r="T14" s="98"/>
      <c r="U14" s="99">
        <f>P14-S14</f>
        <v>38603.57</v>
      </c>
      <c r="V14" s="99">
        <f>Q14-T14</f>
        <v>10378.92</v>
      </c>
      <c r="W14" s="100">
        <f>P14/G14</f>
        <v>1.13679582329403</v>
      </c>
      <c r="X14" s="101">
        <f>U14/G14</f>
        <v>1.13679582329403</v>
      </c>
      <c r="Y14" s="101">
        <f>V14/I14</f>
        <v>1.06189048197061</v>
      </c>
      <c r="Z14" s="43">
        <f>U14/L14</f>
        <v>0.90943665863522</v>
      </c>
      <c r="AA14" s="43">
        <f>V14/N14</f>
        <v>0.880557688703866</v>
      </c>
      <c r="AB14" s="107">
        <v>400</v>
      </c>
      <c r="AC14" s="108"/>
      <c r="AD14" s="109">
        <f t="shared" si="0"/>
        <v>400</v>
      </c>
      <c r="AE14" s="109"/>
    </row>
    <row r="15" s="51" customFormat="1" spans="1:31">
      <c r="A15" s="75">
        <v>13</v>
      </c>
      <c r="B15" s="75">
        <v>753</v>
      </c>
      <c r="C15" s="76" t="s">
        <v>52</v>
      </c>
      <c r="D15" s="77" t="s">
        <v>53</v>
      </c>
      <c r="E15" s="75" t="s">
        <v>45</v>
      </c>
      <c r="F15" s="78">
        <v>4196.96</v>
      </c>
      <c r="G15" s="78">
        <f>F15*3</f>
        <v>12590.88</v>
      </c>
      <c r="H15" s="78">
        <v>1149.92407636364</v>
      </c>
      <c r="I15" s="78">
        <f>H15*3</f>
        <v>3449.77222909092</v>
      </c>
      <c r="J15" s="86">
        <v>0.273989763153243</v>
      </c>
      <c r="K15" s="87">
        <v>5246.2</v>
      </c>
      <c r="L15" s="87">
        <f>K15*3</f>
        <v>15738.6</v>
      </c>
      <c r="M15" s="87">
        <v>1386.72735170455</v>
      </c>
      <c r="N15" s="87">
        <f>M15*3</f>
        <v>4160.18205511365</v>
      </c>
      <c r="O15" s="88">
        <v>0.264329867657456</v>
      </c>
      <c r="P15" s="89">
        <v>14243.19</v>
      </c>
      <c r="Q15" s="89">
        <v>3335.07</v>
      </c>
      <c r="R15" s="43">
        <f>Q15/P15</f>
        <v>0.234151899960613</v>
      </c>
      <c r="S15" s="98"/>
      <c r="T15" s="98"/>
      <c r="U15" s="99">
        <f>P15-S15</f>
        <v>14243.19</v>
      </c>
      <c r="V15" s="99">
        <f>Q15-T15</f>
        <v>3335.07</v>
      </c>
      <c r="W15" s="100">
        <f>P15/G15</f>
        <v>1.13123070031642</v>
      </c>
      <c r="X15" s="43">
        <f>U15/G15</f>
        <v>1.13123070031642</v>
      </c>
      <c r="Y15" s="43">
        <f>V15/I15</f>
        <v>0.966750781943321</v>
      </c>
      <c r="Z15" s="43">
        <f>U15/L15</f>
        <v>0.904984560253136</v>
      </c>
      <c r="AA15" s="43">
        <f>V15/N15</f>
        <v>0.801664435790873</v>
      </c>
      <c r="AB15" s="107"/>
      <c r="AC15" s="108"/>
      <c r="AD15" s="109">
        <f t="shared" si="0"/>
        <v>0</v>
      </c>
      <c r="AE15" s="109"/>
    </row>
    <row r="16" s="51" customFormat="1" spans="1:31">
      <c r="A16" s="75">
        <v>14</v>
      </c>
      <c r="B16" s="75">
        <v>707</v>
      </c>
      <c r="C16" s="76" t="s">
        <v>54</v>
      </c>
      <c r="D16" s="77" t="s">
        <v>53</v>
      </c>
      <c r="E16" s="75" t="s">
        <v>38</v>
      </c>
      <c r="F16" s="78">
        <v>13262.3092727273</v>
      </c>
      <c r="G16" s="78">
        <f>F16*3</f>
        <v>39786.9278181819</v>
      </c>
      <c r="H16" s="78">
        <v>4160.92171418182</v>
      </c>
      <c r="I16" s="78">
        <f>H16*3</f>
        <v>12482.7651425455</v>
      </c>
      <c r="J16" s="86">
        <v>0.313740362150834</v>
      </c>
      <c r="K16" s="87">
        <v>16577.8865909091</v>
      </c>
      <c r="L16" s="87">
        <f>K16*3</f>
        <v>49733.6597727273</v>
      </c>
      <c r="M16" s="87">
        <v>5017.77818897727</v>
      </c>
      <c r="N16" s="87">
        <f>M16*3</f>
        <v>15053.3345669318</v>
      </c>
      <c r="O16" s="88">
        <v>0.302679003228849</v>
      </c>
      <c r="P16" s="89">
        <v>44302.4</v>
      </c>
      <c r="Q16" s="89">
        <v>13890.38</v>
      </c>
      <c r="R16" s="43">
        <f>Q16/P16</f>
        <v>0.313535609808949</v>
      </c>
      <c r="S16" s="98"/>
      <c r="T16" s="98"/>
      <c r="U16" s="99">
        <f>P16-S16</f>
        <v>44302.4</v>
      </c>
      <c r="V16" s="99">
        <f>Q16-T16</f>
        <v>13890.38</v>
      </c>
      <c r="W16" s="100">
        <f>P16/G16</f>
        <v>1.1134913507887</v>
      </c>
      <c r="X16" s="101">
        <f>U16/G16</f>
        <v>1.1134913507887</v>
      </c>
      <c r="Y16" s="101">
        <f>V16/I16</f>
        <v>1.11276466723362</v>
      </c>
      <c r="Z16" s="43">
        <f>U16/L16</f>
        <v>0.890793080630964</v>
      </c>
      <c r="AA16" s="43">
        <f>V16/N16</f>
        <v>0.922744388510004</v>
      </c>
      <c r="AB16" s="107">
        <v>400</v>
      </c>
      <c r="AC16" s="108"/>
      <c r="AD16" s="109">
        <f t="shared" si="0"/>
        <v>400</v>
      </c>
      <c r="AE16" s="109"/>
    </row>
    <row r="17" s="51" customFormat="1" spans="1:31">
      <c r="A17" s="75">
        <v>15</v>
      </c>
      <c r="B17" s="75">
        <v>104838</v>
      </c>
      <c r="C17" s="76" t="s">
        <v>55</v>
      </c>
      <c r="D17" s="77" t="s">
        <v>35</v>
      </c>
      <c r="E17" s="75" t="s">
        <v>45</v>
      </c>
      <c r="F17" s="78">
        <v>4155.40536363636</v>
      </c>
      <c r="G17" s="78">
        <f>F17*3</f>
        <v>12466.2160909091</v>
      </c>
      <c r="H17" s="78">
        <v>961.828239272727</v>
      </c>
      <c r="I17" s="78">
        <f>H17*3</f>
        <v>2885.48471781818</v>
      </c>
      <c r="J17" s="86">
        <v>0.23146435909469</v>
      </c>
      <c r="K17" s="87">
        <v>5194.25670454546</v>
      </c>
      <c r="L17" s="87">
        <f>K17*3</f>
        <v>15582.7701136364</v>
      </c>
      <c r="M17" s="87">
        <v>1159.89703534091</v>
      </c>
      <c r="N17" s="87">
        <f>M17*3</f>
        <v>3479.69110602273</v>
      </c>
      <c r="O17" s="88">
        <v>0.22330375669071</v>
      </c>
      <c r="P17" s="89">
        <v>13557.76</v>
      </c>
      <c r="Q17" s="89">
        <v>2081.25</v>
      </c>
      <c r="R17" s="43">
        <f>Q17/P17</f>
        <v>0.153509871837236</v>
      </c>
      <c r="S17" s="98"/>
      <c r="T17" s="98"/>
      <c r="U17" s="99">
        <f>P17-S17</f>
        <v>13557.76</v>
      </c>
      <c r="V17" s="99">
        <f>Q17-T17</f>
        <v>2081.25</v>
      </c>
      <c r="W17" s="100">
        <f>P17/G17</f>
        <v>1.08756016269339</v>
      </c>
      <c r="X17" s="43">
        <f>U17/G17</f>
        <v>1.08756016269339</v>
      </c>
      <c r="Y17" s="43">
        <f>V17/I17</f>
        <v>0.721282627888498</v>
      </c>
      <c r="Z17" s="43">
        <f>U17/L17</f>
        <v>0.870048130154708</v>
      </c>
      <c r="AA17" s="43">
        <f>V17/N17</f>
        <v>0.598113434953385</v>
      </c>
      <c r="AB17" s="107"/>
      <c r="AC17" s="108"/>
      <c r="AD17" s="109">
        <f t="shared" si="0"/>
        <v>0</v>
      </c>
      <c r="AE17" s="109"/>
    </row>
    <row r="18" s="51" customFormat="1" spans="1:31">
      <c r="A18" s="75">
        <v>16</v>
      </c>
      <c r="B18" s="75">
        <v>103198</v>
      </c>
      <c r="C18" s="76" t="s">
        <v>56</v>
      </c>
      <c r="D18" s="77" t="s">
        <v>51</v>
      </c>
      <c r="E18" s="75" t="s">
        <v>36</v>
      </c>
      <c r="F18" s="78">
        <v>8129.95572727273</v>
      </c>
      <c r="G18" s="78">
        <f>F18*3</f>
        <v>24389.8671818182</v>
      </c>
      <c r="H18" s="78">
        <v>1771.58506909091</v>
      </c>
      <c r="I18" s="78">
        <f>H18*3</f>
        <v>5314.75520727273</v>
      </c>
      <c r="J18" s="86">
        <v>0.217908329211186</v>
      </c>
      <c r="K18" s="87">
        <v>10162.4446590909</v>
      </c>
      <c r="L18" s="87">
        <f>K18*3</f>
        <v>30487.3339772727</v>
      </c>
      <c r="M18" s="87">
        <v>2136.40667386364</v>
      </c>
      <c r="N18" s="87">
        <f>M18*3</f>
        <v>6409.22002159092</v>
      </c>
      <c r="O18" s="88">
        <v>0.210225663758227</v>
      </c>
      <c r="P18" s="89">
        <v>25604.18</v>
      </c>
      <c r="Q18" s="89">
        <v>2171.6</v>
      </c>
      <c r="R18" s="43">
        <f>Q18/P18</f>
        <v>0.0848142764189285</v>
      </c>
      <c r="S18" s="98"/>
      <c r="T18" s="98"/>
      <c r="U18" s="99">
        <f>P18-S18</f>
        <v>25604.18</v>
      </c>
      <c r="V18" s="99">
        <f>Q18-T18</f>
        <v>2171.6</v>
      </c>
      <c r="W18" s="100">
        <f>P18/G18</f>
        <v>1.04978759454201</v>
      </c>
      <c r="X18" s="43">
        <f>U18/G18</f>
        <v>1.04978759454201</v>
      </c>
      <c r="Y18" s="43">
        <f>V18/I18</f>
        <v>0.408598310798656</v>
      </c>
      <c r="Z18" s="43">
        <f>U18/L18</f>
        <v>0.839830075633608</v>
      </c>
      <c r="AA18" s="43">
        <f>V18/N18</f>
        <v>0.338824379984533</v>
      </c>
      <c r="AB18" s="107"/>
      <c r="AC18" s="108"/>
      <c r="AD18" s="109">
        <f t="shared" si="0"/>
        <v>0</v>
      </c>
      <c r="AE18" s="109"/>
    </row>
    <row r="19" s="51" customFormat="1" spans="1:31">
      <c r="A19" s="75">
        <v>17</v>
      </c>
      <c r="B19" s="75">
        <v>737</v>
      </c>
      <c r="C19" s="76" t="s">
        <v>57</v>
      </c>
      <c r="D19" s="77" t="s">
        <v>53</v>
      </c>
      <c r="E19" s="75" t="s">
        <v>36</v>
      </c>
      <c r="F19" s="78">
        <v>8740.72522727273</v>
      </c>
      <c r="G19" s="78">
        <f>F19*3</f>
        <v>26222.1756818182</v>
      </c>
      <c r="H19" s="78">
        <v>2687.35470545455</v>
      </c>
      <c r="I19" s="78">
        <f>H19*3</f>
        <v>8062.06411636365</v>
      </c>
      <c r="J19" s="86">
        <v>0.307452143338116</v>
      </c>
      <c r="K19" s="87">
        <v>10925.9065340909</v>
      </c>
      <c r="L19" s="87">
        <f>K19*3</f>
        <v>32777.7196022727</v>
      </c>
      <c r="M19" s="87">
        <v>3240.76028181818</v>
      </c>
      <c r="N19" s="87">
        <f>M19*3</f>
        <v>9722.28084545454</v>
      </c>
      <c r="O19" s="88">
        <v>0.296612484438375</v>
      </c>
      <c r="P19" s="89">
        <v>27388.13</v>
      </c>
      <c r="Q19" s="89">
        <v>7825.1</v>
      </c>
      <c r="R19" s="43">
        <f>Q19/P19</f>
        <v>0.285711364740857</v>
      </c>
      <c r="S19" s="98"/>
      <c r="T19" s="98"/>
      <c r="U19" s="99">
        <f>P19-S19</f>
        <v>27388.13</v>
      </c>
      <c r="V19" s="99">
        <f>Q19-T19</f>
        <v>7825.1</v>
      </c>
      <c r="W19" s="100">
        <f>P19/G19</f>
        <v>1.04446443850921</v>
      </c>
      <c r="X19" s="43">
        <f>U19/G19</f>
        <v>1.04446443850921</v>
      </c>
      <c r="Y19" s="43">
        <f>V19/I19</f>
        <v>0.970607512797786</v>
      </c>
      <c r="Z19" s="43">
        <f>U19/L19</f>
        <v>0.835571550807366</v>
      </c>
      <c r="AA19" s="43">
        <f>V19/N19</f>
        <v>0.804862575396438</v>
      </c>
      <c r="AB19" s="107"/>
      <c r="AC19" s="108"/>
      <c r="AD19" s="109">
        <f t="shared" si="0"/>
        <v>0</v>
      </c>
      <c r="AE19" s="109"/>
    </row>
    <row r="20" s="51" customFormat="1" spans="1:31">
      <c r="A20" s="75">
        <v>18</v>
      </c>
      <c r="B20" s="75">
        <v>102564</v>
      </c>
      <c r="C20" s="76" t="s">
        <v>58</v>
      </c>
      <c r="D20" s="77" t="s">
        <v>59</v>
      </c>
      <c r="E20" s="75" t="s">
        <v>45</v>
      </c>
      <c r="F20" s="78">
        <v>5286.2745</v>
      </c>
      <c r="G20" s="78">
        <f>F20*3</f>
        <v>15858.8235</v>
      </c>
      <c r="H20" s="78">
        <v>1603.537884</v>
      </c>
      <c r="I20" s="78">
        <f>H20*3</f>
        <v>4810.613652</v>
      </c>
      <c r="J20" s="86">
        <v>0.303339882179785</v>
      </c>
      <c r="K20" s="87">
        <v>6607.843125</v>
      </c>
      <c r="L20" s="87">
        <f>K20*3</f>
        <v>19823.529375</v>
      </c>
      <c r="M20" s="87">
        <v>1933.753618125</v>
      </c>
      <c r="N20" s="87">
        <f>M20*3</f>
        <v>5801.260854375</v>
      </c>
      <c r="O20" s="88">
        <v>0.292645206846523</v>
      </c>
      <c r="P20" s="89">
        <v>16397.95</v>
      </c>
      <c r="Q20" s="89">
        <v>5297.61</v>
      </c>
      <c r="R20" s="43">
        <f>Q20/P20</f>
        <v>0.323065383172897</v>
      </c>
      <c r="S20" s="98"/>
      <c r="T20" s="98"/>
      <c r="U20" s="99">
        <f>P20-S20</f>
        <v>16397.95</v>
      </c>
      <c r="V20" s="99">
        <f>Q20-T20</f>
        <v>5297.61</v>
      </c>
      <c r="W20" s="100">
        <f>P20/G20</f>
        <v>1.03399536541913</v>
      </c>
      <c r="X20" s="101">
        <f>U20/G20</f>
        <v>1.03399536541913</v>
      </c>
      <c r="Y20" s="101">
        <f>V20/I20</f>
        <v>1.10123372676114</v>
      </c>
      <c r="Z20" s="43">
        <f>U20/L20</f>
        <v>0.827196292335305</v>
      </c>
      <c r="AA20" s="43">
        <f>V20/N20</f>
        <v>0.913182518935487</v>
      </c>
      <c r="AB20" s="107">
        <v>400</v>
      </c>
      <c r="AC20" s="108"/>
      <c r="AD20" s="109">
        <f t="shared" si="0"/>
        <v>400</v>
      </c>
      <c r="AE20" s="109"/>
    </row>
    <row r="21" s="51" customFormat="1" spans="1:31">
      <c r="A21" s="75">
        <v>19</v>
      </c>
      <c r="B21" s="75">
        <v>743</v>
      </c>
      <c r="C21" s="76" t="s">
        <v>60</v>
      </c>
      <c r="D21" s="77" t="s">
        <v>53</v>
      </c>
      <c r="E21" s="75" t="s">
        <v>36</v>
      </c>
      <c r="F21" s="78">
        <v>6921.31490909091</v>
      </c>
      <c r="G21" s="78">
        <f>F21*3</f>
        <v>20763.9447272727</v>
      </c>
      <c r="H21" s="78">
        <v>2045.00819781818</v>
      </c>
      <c r="I21" s="78">
        <f>H21*3</f>
        <v>6135.02459345454</v>
      </c>
      <c r="J21" s="86">
        <v>0.295465272809959</v>
      </c>
      <c r="K21" s="87">
        <v>8651.64363636364</v>
      </c>
      <c r="L21" s="87">
        <f>K21*3</f>
        <v>25954.9309090909</v>
      </c>
      <c r="M21" s="87">
        <v>2466.13568727273</v>
      </c>
      <c r="N21" s="87">
        <f>M21*3</f>
        <v>7398.40706181819</v>
      </c>
      <c r="O21" s="88">
        <v>0.285048227935249</v>
      </c>
      <c r="P21" s="89">
        <v>21451.31</v>
      </c>
      <c r="Q21" s="89">
        <v>5929.24</v>
      </c>
      <c r="R21" s="43">
        <f>Q21/P21</f>
        <v>0.276404564569716</v>
      </c>
      <c r="S21" s="98"/>
      <c r="T21" s="98"/>
      <c r="U21" s="99">
        <f>P21-S21</f>
        <v>21451.31</v>
      </c>
      <c r="V21" s="99">
        <f>Q21-T21</f>
        <v>5929.24</v>
      </c>
      <c r="W21" s="100">
        <f>P21/G21</f>
        <v>1.0331037903325</v>
      </c>
      <c r="X21" s="43">
        <f>U21/G21</f>
        <v>1.0331037903325</v>
      </c>
      <c r="Y21" s="43">
        <f>V21/I21</f>
        <v>0.966457413443119</v>
      </c>
      <c r="Z21" s="43">
        <f>U21/L21</f>
        <v>0.826483032266</v>
      </c>
      <c r="AA21" s="43">
        <f>V21/N21</f>
        <v>0.801421164104326</v>
      </c>
      <c r="AB21" s="107"/>
      <c r="AC21" s="108"/>
      <c r="AD21" s="109">
        <f t="shared" si="0"/>
        <v>0</v>
      </c>
      <c r="AE21" s="109"/>
    </row>
    <row r="22" s="51" customFormat="1" spans="1:31">
      <c r="A22" s="75">
        <v>20</v>
      </c>
      <c r="B22" s="75">
        <v>585</v>
      </c>
      <c r="C22" s="76" t="s">
        <v>61</v>
      </c>
      <c r="D22" s="77" t="s">
        <v>51</v>
      </c>
      <c r="E22" s="75" t="s">
        <v>38</v>
      </c>
      <c r="F22" s="78">
        <v>13108.3183636364</v>
      </c>
      <c r="G22" s="78">
        <f>F22*3</f>
        <v>39324.9550909092</v>
      </c>
      <c r="H22" s="78">
        <v>3899.53205672727</v>
      </c>
      <c r="I22" s="78">
        <f>H22*3</f>
        <v>11698.5961701818</v>
      </c>
      <c r="J22" s="86">
        <v>0.297485302733028</v>
      </c>
      <c r="K22" s="87">
        <v>16385.3979545455</v>
      </c>
      <c r="L22" s="87">
        <f>K22*3</f>
        <v>49156.1938636365</v>
      </c>
      <c r="M22" s="87">
        <v>4702.56069340909</v>
      </c>
      <c r="N22" s="87">
        <f>M22*3</f>
        <v>14107.6820802273</v>
      </c>
      <c r="O22" s="88">
        <v>0.28699703885462</v>
      </c>
      <c r="P22" s="89">
        <v>40258.37</v>
      </c>
      <c r="Q22" s="89">
        <v>11066.1</v>
      </c>
      <c r="R22" s="43">
        <f>Q22/P22</f>
        <v>0.274877000733015</v>
      </c>
      <c r="S22" s="98"/>
      <c r="T22" s="98"/>
      <c r="U22" s="99">
        <f>P22-S22</f>
        <v>40258.37</v>
      </c>
      <c r="V22" s="99">
        <f>Q22-T22</f>
        <v>11066.1</v>
      </c>
      <c r="W22" s="100">
        <f>P22/G22</f>
        <v>1.0237359434215</v>
      </c>
      <c r="X22" s="43">
        <f>U22/G22</f>
        <v>1.0237359434215</v>
      </c>
      <c r="Y22" s="43">
        <f>V22/I22</f>
        <v>0.94593401114281</v>
      </c>
      <c r="Z22" s="43">
        <f>U22/L22</f>
        <v>0.818988754737199</v>
      </c>
      <c r="AA22" s="43">
        <f>V22/N22</f>
        <v>0.784402422529054</v>
      </c>
      <c r="AB22" s="107"/>
      <c r="AC22" s="108"/>
      <c r="AD22" s="109">
        <f t="shared" si="0"/>
        <v>0</v>
      </c>
      <c r="AE22" s="109"/>
    </row>
    <row r="23" s="51" customFormat="1" spans="1:31">
      <c r="A23" s="75">
        <v>21</v>
      </c>
      <c r="B23" s="75">
        <v>713</v>
      </c>
      <c r="C23" s="76" t="s">
        <v>62</v>
      </c>
      <c r="D23" s="77" t="s">
        <v>35</v>
      </c>
      <c r="E23" s="75" t="s">
        <v>45</v>
      </c>
      <c r="F23" s="78">
        <v>4255.712</v>
      </c>
      <c r="G23" s="78">
        <f>F23*3</f>
        <v>12767.136</v>
      </c>
      <c r="H23" s="78">
        <v>1366.78438472727</v>
      </c>
      <c r="I23" s="78">
        <f>H23*3</f>
        <v>4100.35315418181</v>
      </c>
      <c r="J23" s="86">
        <v>0.321164680487606</v>
      </c>
      <c r="K23" s="87">
        <v>5319.64</v>
      </c>
      <c r="L23" s="87">
        <f>K23*3</f>
        <v>15958.92</v>
      </c>
      <c r="M23" s="87">
        <v>1648.24559215909</v>
      </c>
      <c r="N23" s="87">
        <f>M23*3</f>
        <v>4944.73677647727</v>
      </c>
      <c r="O23" s="88">
        <v>0.309841566752466</v>
      </c>
      <c r="P23" s="89">
        <v>12946.46</v>
      </c>
      <c r="Q23" s="89">
        <v>3801.3</v>
      </c>
      <c r="R23" s="43">
        <f>Q23/P23</f>
        <v>0.293616942391974</v>
      </c>
      <c r="S23" s="98"/>
      <c r="T23" s="98"/>
      <c r="U23" s="99">
        <f>P23-S23</f>
        <v>12946.46</v>
      </c>
      <c r="V23" s="99">
        <f>Q23-T23</f>
        <v>3801.3</v>
      </c>
      <c r="W23" s="100">
        <f>P23/G23</f>
        <v>1.01404574996303</v>
      </c>
      <c r="X23" s="43">
        <f>U23/G23</f>
        <v>1.01404574996303</v>
      </c>
      <c r="Y23" s="43">
        <f>V23/I23</f>
        <v>0.927066488437266</v>
      </c>
      <c r="Z23" s="43">
        <f>U23/L23</f>
        <v>0.811236599970424</v>
      </c>
      <c r="AA23" s="43">
        <f>V23/N23</f>
        <v>0.76875679572738</v>
      </c>
      <c r="AB23" s="107"/>
      <c r="AC23" s="108"/>
      <c r="AD23" s="109">
        <f t="shared" si="0"/>
        <v>0</v>
      </c>
      <c r="AE23" s="109"/>
    </row>
    <row r="24" s="51" customFormat="1" spans="1:31">
      <c r="A24" s="75">
        <v>22</v>
      </c>
      <c r="B24" s="75">
        <v>102934</v>
      </c>
      <c r="C24" s="76" t="s">
        <v>63</v>
      </c>
      <c r="D24" s="77" t="s">
        <v>51</v>
      </c>
      <c r="E24" s="75" t="s">
        <v>38</v>
      </c>
      <c r="F24" s="78">
        <v>12331.9063636364</v>
      </c>
      <c r="G24" s="78">
        <f>F24*3</f>
        <v>36995.7190909092</v>
      </c>
      <c r="H24" s="78">
        <v>3188.97833563636</v>
      </c>
      <c r="I24" s="78">
        <f>H24*3</f>
        <v>9566.93500690908</v>
      </c>
      <c r="J24" s="86">
        <v>0.258595730587109</v>
      </c>
      <c r="K24" s="87">
        <v>15414.8829545455</v>
      </c>
      <c r="L24" s="87">
        <f>K24*3</f>
        <v>46244.6488636365</v>
      </c>
      <c r="M24" s="87">
        <v>3845.68300892045</v>
      </c>
      <c r="N24" s="87">
        <f>M24*3</f>
        <v>11537.0490267613</v>
      </c>
      <c r="O24" s="88">
        <v>0.249478573418974</v>
      </c>
      <c r="P24" s="89">
        <v>37439.58</v>
      </c>
      <c r="Q24" s="89">
        <v>9883.11</v>
      </c>
      <c r="R24" s="43">
        <f>Q24/P24</f>
        <v>0.26397491638528</v>
      </c>
      <c r="S24" s="98"/>
      <c r="T24" s="98"/>
      <c r="U24" s="99">
        <f>P24-S24</f>
        <v>37439.58</v>
      </c>
      <c r="V24" s="99">
        <f>Q24-T24</f>
        <v>9883.11</v>
      </c>
      <c r="W24" s="100">
        <f>P24/G24</f>
        <v>1.01199762891485</v>
      </c>
      <c r="X24" s="101">
        <f>U24/G24</f>
        <v>1.01199762891485</v>
      </c>
      <c r="Y24" s="101">
        <f>V24/I24</f>
        <v>1.03304872384547</v>
      </c>
      <c r="Z24" s="43">
        <f>U24/L24</f>
        <v>0.809598103131881</v>
      </c>
      <c r="AA24" s="43">
        <f>V24/N24</f>
        <v>0.856641068012724</v>
      </c>
      <c r="AB24" s="107">
        <v>400</v>
      </c>
      <c r="AC24" s="108"/>
      <c r="AD24" s="109">
        <f t="shared" si="0"/>
        <v>400</v>
      </c>
      <c r="AE24" s="109"/>
    </row>
    <row r="25" s="51" customFormat="1" spans="1:31">
      <c r="A25" s="75">
        <v>23</v>
      </c>
      <c r="B25" s="75">
        <v>726</v>
      </c>
      <c r="C25" s="76" t="s">
        <v>64</v>
      </c>
      <c r="D25" s="77" t="s">
        <v>51</v>
      </c>
      <c r="E25" s="75" t="s">
        <v>38</v>
      </c>
      <c r="F25" s="78">
        <v>10049.1898181818</v>
      </c>
      <c r="G25" s="78">
        <f>F25*3</f>
        <v>30147.5694545454</v>
      </c>
      <c r="H25" s="78">
        <v>3060.05561018182</v>
      </c>
      <c r="I25" s="78">
        <f>H25*3</f>
        <v>9180.16683054546</v>
      </c>
      <c r="J25" s="86">
        <v>0.304507693211777</v>
      </c>
      <c r="K25" s="87">
        <v>12561.4872727273</v>
      </c>
      <c r="L25" s="87">
        <f>K25*3</f>
        <v>37684.4618181819</v>
      </c>
      <c r="M25" s="87">
        <v>3690.21129272727</v>
      </c>
      <c r="N25" s="87">
        <f>M25*3</f>
        <v>11070.6338781818</v>
      </c>
      <c r="O25" s="88">
        <v>0.293771845053669</v>
      </c>
      <c r="P25" s="89">
        <v>30481.75</v>
      </c>
      <c r="Q25" s="89">
        <v>8243.42</v>
      </c>
      <c r="R25" s="43">
        <f>Q25/P25</f>
        <v>0.270437884963954</v>
      </c>
      <c r="S25" s="98"/>
      <c r="T25" s="98"/>
      <c r="U25" s="99">
        <f>P25-S25</f>
        <v>30481.75</v>
      </c>
      <c r="V25" s="99">
        <f>Q25-T25</f>
        <v>8243.42</v>
      </c>
      <c r="W25" s="100">
        <f>P25/G25</f>
        <v>1.01108482546026</v>
      </c>
      <c r="X25" s="43">
        <f>U25/G25</f>
        <v>1.01108482546026</v>
      </c>
      <c r="Y25" s="43">
        <f>V25/I25</f>
        <v>0.897959716001174</v>
      </c>
      <c r="Z25" s="43">
        <f>U25/L25</f>
        <v>0.808867860368202</v>
      </c>
      <c r="AA25" s="43">
        <f>V25/N25</f>
        <v>0.744620415660775</v>
      </c>
      <c r="AB25" s="107"/>
      <c r="AC25" s="108"/>
      <c r="AD25" s="109">
        <f t="shared" si="0"/>
        <v>0</v>
      </c>
      <c r="AE25" s="109"/>
    </row>
    <row r="26" s="51" customFormat="1" spans="1:31">
      <c r="A26" s="75">
        <v>24</v>
      </c>
      <c r="B26" s="75">
        <v>738</v>
      </c>
      <c r="C26" s="76" t="s">
        <v>65</v>
      </c>
      <c r="D26" s="77" t="s">
        <v>35</v>
      </c>
      <c r="E26" s="75" t="s">
        <v>45</v>
      </c>
      <c r="F26" s="78">
        <v>5321.47909090909</v>
      </c>
      <c r="G26" s="78">
        <f>F26*3</f>
        <v>15964.4372727273</v>
      </c>
      <c r="H26" s="78">
        <v>1690.15238836364</v>
      </c>
      <c r="I26" s="78">
        <f>H26*3</f>
        <v>5070.45716509092</v>
      </c>
      <c r="J26" s="86">
        <v>0.317609514101257</v>
      </c>
      <c r="K26" s="87">
        <v>6651.84886363636</v>
      </c>
      <c r="L26" s="87">
        <f>K26*3</f>
        <v>19955.5465909091</v>
      </c>
      <c r="M26" s="87">
        <v>2038.20460295455</v>
      </c>
      <c r="N26" s="87">
        <f>M26*3</f>
        <v>6114.61380886365</v>
      </c>
      <c r="O26" s="88">
        <v>0.306411742770764</v>
      </c>
      <c r="P26" s="89">
        <v>16137.13</v>
      </c>
      <c r="Q26" s="89">
        <v>5172.06</v>
      </c>
      <c r="R26" s="43">
        <f>Q26/P26</f>
        <v>0.320506806352803</v>
      </c>
      <c r="S26" s="98"/>
      <c r="T26" s="98"/>
      <c r="U26" s="99">
        <f>P26-S26</f>
        <v>16137.13</v>
      </c>
      <c r="V26" s="99">
        <f>Q26-T26</f>
        <v>5172.06</v>
      </c>
      <c r="W26" s="100">
        <f>P26/G26</f>
        <v>1.01081733883397</v>
      </c>
      <c r="X26" s="101">
        <f>U26/G26</f>
        <v>1.01081733883397</v>
      </c>
      <c r="Y26" s="101">
        <f>V26/I26</f>
        <v>1.02003820002831</v>
      </c>
      <c r="Z26" s="43">
        <f>U26/L26</f>
        <v>0.808653871067175</v>
      </c>
      <c r="AA26" s="43">
        <f>V26/N26</f>
        <v>0.845852274840753</v>
      </c>
      <c r="AB26" s="107">
        <v>400</v>
      </c>
      <c r="AC26" s="108"/>
      <c r="AD26" s="109">
        <f t="shared" si="0"/>
        <v>400</v>
      </c>
      <c r="AE26" s="109"/>
    </row>
    <row r="27" s="51" customFormat="1" spans="1:31">
      <c r="A27" s="75">
        <v>25</v>
      </c>
      <c r="B27" s="75">
        <v>329</v>
      </c>
      <c r="C27" s="76" t="s">
        <v>66</v>
      </c>
      <c r="D27" s="77" t="s">
        <v>35</v>
      </c>
      <c r="E27" s="75" t="s">
        <v>38</v>
      </c>
      <c r="F27" s="78">
        <v>8442.05386363636</v>
      </c>
      <c r="G27" s="78">
        <f>F27*3</f>
        <v>25326.1615909091</v>
      </c>
      <c r="H27" s="78">
        <v>2361.800844</v>
      </c>
      <c r="I27" s="78">
        <f>H27*3</f>
        <v>7085.402532</v>
      </c>
      <c r="J27" s="86">
        <v>0.279766142475508</v>
      </c>
      <c r="K27" s="87">
        <v>10552.5673295455</v>
      </c>
      <c r="L27" s="87">
        <f>K27*3</f>
        <v>31657.7019886365</v>
      </c>
      <c r="M27" s="87">
        <v>2848.165280625</v>
      </c>
      <c r="N27" s="87">
        <f>M27*3</f>
        <v>8544.495841875</v>
      </c>
      <c r="O27" s="88">
        <v>0.269902592580538</v>
      </c>
      <c r="P27" s="89">
        <v>25534.03</v>
      </c>
      <c r="Q27" s="89">
        <v>5293.71</v>
      </c>
      <c r="R27" s="43">
        <f>Q27/P27</f>
        <v>0.207319800282212</v>
      </c>
      <c r="S27" s="98"/>
      <c r="T27" s="98"/>
      <c r="U27" s="99">
        <f>P27-S27</f>
        <v>25534.03</v>
      </c>
      <c r="V27" s="99">
        <f>Q27-T27</f>
        <v>5293.71</v>
      </c>
      <c r="W27" s="100">
        <f>P27/G27</f>
        <v>1.00820765548481</v>
      </c>
      <c r="X27" s="43">
        <f>U27/G27</f>
        <v>1.00820765548481</v>
      </c>
      <c r="Y27" s="43">
        <f>V27/I27</f>
        <v>0.747129041164827</v>
      </c>
      <c r="Z27" s="43">
        <f>U27/L27</f>
        <v>0.806566124387848</v>
      </c>
      <c r="AA27" s="43">
        <f>V27/N27</f>
        <v>0.619546208221731</v>
      </c>
      <c r="AB27" s="107"/>
      <c r="AC27" s="108"/>
      <c r="AD27" s="109">
        <f t="shared" si="0"/>
        <v>0</v>
      </c>
      <c r="AE27" s="109"/>
    </row>
    <row r="28" s="51" customFormat="1" spans="1:31">
      <c r="A28" s="75">
        <v>26</v>
      </c>
      <c r="B28" s="75">
        <v>706</v>
      </c>
      <c r="C28" s="76" t="s">
        <v>67</v>
      </c>
      <c r="D28" s="77" t="s">
        <v>35</v>
      </c>
      <c r="E28" s="75" t="s">
        <v>45</v>
      </c>
      <c r="F28" s="78">
        <v>4659.97818181818</v>
      </c>
      <c r="G28" s="78">
        <f>F28*3</f>
        <v>13979.9345454545</v>
      </c>
      <c r="H28" s="78">
        <v>1260.99272945455</v>
      </c>
      <c r="I28" s="78">
        <f>H28*3</f>
        <v>3782.97818836365</v>
      </c>
      <c r="J28" s="86">
        <v>0.270600565121647</v>
      </c>
      <c r="K28" s="87">
        <v>5824.97272727273</v>
      </c>
      <c r="L28" s="87">
        <f>K28*3</f>
        <v>17474.9181818182</v>
      </c>
      <c r="M28" s="87">
        <v>1520.66831556818</v>
      </c>
      <c r="N28" s="87">
        <f>M28*3</f>
        <v>4562.00494670454</v>
      </c>
      <c r="O28" s="88">
        <v>0.261060160582102</v>
      </c>
      <c r="P28" s="89">
        <v>14081.25</v>
      </c>
      <c r="Q28" s="89">
        <v>4382.66</v>
      </c>
      <c r="R28" s="43">
        <f>Q28/P28</f>
        <v>0.311240834442965</v>
      </c>
      <c r="S28" s="98"/>
      <c r="T28" s="98"/>
      <c r="U28" s="99">
        <f>P28-S28</f>
        <v>14081.25</v>
      </c>
      <c r="V28" s="99">
        <f>Q28-T28</f>
        <v>4382.66</v>
      </c>
      <c r="W28" s="100">
        <f>P28/G28</f>
        <v>1.00724720521516</v>
      </c>
      <c r="X28" s="101">
        <f>U28/G28</f>
        <v>1.00724720521516</v>
      </c>
      <c r="Y28" s="101">
        <f>V28/I28</f>
        <v>1.1585210862386</v>
      </c>
      <c r="Z28" s="43">
        <f>U28/L28</f>
        <v>0.80579776417213</v>
      </c>
      <c r="AA28" s="43">
        <f>V28/N28</f>
        <v>0.960687252907498</v>
      </c>
      <c r="AB28" s="107">
        <v>400</v>
      </c>
      <c r="AC28" s="108"/>
      <c r="AD28" s="109">
        <f t="shared" si="0"/>
        <v>400</v>
      </c>
      <c r="AE28" s="109"/>
    </row>
    <row r="29" s="51" customFormat="1" spans="1:31">
      <c r="A29" s="75">
        <v>27</v>
      </c>
      <c r="B29" s="75">
        <v>337</v>
      </c>
      <c r="C29" s="76" t="s">
        <v>68</v>
      </c>
      <c r="D29" s="77" t="s">
        <v>42</v>
      </c>
      <c r="E29" s="75" t="s">
        <v>38</v>
      </c>
      <c r="F29" s="78">
        <v>32154.4602272727</v>
      </c>
      <c r="G29" s="78">
        <f>F29*3</f>
        <v>96463.3806818181</v>
      </c>
      <c r="H29" s="78">
        <v>8604.39272727273</v>
      </c>
      <c r="I29" s="78">
        <f>H29*3</f>
        <v>25813.1781818182</v>
      </c>
      <c r="J29" s="86">
        <v>0.267595620217399</v>
      </c>
      <c r="K29" s="87">
        <v>38585.3522727273</v>
      </c>
      <c r="L29" s="87">
        <f>K29*3</f>
        <v>115756.056818182</v>
      </c>
      <c r="M29" s="87">
        <v>9961.23927272727</v>
      </c>
      <c r="N29" s="87">
        <f>M29*3</f>
        <v>29883.7178181818</v>
      </c>
      <c r="O29" s="88">
        <v>0.258161159248196</v>
      </c>
      <c r="P29" s="89">
        <v>97045.54</v>
      </c>
      <c r="Q29" s="89">
        <v>23551.77</v>
      </c>
      <c r="R29" s="43">
        <f>Q29/P29</f>
        <v>0.242687814401363</v>
      </c>
      <c r="S29" s="98"/>
      <c r="T29" s="98"/>
      <c r="U29" s="99">
        <f>P29-S29</f>
        <v>97045.54</v>
      </c>
      <c r="V29" s="99">
        <f>Q29-T29</f>
        <v>23551.77</v>
      </c>
      <c r="W29" s="100">
        <f>P29/G29</f>
        <v>1.00603502919001</v>
      </c>
      <c r="X29" s="43">
        <f>U29/G29</f>
        <v>1.00603502919001</v>
      </c>
      <c r="Y29" s="43">
        <f>V29/I29</f>
        <v>0.912393268047441</v>
      </c>
      <c r="Z29" s="43">
        <f>U29/L29</f>
        <v>0.838362524325008</v>
      </c>
      <c r="AA29" s="43">
        <f>V29/N29</f>
        <v>0.788113786353272</v>
      </c>
      <c r="AB29" s="107"/>
      <c r="AC29" s="108"/>
      <c r="AD29" s="109">
        <f t="shared" si="0"/>
        <v>0</v>
      </c>
      <c r="AE29" s="109"/>
    </row>
    <row r="30" s="51" customFormat="1" spans="1:31">
      <c r="A30" s="75">
        <v>28</v>
      </c>
      <c r="B30" s="75">
        <v>101453</v>
      </c>
      <c r="C30" s="76" t="s">
        <v>69</v>
      </c>
      <c r="D30" s="77" t="s">
        <v>35</v>
      </c>
      <c r="E30" s="75" t="s">
        <v>36</v>
      </c>
      <c r="F30" s="78">
        <v>9410.70563636364</v>
      </c>
      <c r="G30" s="78">
        <f>F30*3</f>
        <v>28232.1169090909</v>
      </c>
      <c r="H30" s="78">
        <v>2707.19820327273</v>
      </c>
      <c r="I30" s="78">
        <f>H30*3</f>
        <v>8121.59460981819</v>
      </c>
      <c r="J30" s="86">
        <v>0.287672179736652</v>
      </c>
      <c r="K30" s="87">
        <v>11763.3820454545</v>
      </c>
      <c r="L30" s="87">
        <f>K30*3</f>
        <v>35290.1461363635</v>
      </c>
      <c r="M30" s="87">
        <v>3264.69014096591</v>
      </c>
      <c r="N30" s="87">
        <f>M30*3</f>
        <v>9794.07042289773</v>
      </c>
      <c r="O30" s="88">
        <v>0.277529891348501</v>
      </c>
      <c r="P30" s="89">
        <v>28312.35</v>
      </c>
      <c r="Q30" s="89">
        <v>8595.18</v>
      </c>
      <c r="R30" s="43">
        <f>Q30/P30</f>
        <v>0.303584124949006</v>
      </c>
      <c r="S30" s="98"/>
      <c r="T30" s="98"/>
      <c r="U30" s="99">
        <f>P30-S30</f>
        <v>28312.35</v>
      </c>
      <c r="V30" s="99">
        <f>Q30-T30</f>
        <v>8595.18</v>
      </c>
      <c r="W30" s="100">
        <f>P30/G30</f>
        <v>1.00284190842534</v>
      </c>
      <c r="X30" s="101">
        <f>U30/G30</f>
        <v>1.00284190842534</v>
      </c>
      <c r="Y30" s="101">
        <f>V30/I30</f>
        <v>1.05831187259818</v>
      </c>
      <c r="Z30" s="43">
        <f>U30/L30</f>
        <v>0.802273526740274</v>
      </c>
      <c r="AA30" s="43">
        <f>V30/N30</f>
        <v>0.877590177410321</v>
      </c>
      <c r="AB30" s="107">
        <v>400</v>
      </c>
      <c r="AC30" s="108"/>
      <c r="AD30" s="109">
        <f t="shared" si="0"/>
        <v>400</v>
      </c>
      <c r="AE30" s="109"/>
    </row>
    <row r="31" s="51" customFormat="1" spans="1:31">
      <c r="A31" s="75">
        <v>29</v>
      </c>
      <c r="B31" s="75">
        <v>721</v>
      </c>
      <c r="C31" s="76" t="s">
        <v>70</v>
      </c>
      <c r="D31" s="77" t="s">
        <v>59</v>
      </c>
      <c r="E31" s="75" t="s">
        <v>36</v>
      </c>
      <c r="F31" s="78">
        <v>8127.61804545455</v>
      </c>
      <c r="G31" s="78">
        <f>F31*3</f>
        <v>24382.8541363637</v>
      </c>
      <c r="H31" s="78">
        <v>2778.58403018182</v>
      </c>
      <c r="I31" s="78">
        <f>H31*3</f>
        <v>8335.75209054546</v>
      </c>
      <c r="J31" s="86">
        <v>0.341869415447712</v>
      </c>
      <c r="K31" s="87">
        <v>10159.5225568182</v>
      </c>
      <c r="L31" s="87">
        <f>K31*3</f>
        <v>30478.5676704546</v>
      </c>
      <c r="M31" s="87">
        <v>3350.77641460227</v>
      </c>
      <c r="N31" s="87">
        <f>M31*3</f>
        <v>10052.3292438068</v>
      </c>
      <c r="O31" s="88">
        <v>0.329816327082568</v>
      </c>
      <c r="P31" s="89">
        <v>24396.83</v>
      </c>
      <c r="Q31" s="89">
        <v>7150.55</v>
      </c>
      <c r="R31" s="43">
        <f>Q31/P31</f>
        <v>0.293093405987581</v>
      </c>
      <c r="S31" s="98"/>
      <c r="T31" s="98"/>
      <c r="U31" s="99">
        <f>P31-S31</f>
        <v>24396.83</v>
      </c>
      <c r="V31" s="99">
        <f>Q31-T31</f>
        <v>7150.55</v>
      </c>
      <c r="W31" s="100">
        <f>P31/G31</f>
        <v>1.00057318407264</v>
      </c>
      <c r="X31" s="43">
        <f>U31/G31</f>
        <v>1.00057318407264</v>
      </c>
      <c r="Y31" s="43">
        <f>V31/I31</f>
        <v>0.857817017868162</v>
      </c>
      <c r="Z31" s="43">
        <f>U31/L31</f>
        <v>0.800458547258107</v>
      </c>
      <c r="AA31" s="43">
        <f>V31/N31</f>
        <v>0.711332650032869</v>
      </c>
      <c r="AB31" s="107"/>
      <c r="AC31" s="108"/>
      <c r="AD31" s="109">
        <f t="shared" si="0"/>
        <v>0</v>
      </c>
      <c r="AE31" s="109"/>
    </row>
    <row r="32" s="51" customFormat="1" spans="1:31">
      <c r="A32" s="75">
        <v>30</v>
      </c>
      <c r="B32" s="75">
        <v>514</v>
      </c>
      <c r="C32" s="76" t="s">
        <v>71</v>
      </c>
      <c r="D32" s="77" t="s">
        <v>59</v>
      </c>
      <c r="E32" s="75" t="s">
        <v>38</v>
      </c>
      <c r="F32" s="78">
        <v>10980.4238181818</v>
      </c>
      <c r="G32" s="78">
        <f>F32*3</f>
        <v>32941.2714545454</v>
      </c>
      <c r="H32" s="78">
        <v>3469.39759636364</v>
      </c>
      <c r="I32" s="78">
        <f>H32*3</f>
        <v>10408.1927890909</v>
      </c>
      <c r="J32" s="86">
        <v>0.315962084324912</v>
      </c>
      <c r="K32" s="87">
        <v>13725.5297727273</v>
      </c>
      <c r="L32" s="87">
        <f>K32*3</f>
        <v>41176.5893181819</v>
      </c>
      <c r="M32" s="87">
        <v>4183.84886420455</v>
      </c>
      <c r="N32" s="87">
        <f>M32*3</f>
        <v>12551.5465926137</v>
      </c>
      <c r="O32" s="88">
        <v>0.304822395454482</v>
      </c>
      <c r="P32" s="89">
        <v>32957</v>
      </c>
      <c r="Q32" s="89">
        <v>8749.67</v>
      </c>
      <c r="R32" s="43">
        <f>Q32/P32</f>
        <v>0.265487453348302</v>
      </c>
      <c r="S32" s="98"/>
      <c r="T32" s="98"/>
      <c r="U32" s="99">
        <f>P32-S32</f>
        <v>32957</v>
      </c>
      <c r="V32" s="99">
        <f>Q32-T32</f>
        <v>8749.67</v>
      </c>
      <c r="W32" s="100">
        <f>P32/G32</f>
        <v>1.00047747232454</v>
      </c>
      <c r="X32" s="43">
        <f>U32/G32</f>
        <v>1.00047747232454</v>
      </c>
      <c r="Y32" s="43">
        <f>V32/I32</f>
        <v>0.840652184034364</v>
      </c>
      <c r="Z32" s="43">
        <f>U32/L32</f>
        <v>0.800381977859627</v>
      </c>
      <c r="AA32" s="43">
        <f>V32/N32</f>
        <v>0.697098953936801</v>
      </c>
      <c r="AB32" s="107"/>
      <c r="AC32" s="108"/>
      <c r="AD32" s="109">
        <f t="shared" si="0"/>
        <v>0</v>
      </c>
      <c r="AE32" s="109"/>
    </row>
    <row r="33" s="51" customFormat="1" spans="1:31">
      <c r="A33" s="75">
        <v>31</v>
      </c>
      <c r="B33" s="75">
        <v>727</v>
      </c>
      <c r="C33" s="76" t="s">
        <v>72</v>
      </c>
      <c r="D33" s="77" t="s">
        <v>51</v>
      </c>
      <c r="E33" s="75" t="s">
        <v>36</v>
      </c>
      <c r="F33" s="78">
        <v>6478.94981818182</v>
      </c>
      <c r="G33" s="78">
        <f>F33*3</f>
        <v>19436.8494545455</v>
      </c>
      <c r="H33" s="78">
        <v>1704.48390981818</v>
      </c>
      <c r="I33" s="78">
        <f>H33*3</f>
        <v>5113.45172945454</v>
      </c>
      <c r="J33" s="86">
        <v>0.263080276534154</v>
      </c>
      <c r="K33" s="87">
        <v>8098.68727272727</v>
      </c>
      <c r="L33" s="87">
        <f>K33*3</f>
        <v>24296.0618181818</v>
      </c>
      <c r="M33" s="87">
        <v>2055.48740727273</v>
      </c>
      <c r="N33" s="87">
        <f>M33*3</f>
        <v>6166.46222181819</v>
      </c>
      <c r="O33" s="88">
        <v>0.253805010374296</v>
      </c>
      <c r="P33" s="89">
        <v>19045.05</v>
      </c>
      <c r="Q33" s="89">
        <v>4452.89</v>
      </c>
      <c r="R33" s="43">
        <f>Q33/P33</f>
        <v>0.233808259889053</v>
      </c>
      <c r="S33" s="98"/>
      <c r="T33" s="98"/>
      <c r="U33" s="99">
        <f>P33-S33</f>
        <v>19045.05</v>
      </c>
      <c r="V33" s="99">
        <f>Q33-T33</f>
        <v>4452.89</v>
      </c>
      <c r="W33" s="43">
        <f>P33/G33</f>
        <v>0.97984244023386</v>
      </c>
      <c r="X33" s="43">
        <f>U33/G33</f>
        <v>0.97984244023386</v>
      </c>
      <c r="Y33" s="43">
        <f>V33/I33</f>
        <v>0.870818819771082</v>
      </c>
      <c r="Z33" s="43">
        <f>U33/L33</f>
        <v>0.783873952187089</v>
      </c>
      <c r="AA33" s="43">
        <f>V33/N33</f>
        <v>0.722114210680603</v>
      </c>
      <c r="AB33" s="110"/>
      <c r="AC33" s="111"/>
      <c r="AD33" s="109">
        <f t="shared" si="0"/>
        <v>0</v>
      </c>
      <c r="AE33" s="109">
        <f>(P33-G33)*0.02</f>
        <v>-7.83598909090921</v>
      </c>
    </row>
    <row r="34" s="51" customFormat="1" spans="1:31">
      <c r="A34" s="75">
        <v>32</v>
      </c>
      <c r="B34" s="75">
        <v>598</v>
      </c>
      <c r="C34" s="76" t="s">
        <v>73</v>
      </c>
      <c r="D34" s="77" t="s">
        <v>53</v>
      </c>
      <c r="E34" s="75" t="s">
        <v>36</v>
      </c>
      <c r="F34" s="78">
        <v>10035.1072727273</v>
      </c>
      <c r="G34" s="78">
        <f>F34*3</f>
        <v>30105.3218181819</v>
      </c>
      <c r="H34" s="78">
        <v>2975.63755745455</v>
      </c>
      <c r="I34" s="78">
        <f>H34*3</f>
        <v>8926.91267236365</v>
      </c>
      <c r="J34" s="86">
        <v>0.296522745256698</v>
      </c>
      <c r="K34" s="87">
        <v>12543.8840909091</v>
      </c>
      <c r="L34" s="87">
        <f>K34*3</f>
        <v>37631.6522727273</v>
      </c>
      <c r="M34" s="87">
        <v>3588.40907369318</v>
      </c>
      <c r="N34" s="87">
        <f>M34*3</f>
        <v>10765.2272210795</v>
      </c>
      <c r="O34" s="88">
        <v>0.286068417699571</v>
      </c>
      <c r="P34" s="89">
        <v>29228.56</v>
      </c>
      <c r="Q34" s="89">
        <v>7532.32</v>
      </c>
      <c r="R34" s="43">
        <f>Q34/P34</f>
        <v>0.257704108584207</v>
      </c>
      <c r="S34" s="98"/>
      <c r="T34" s="98"/>
      <c r="U34" s="99">
        <f>P34-S34</f>
        <v>29228.56</v>
      </c>
      <c r="V34" s="99">
        <f>Q34-T34</f>
        <v>7532.32</v>
      </c>
      <c r="W34" s="43">
        <f>P34/G34</f>
        <v>0.970876849499334</v>
      </c>
      <c r="X34" s="43">
        <f>U34/G34</f>
        <v>0.970876849499334</v>
      </c>
      <c r="Y34" s="43">
        <f>V34/I34</f>
        <v>0.843776597402919</v>
      </c>
      <c r="Z34" s="43">
        <f>U34/L34</f>
        <v>0.776701479599469</v>
      </c>
      <c r="AA34" s="43">
        <f>V34/N34</f>
        <v>0.699689829607206</v>
      </c>
      <c r="AB34" s="110"/>
      <c r="AC34" s="111"/>
      <c r="AD34" s="109">
        <f t="shared" si="0"/>
        <v>0</v>
      </c>
      <c r="AE34" s="109">
        <f t="shared" ref="AE34:AE51" si="1">(P34-G34)*0.02</f>
        <v>-17.535236363638</v>
      </c>
    </row>
    <row r="35" s="51" customFormat="1" spans="1:31">
      <c r="A35" s="75">
        <v>33</v>
      </c>
      <c r="B35" s="75">
        <v>365</v>
      </c>
      <c r="C35" s="76" t="s">
        <v>74</v>
      </c>
      <c r="D35" s="77" t="s">
        <v>51</v>
      </c>
      <c r="E35" s="75" t="s">
        <v>38</v>
      </c>
      <c r="F35" s="78">
        <v>14205.1602727273</v>
      </c>
      <c r="G35" s="78">
        <f>F35*3</f>
        <v>42615.4808181819</v>
      </c>
      <c r="H35" s="78">
        <v>4233.05583054545</v>
      </c>
      <c r="I35" s="78">
        <f>H35*3</f>
        <v>12699.1674916363</v>
      </c>
      <c r="J35" s="86">
        <v>0.297994232326443</v>
      </c>
      <c r="K35" s="87">
        <v>17756.4503409091</v>
      </c>
      <c r="L35" s="87">
        <f>K35*3</f>
        <v>53269.3510227273</v>
      </c>
      <c r="M35" s="87">
        <v>5104.76684693182</v>
      </c>
      <c r="N35" s="87">
        <f>M35*3</f>
        <v>15314.3005407955</v>
      </c>
      <c r="O35" s="88">
        <v>0.287488025417498</v>
      </c>
      <c r="P35" s="89">
        <v>41162.96</v>
      </c>
      <c r="Q35" s="89">
        <v>10724.91</v>
      </c>
      <c r="R35" s="43">
        <f>Q35/P35</f>
        <v>0.260547589386186</v>
      </c>
      <c r="S35" s="98"/>
      <c r="T35" s="98"/>
      <c r="U35" s="99">
        <f>P35-S35</f>
        <v>41162.96</v>
      </c>
      <c r="V35" s="99">
        <f>Q35-T35</f>
        <v>10724.91</v>
      </c>
      <c r="W35" s="43">
        <f>P35/G35</f>
        <v>0.965915653412922</v>
      </c>
      <c r="X35" s="43">
        <f>U35/G35</f>
        <v>0.965915653412922</v>
      </c>
      <c r="Y35" s="43">
        <f>V35/I35</f>
        <v>0.844536463281031</v>
      </c>
      <c r="Z35" s="43">
        <f>U35/L35</f>
        <v>0.772732522730338</v>
      </c>
      <c r="AA35" s="43">
        <f>V35/N35</f>
        <v>0.700319937657624</v>
      </c>
      <c r="AB35" s="110"/>
      <c r="AC35" s="111"/>
      <c r="AD35" s="109">
        <f t="shared" si="0"/>
        <v>0</v>
      </c>
      <c r="AE35" s="109">
        <f t="shared" si="1"/>
        <v>-29.0504163636381</v>
      </c>
    </row>
    <row r="36" s="51" customFormat="1" spans="1:31">
      <c r="A36" s="75">
        <v>34</v>
      </c>
      <c r="B36" s="75">
        <v>581</v>
      </c>
      <c r="C36" s="76" t="s">
        <v>75</v>
      </c>
      <c r="D36" s="77" t="s">
        <v>51</v>
      </c>
      <c r="E36" s="75" t="s">
        <v>38</v>
      </c>
      <c r="F36" s="78">
        <v>13433.2375909091</v>
      </c>
      <c r="G36" s="78">
        <f>F36*3</f>
        <v>40299.7127727273</v>
      </c>
      <c r="H36" s="78">
        <v>4294.77537272727</v>
      </c>
      <c r="I36" s="78">
        <f>H36*3</f>
        <v>12884.3261181818</v>
      </c>
      <c r="J36" s="86">
        <v>0.319712604177697</v>
      </c>
      <c r="K36" s="87">
        <v>16791.5469886364</v>
      </c>
      <c r="L36" s="87">
        <f>K36*3</f>
        <v>50374.6409659092</v>
      </c>
      <c r="M36" s="87">
        <v>5179.19626278409</v>
      </c>
      <c r="N36" s="87">
        <f>M36*3</f>
        <v>15537.5887883523</v>
      </c>
      <c r="O36" s="88">
        <v>0.308440685440662</v>
      </c>
      <c r="P36" s="89">
        <v>38904.87</v>
      </c>
      <c r="Q36" s="89">
        <v>11133.28</v>
      </c>
      <c r="R36" s="43">
        <f>Q36/P36</f>
        <v>0.286166744677466</v>
      </c>
      <c r="S36" s="98">
        <v>1020</v>
      </c>
      <c r="T36" s="98">
        <v>126</v>
      </c>
      <c r="U36" s="99">
        <f>P36-S36</f>
        <v>37884.87</v>
      </c>
      <c r="V36" s="99">
        <f>Q36-T36</f>
        <v>11007.28</v>
      </c>
      <c r="W36" s="43">
        <f>P36/G36</f>
        <v>0.965388270120097</v>
      </c>
      <c r="X36" s="43">
        <f>U36/G36</f>
        <v>0.940077916030172</v>
      </c>
      <c r="Y36" s="43">
        <f>V36/I36</f>
        <v>0.854315538044865</v>
      </c>
      <c r="Z36" s="43">
        <f>U36/L36</f>
        <v>0.752062332824137</v>
      </c>
      <c r="AA36" s="43">
        <f>V36/N36</f>
        <v>0.708429097328898</v>
      </c>
      <c r="AB36" s="110"/>
      <c r="AC36" s="111"/>
      <c r="AD36" s="109">
        <f t="shared" ref="AD36:AD67" si="2">AB36+AC36</f>
        <v>0</v>
      </c>
      <c r="AE36" s="109">
        <f t="shared" si="1"/>
        <v>-27.896855454546</v>
      </c>
    </row>
    <row r="37" s="51" customFormat="1" spans="1:31">
      <c r="A37" s="75">
        <v>35</v>
      </c>
      <c r="B37" s="75">
        <v>546</v>
      </c>
      <c r="C37" s="76" t="s">
        <v>76</v>
      </c>
      <c r="D37" s="77" t="s">
        <v>53</v>
      </c>
      <c r="E37" s="75" t="s">
        <v>38</v>
      </c>
      <c r="F37" s="78">
        <v>12484.0182272727</v>
      </c>
      <c r="G37" s="78">
        <f>F37*3</f>
        <v>37452.0546818181</v>
      </c>
      <c r="H37" s="78">
        <v>3978.34466072727</v>
      </c>
      <c r="I37" s="78">
        <f>H37*3</f>
        <v>11935.0339821818</v>
      </c>
      <c r="J37" s="86">
        <v>0.318675012187673</v>
      </c>
      <c r="K37" s="87">
        <v>15605.0227840909</v>
      </c>
      <c r="L37" s="87">
        <f>K37*3</f>
        <v>46815.0683522727</v>
      </c>
      <c r="M37" s="87">
        <v>4797.60313653409</v>
      </c>
      <c r="N37" s="87">
        <f>M37*3</f>
        <v>14392.8094096023</v>
      </c>
      <c r="O37" s="88">
        <v>0.307439675219518</v>
      </c>
      <c r="P37" s="89">
        <v>35185.04</v>
      </c>
      <c r="Q37" s="89">
        <v>9812</v>
      </c>
      <c r="R37" s="43">
        <f>Q37/P37</f>
        <v>0.278868519120626</v>
      </c>
      <c r="S37" s="98"/>
      <c r="T37" s="98"/>
      <c r="U37" s="99">
        <f>P37-S37</f>
        <v>35185.04</v>
      </c>
      <c r="V37" s="99">
        <f>Q37-T37</f>
        <v>9812</v>
      </c>
      <c r="W37" s="43">
        <f>P37/G37</f>
        <v>0.939468883587883</v>
      </c>
      <c r="X37" s="43">
        <f>U37/G37</f>
        <v>0.939468883587883</v>
      </c>
      <c r="Y37" s="43">
        <f>V37/I37</f>
        <v>0.822117474876791</v>
      </c>
      <c r="Z37" s="43">
        <f>U37/L37</f>
        <v>0.751575106870305</v>
      </c>
      <c r="AA37" s="43">
        <f>V37/N37</f>
        <v>0.681729308070588</v>
      </c>
      <c r="AB37" s="110"/>
      <c r="AC37" s="111"/>
      <c r="AD37" s="109">
        <f t="shared" si="2"/>
        <v>0</v>
      </c>
      <c r="AE37" s="109">
        <f t="shared" si="1"/>
        <v>-45.340293636362</v>
      </c>
    </row>
    <row r="38" s="51" customFormat="1" spans="1:31">
      <c r="A38" s="75">
        <v>36</v>
      </c>
      <c r="B38" s="79">
        <v>732</v>
      </c>
      <c r="C38" s="80" t="s">
        <v>77</v>
      </c>
      <c r="D38" s="81" t="s">
        <v>59</v>
      </c>
      <c r="E38" s="75" t="s">
        <v>45</v>
      </c>
      <c r="F38" s="78">
        <v>5918.88</v>
      </c>
      <c r="G38" s="78">
        <f>F38*3</f>
        <v>17756.64</v>
      </c>
      <c r="H38" s="78">
        <v>1531.4100516</v>
      </c>
      <c r="I38" s="78">
        <f>H38*3</f>
        <v>4594.2301548</v>
      </c>
      <c r="J38" s="86">
        <v>0.258733079839429</v>
      </c>
      <c r="K38" s="87">
        <v>7398.6</v>
      </c>
      <c r="L38" s="87">
        <f>K38*3</f>
        <v>22195.8</v>
      </c>
      <c r="M38" s="87">
        <v>1846.7725381875</v>
      </c>
      <c r="N38" s="87">
        <f>M38*3</f>
        <v>5540.3176145625</v>
      </c>
      <c r="O38" s="88">
        <v>0.249611080229706</v>
      </c>
      <c r="P38" s="89">
        <v>16645.44</v>
      </c>
      <c r="Q38" s="89">
        <v>4417.8</v>
      </c>
      <c r="R38" s="43">
        <f>Q38/P38</f>
        <v>0.265406021108484</v>
      </c>
      <c r="S38" s="98"/>
      <c r="T38" s="98"/>
      <c r="U38" s="99">
        <f>P38-S38</f>
        <v>16645.44</v>
      </c>
      <c r="V38" s="99">
        <f>Q38-T38</f>
        <v>4417.8</v>
      </c>
      <c r="W38" s="43">
        <f>P38/G38</f>
        <v>0.937420593085178</v>
      </c>
      <c r="X38" s="43">
        <f>U38/G38</f>
        <v>0.937420593085178</v>
      </c>
      <c r="Y38" s="43">
        <f>V38/I38</f>
        <v>0.961597449658531</v>
      </c>
      <c r="Z38" s="43">
        <f>U38/L38</f>
        <v>0.749936474468142</v>
      </c>
      <c r="AA38" s="43">
        <f>V38/N38</f>
        <v>0.797391107756709</v>
      </c>
      <c r="AB38" s="110"/>
      <c r="AC38" s="111"/>
      <c r="AD38" s="109">
        <f t="shared" si="2"/>
        <v>0</v>
      </c>
      <c r="AE38" s="109">
        <f t="shared" si="1"/>
        <v>-22.224</v>
      </c>
    </row>
    <row r="39" s="51" customFormat="1" spans="1:31">
      <c r="A39" s="75">
        <v>37</v>
      </c>
      <c r="B39" s="75">
        <v>399</v>
      </c>
      <c r="C39" s="76" t="s">
        <v>78</v>
      </c>
      <c r="D39" s="77" t="s">
        <v>53</v>
      </c>
      <c r="E39" s="75" t="s">
        <v>38</v>
      </c>
      <c r="F39" s="78">
        <v>11881.7672727273</v>
      </c>
      <c r="G39" s="78">
        <f>F39*3</f>
        <v>35645.3018181819</v>
      </c>
      <c r="H39" s="78">
        <v>3113.07388363636</v>
      </c>
      <c r="I39" s="78">
        <f>H39*3</f>
        <v>9339.22165090908</v>
      </c>
      <c r="J39" s="86">
        <v>0.262004280354989</v>
      </c>
      <c r="K39" s="87">
        <v>14852.2090909091</v>
      </c>
      <c r="L39" s="87">
        <f>K39*3</f>
        <v>44556.6272727273</v>
      </c>
      <c r="M39" s="87">
        <v>3754.14759204545</v>
      </c>
      <c r="N39" s="87">
        <f>M39*3</f>
        <v>11262.4427761363</v>
      </c>
      <c r="O39" s="88">
        <v>0.252766949957858</v>
      </c>
      <c r="P39" s="89">
        <v>33389.5</v>
      </c>
      <c r="Q39" s="89">
        <v>7728.32</v>
      </c>
      <c r="R39" s="43">
        <f>Q39/P39</f>
        <v>0.231459590589856</v>
      </c>
      <c r="S39" s="98"/>
      <c r="T39" s="98"/>
      <c r="U39" s="99">
        <f>P39-S39</f>
        <v>33389.5</v>
      </c>
      <c r="V39" s="99">
        <f>Q39-T39</f>
        <v>7728.32</v>
      </c>
      <c r="W39" s="43">
        <f>P39/G39</f>
        <v>0.936715311608576</v>
      </c>
      <c r="X39" s="43">
        <f>U39/G39</f>
        <v>0.936715311608576</v>
      </c>
      <c r="Y39" s="43">
        <f>V39/I39</f>
        <v>0.827512215565387</v>
      </c>
      <c r="Z39" s="43">
        <f>U39/L39</f>
        <v>0.749372249286862</v>
      </c>
      <c r="AA39" s="43">
        <f>V39/N39</f>
        <v>0.686202820615018</v>
      </c>
      <c r="AB39" s="110"/>
      <c r="AC39" s="111"/>
      <c r="AD39" s="109">
        <f t="shared" si="2"/>
        <v>0</v>
      </c>
      <c r="AE39" s="109">
        <f t="shared" si="1"/>
        <v>-45.116036363638</v>
      </c>
    </row>
    <row r="40" s="51" customFormat="1" spans="1:31">
      <c r="A40" s="75">
        <v>38</v>
      </c>
      <c r="B40" s="75">
        <v>373</v>
      </c>
      <c r="C40" s="76" t="s">
        <v>79</v>
      </c>
      <c r="D40" s="77" t="s">
        <v>42</v>
      </c>
      <c r="E40" s="75" t="s">
        <v>38</v>
      </c>
      <c r="F40" s="78">
        <v>10940.2007272727</v>
      </c>
      <c r="G40" s="78">
        <f>F40*3</f>
        <v>32820.6021818181</v>
      </c>
      <c r="H40" s="78">
        <v>3065.65697454545</v>
      </c>
      <c r="I40" s="78">
        <f>H40*3</f>
        <v>9196.97092363635</v>
      </c>
      <c r="J40" s="86">
        <v>0.280219444868421</v>
      </c>
      <c r="K40" s="87">
        <v>13675.2509090909</v>
      </c>
      <c r="L40" s="87">
        <f>K40*3</f>
        <v>41025.7527272727</v>
      </c>
      <c r="M40" s="87">
        <v>3696.96614318182</v>
      </c>
      <c r="N40" s="87">
        <f>M40*3</f>
        <v>11090.8984295455</v>
      </c>
      <c r="O40" s="88">
        <v>0.270339913158316</v>
      </c>
      <c r="P40" s="89">
        <v>30559.58</v>
      </c>
      <c r="Q40" s="89">
        <v>7425.17</v>
      </c>
      <c r="R40" s="43">
        <f>Q40/P40</f>
        <v>0.242973561809423</v>
      </c>
      <c r="S40" s="98"/>
      <c r="T40" s="98"/>
      <c r="U40" s="99">
        <f>P40-S40</f>
        <v>30559.58</v>
      </c>
      <c r="V40" s="99">
        <f>Q40-T40</f>
        <v>7425.17</v>
      </c>
      <c r="W40" s="43">
        <f>P40/G40</f>
        <v>0.931109667967315</v>
      </c>
      <c r="X40" s="43">
        <f>U40/G40</f>
        <v>0.931109667967315</v>
      </c>
      <c r="Y40" s="43">
        <f>V40/I40</f>
        <v>0.807349513405246</v>
      </c>
      <c r="Z40" s="43">
        <f>U40/L40</f>
        <v>0.744887734373851</v>
      </c>
      <c r="AA40" s="43">
        <f>V40/N40</f>
        <v>0.669483184538036</v>
      </c>
      <c r="AB40" s="110"/>
      <c r="AC40" s="111"/>
      <c r="AD40" s="109">
        <f t="shared" si="2"/>
        <v>0</v>
      </c>
      <c r="AE40" s="109">
        <f t="shared" si="1"/>
        <v>-45.220443636362</v>
      </c>
    </row>
    <row r="41" s="51" customFormat="1" spans="1:31">
      <c r="A41" s="75">
        <v>39</v>
      </c>
      <c r="B41" s="75">
        <v>359</v>
      </c>
      <c r="C41" s="76" t="s">
        <v>80</v>
      </c>
      <c r="D41" s="77" t="s">
        <v>51</v>
      </c>
      <c r="E41" s="75" t="s">
        <v>38</v>
      </c>
      <c r="F41" s="78">
        <v>10486.4518181818</v>
      </c>
      <c r="G41" s="78">
        <f>F41*3</f>
        <v>31459.3554545454</v>
      </c>
      <c r="H41" s="78">
        <v>2857.67386036364</v>
      </c>
      <c r="I41" s="78">
        <f>H41*3</f>
        <v>8573.02158109092</v>
      </c>
      <c r="J41" s="86">
        <v>0.272511037089675</v>
      </c>
      <c r="K41" s="87">
        <v>13108.0647727273</v>
      </c>
      <c r="L41" s="87">
        <f>K41*3</f>
        <v>39324.1943181819</v>
      </c>
      <c r="M41" s="87">
        <v>3446.15317295454</v>
      </c>
      <c r="N41" s="87">
        <f>M41*3</f>
        <v>10338.4595188636</v>
      </c>
      <c r="O41" s="88">
        <v>0.262903276166642</v>
      </c>
      <c r="P41" s="89">
        <v>29282.6</v>
      </c>
      <c r="Q41" s="89">
        <v>8255.93</v>
      </c>
      <c r="R41" s="43">
        <f>Q41/P41</f>
        <v>0.281939786767568</v>
      </c>
      <c r="S41" s="98"/>
      <c r="T41" s="98"/>
      <c r="U41" s="99">
        <f>P41-S41</f>
        <v>29282.6</v>
      </c>
      <c r="V41" s="99">
        <f>Q41-T41</f>
        <v>8255.93</v>
      </c>
      <c r="W41" s="43">
        <f>P41/G41</f>
        <v>0.930807372780077</v>
      </c>
      <c r="X41" s="43">
        <f>U41/G41</f>
        <v>0.930807372780077</v>
      </c>
      <c r="Y41" s="43">
        <f>V41/I41</f>
        <v>0.963012856308409</v>
      </c>
      <c r="Z41" s="43">
        <f>U41/L41</f>
        <v>0.744645898224059</v>
      </c>
      <c r="AA41" s="43">
        <f>V41/N41</f>
        <v>0.798564813736145</v>
      </c>
      <c r="AB41" s="110"/>
      <c r="AC41" s="111"/>
      <c r="AD41" s="109">
        <f t="shared" si="2"/>
        <v>0</v>
      </c>
      <c r="AE41" s="109">
        <f t="shared" si="1"/>
        <v>-43.5351090909081</v>
      </c>
    </row>
    <row r="42" s="51" customFormat="1" spans="1:31">
      <c r="A42" s="75">
        <v>40</v>
      </c>
      <c r="B42" s="75">
        <v>572</v>
      </c>
      <c r="C42" s="76" t="s">
        <v>81</v>
      </c>
      <c r="D42" s="77" t="s">
        <v>42</v>
      </c>
      <c r="E42" s="75" t="s">
        <v>36</v>
      </c>
      <c r="F42" s="78">
        <v>7355.73963636364</v>
      </c>
      <c r="G42" s="78">
        <f>F42*3</f>
        <v>22067.2189090909</v>
      </c>
      <c r="H42" s="78">
        <v>2260.02543709091</v>
      </c>
      <c r="I42" s="78">
        <f>H42*3</f>
        <v>6780.07631127273</v>
      </c>
      <c r="J42" s="86">
        <v>0.307246524322083</v>
      </c>
      <c r="K42" s="87">
        <v>9194.67454545455</v>
      </c>
      <c r="L42" s="87">
        <f>K42*3</f>
        <v>27584.0236363637</v>
      </c>
      <c r="M42" s="87">
        <v>2725.43131636364</v>
      </c>
      <c r="N42" s="87">
        <f>M42*3</f>
        <v>8176.29394909092</v>
      </c>
      <c r="O42" s="88">
        <v>0.296414114810727</v>
      </c>
      <c r="P42" s="89">
        <v>20474.57</v>
      </c>
      <c r="Q42" s="89">
        <v>6040.6</v>
      </c>
      <c r="R42" s="43">
        <f>Q42/P42</f>
        <v>0.295029395000725</v>
      </c>
      <c r="S42" s="98"/>
      <c r="T42" s="98"/>
      <c r="U42" s="99">
        <f>P42-S42</f>
        <v>20474.57</v>
      </c>
      <c r="V42" s="99">
        <f>Q42-T42</f>
        <v>6040.6</v>
      </c>
      <c r="W42" s="43">
        <f>P42/G42</f>
        <v>0.927827384336374</v>
      </c>
      <c r="X42" s="43">
        <f>U42/G42</f>
        <v>0.927827384336374</v>
      </c>
      <c r="Y42" s="43">
        <f>V42/I42</f>
        <v>0.890933925029242</v>
      </c>
      <c r="Z42" s="43">
        <f>U42/L42</f>
        <v>0.742261907469099</v>
      </c>
      <c r="AA42" s="43">
        <f>V42/N42</f>
        <v>0.738794377698667</v>
      </c>
      <c r="AB42" s="110"/>
      <c r="AC42" s="111"/>
      <c r="AD42" s="109">
        <f t="shared" si="2"/>
        <v>0</v>
      </c>
      <c r="AE42" s="109">
        <f t="shared" si="1"/>
        <v>-31.8529781818184</v>
      </c>
    </row>
    <row r="43" s="51" customFormat="1" spans="1:31">
      <c r="A43" s="75">
        <v>41</v>
      </c>
      <c r="B43" s="75">
        <v>724</v>
      </c>
      <c r="C43" s="76" t="s">
        <v>82</v>
      </c>
      <c r="D43" s="77" t="s">
        <v>53</v>
      </c>
      <c r="E43" s="75" t="s">
        <v>38</v>
      </c>
      <c r="F43" s="78">
        <v>11226.1520454545</v>
      </c>
      <c r="G43" s="78">
        <f>F43*3</f>
        <v>33678.4561363635</v>
      </c>
      <c r="H43" s="78">
        <v>3133.48561854545</v>
      </c>
      <c r="I43" s="78">
        <f>H43*3</f>
        <v>9400.45685563635</v>
      </c>
      <c r="J43" s="86">
        <v>0.279123746574785</v>
      </c>
      <c r="K43" s="87">
        <v>14032.6900568182</v>
      </c>
      <c r="L43" s="87">
        <f>K43*3</f>
        <v>42098.0701704546</v>
      </c>
      <c r="M43" s="87">
        <v>3778.76270505682</v>
      </c>
      <c r="N43" s="87">
        <f>M43*3</f>
        <v>11336.2881151705</v>
      </c>
      <c r="O43" s="88">
        <v>0.269282845253238</v>
      </c>
      <c r="P43" s="89">
        <v>31181.43</v>
      </c>
      <c r="Q43" s="89">
        <v>6361.32</v>
      </c>
      <c r="R43" s="43">
        <f>Q43/P43</f>
        <v>0.204009886653691</v>
      </c>
      <c r="S43" s="98"/>
      <c r="T43" s="98"/>
      <c r="U43" s="99">
        <f>P43-S43</f>
        <v>31181.43</v>
      </c>
      <c r="V43" s="99">
        <f>Q43-T43</f>
        <v>6361.32</v>
      </c>
      <c r="W43" s="43">
        <f>P43/G43</f>
        <v>0.925856870449967</v>
      </c>
      <c r="X43" s="43">
        <f>U43/G43</f>
        <v>0.925856870449967</v>
      </c>
      <c r="Y43" s="43">
        <f>V43/I43</f>
        <v>0.676703281307638</v>
      </c>
      <c r="Z43" s="43">
        <f>U43/L43</f>
        <v>0.74068549635997</v>
      </c>
      <c r="AA43" s="43">
        <f>V43/N43</f>
        <v>0.561146641243808</v>
      </c>
      <c r="AB43" s="110"/>
      <c r="AC43" s="111"/>
      <c r="AD43" s="109">
        <f t="shared" si="2"/>
        <v>0</v>
      </c>
      <c r="AE43" s="109">
        <f t="shared" si="1"/>
        <v>-49.94052272727</v>
      </c>
    </row>
    <row r="44" s="51" customFormat="1" spans="1:31">
      <c r="A44" s="75">
        <v>42</v>
      </c>
      <c r="B44" s="75">
        <v>102935</v>
      </c>
      <c r="C44" s="76" t="s">
        <v>83</v>
      </c>
      <c r="D44" s="77" t="s">
        <v>42</v>
      </c>
      <c r="E44" s="75" t="s">
        <v>36</v>
      </c>
      <c r="F44" s="78">
        <v>7705.78181818182</v>
      </c>
      <c r="G44" s="78">
        <f>F44*3</f>
        <v>23117.3454545455</v>
      </c>
      <c r="H44" s="78">
        <v>2110.98020072727</v>
      </c>
      <c r="I44" s="78">
        <f>H44*3</f>
        <v>6332.94060218181</v>
      </c>
      <c r="J44" s="86">
        <v>0.273947569569957</v>
      </c>
      <c r="K44" s="87">
        <v>9632.22727272727</v>
      </c>
      <c r="L44" s="87">
        <f>K44*3</f>
        <v>28896.6818181818</v>
      </c>
      <c r="M44" s="87">
        <v>2545.69327090909</v>
      </c>
      <c r="N44" s="87">
        <f>M44*3</f>
        <v>7637.07981272727</v>
      </c>
      <c r="O44" s="88">
        <v>0.264289161668452</v>
      </c>
      <c r="P44" s="89">
        <v>21310.25</v>
      </c>
      <c r="Q44" s="89">
        <v>6304.46</v>
      </c>
      <c r="R44" s="43">
        <f>Q44/P44</f>
        <v>0.295841672434627</v>
      </c>
      <c r="S44" s="98"/>
      <c r="T44" s="98"/>
      <c r="U44" s="99">
        <f>P44-S44</f>
        <v>21310.25</v>
      </c>
      <c r="V44" s="99">
        <f>Q44-T44</f>
        <v>6304.46</v>
      </c>
      <c r="W44" s="43">
        <f>P44/G44</f>
        <v>0.921829456669293</v>
      </c>
      <c r="X44" s="43">
        <f>U44/G44</f>
        <v>0.921829456669293</v>
      </c>
      <c r="Y44" s="43">
        <f>V44/I44</f>
        <v>0.995502783940213</v>
      </c>
      <c r="Z44" s="43">
        <f>U44/L44</f>
        <v>0.737463565335435</v>
      </c>
      <c r="AA44" s="43">
        <f>V44/N44</f>
        <v>0.82550662747999</v>
      </c>
      <c r="AB44" s="110"/>
      <c r="AC44" s="111"/>
      <c r="AD44" s="109">
        <f t="shared" si="2"/>
        <v>0</v>
      </c>
      <c r="AE44" s="109">
        <f t="shared" si="1"/>
        <v>-36.1419090909092</v>
      </c>
    </row>
    <row r="45" s="51" customFormat="1" spans="1:31">
      <c r="A45" s="75">
        <v>43</v>
      </c>
      <c r="B45" s="75">
        <v>584</v>
      </c>
      <c r="C45" s="76" t="s">
        <v>84</v>
      </c>
      <c r="D45" s="77" t="s">
        <v>53</v>
      </c>
      <c r="E45" s="75" t="s">
        <v>36</v>
      </c>
      <c r="F45" s="78">
        <v>7683.10254545455</v>
      </c>
      <c r="G45" s="78">
        <f>F45*3</f>
        <v>23049.3076363637</v>
      </c>
      <c r="H45" s="78">
        <v>2194.822656</v>
      </c>
      <c r="I45" s="78">
        <f>H45*3</f>
        <v>6584.467968</v>
      </c>
      <c r="J45" s="86">
        <v>0.285668796298768</v>
      </c>
      <c r="K45" s="87">
        <v>9603.87818181818</v>
      </c>
      <c r="L45" s="87">
        <f>K45*3</f>
        <v>28811.6345454545</v>
      </c>
      <c r="M45" s="87">
        <v>2646.80136</v>
      </c>
      <c r="N45" s="87">
        <f>M45*3</f>
        <v>7940.40408</v>
      </c>
      <c r="O45" s="88">
        <v>0.275597140019004</v>
      </c>
      <c r="P45" s="89">
        <v>21191.43</v>
      </c>
      <c r="Q45" s="89">
        <v>4895.04</v>
      </c>
      <c r="R45" s="43">
        <f>Q45/P45</f>
        <v>0.23099149042797</v>
      </c>
      <c r="S45" s="98"/>
      <c r="T45" s="98"/>
      <c r="U45" s="99">
        <f>P45-S45</f>
        <v>21191.43</v>
      </c>
      <c r="V45" s="99">
        <f>Q45-T45</f>
        <v>4895.04</v>
      </c>
      <c r="W45" s="43">
        <f>P45/G45</f>
        <v>0.91939551219176</v>
      </c>
      <c r="X45" s="43">
        <f>U45/G45</f>
        <v>0.91939551219176</v>
      </c>
      <c r="Y45" s="43">
        <f>V45/I45</f>
        <v>0.743422251241788</v>
      </c>
      <c r="Z45" s="43">
        <f>U45/L45</f>
        <v>0.735516409753409</v>
      </c>
      <c r="AA45" s="43">
        <f>V45/N45</f>
        <v>0.616472405016446</v>
      </c>
      <c r="AB45" s="110"/>
      <c r="AC45" s="111"/>
      <c r="AD45" s="109">
        <f t="shared" si="2"/>
        <v>0</v>
      </c>
      <c r="AE45" s="109">
        <f t="shared" si="1"/>
        <v>-37.157552727273</v>
      </c>
    </row>
    <row r="46" s="51" customFormat="1" spans="1:31">
      <c r="A46" s="75">
        <v>44</v>
      </c>
      <c r="B46" s="75">
        <v>104533</v>
      </c>
      <c r="C46" s="76" t="s">
        <v>85</v>
      </c>
      <c r="D46" s="77" t="s">
        <v>59</v>
      </c>
      <c r="E46" s="75" t="s">
        <v>45</v>
      </c>
      <c r="F46" s="78">
        <v>4968.885</v>
      </c>
      <c r="G46" s="78">
        <f>F46*3</f>
        <v>14906.655</v>
      </c>
      <c r="H46" s="78">
        <v>1270.188972</v>
      </c>
      <c r="I46" s="78">
        <f>H46*3</f>
        <v>3810.566916</v>
      </c>
      <c r="J46" s="86">
        <v>0.255628570997316</v>
      </c>
      <c r="K46" s="87">
        <v>6211.10625</v>
      </c>
      <c r="L46" s="87">
        <f>K46*3</f>
        <v>18633.31875</v>
      </c>
      <c r="M46" s="87">
        <v>1531.758335625</v>
      </c>
      <c r="N46" s="87">
        <f>M46*3</f>
        <v>4595.275006875</v>
      </c>
      <c r="O46" s="88">
        <v>0.246616025224975</v>
      </c>
      <c r="P46" s="89">
        <v>13609.71</v>
      </c>
      <c r="Q46" s="89">
        <v>3289.94</v>
      </c>
      <c r="R46" s="43">
        <f>Q46/P46</f>
        <v>0.24173476143136</v>
      </c>
      <c r="S46" s="98"/>
      <c r="T46" s="98"/>
      <c r="U46" s="99">
        <f>P46-S46</f>
        <v>13609.71</v>
      </c>
      <c r="V46" s="99">
        <f>Q46-T46</f>
        <v>3289.94</v>
      </c>
      <c r="W46" s="43">
        <f>P46/G46</f>
        <v>0.912995571441078</v>
      </c>
      <c r="X46" s="43">
        <f>U46/G46</f>
        <v>0.912995571441078</v>
      </c>
      <c r="Y46" s="43">
        <f>V46/I46</f>
        <v>0.86337284517588</v>
      </c>
      <c r="Z46" s="43">
        <f>U46/L46</f>
        <v>0.730396457152862</v>
      </c>
      <c r="AA46" s="43">
        <f>V46/N46</f>
        <v>0.715939741381727</v>
      </c>
      <c r="AB46" s="110"/>
      <c r="AC46" s="111"/>
      <c r="AD46" s="109">
        <f t="shared" si="2"/>
        <v>0</v>
      </c>
      <c r="AE46" s="109">
        <f t="shared" si="1"/>
        <v>-25.9389</v>
      </c>
    </row>
    <row r="47" s="51" customFormat="1" spans="1:31">
      <c r="A47" s="75">
        <v>45</v>
      </c>
      <c r="B47" s="75">
        <v>730</v>
      </c>
      <c r="C47" s="76" t="s">
        <v>86</v>
      </c>
      <c r="D47" s="77" t="s">
        <v>51</v>
      </c>
      <c r="E47" s="75" t="s">
        <v>38</v>
      </c>
      <c r="F47" s="78">
        <v>13965.744</v>
      </c>
      <c r="G47" s="78">
        <f>F47*3</f>
        <v>41897.232</v>
      </c>
      <c r="H47" s="78">
        <v>4078.24789745455</v>
      </c>
      <c r="I47" s="78">
        <f>H47*3</f>
        <v>12234.7436923637</v>
      </c>
      <c r="J47" s="86">
        <v>0.292017947447307</v>
      </c>
      <c r="K47" s="87">
        <v>17457.18</v>
      </c>
      <c r="L47" s="87">
        <f>K47*3</f>
        <v>52371.54</v>
      </c>
      <c r="M47" s="87">
        <v>4918.07939556818</v>
      </c>
      <c r="N47" s="87">
        <f>M47*3</f>
        <v>14754.2381867045</v>
      </c>
      <c r="O47" s="88">
        <v>0.28172244288987</v>
      </c>
      <c r="P47" s="89">
        <v>38212.15</v>
      </c>
      <c r="Q47" s="89">
        <v>11189.47</v>
      </c>
      <c r="R47" s="43">
        <f>Q47/P47</f>
        <v>0.292824926103347</v>
      </c>
      <c r="S47" s="98"/>
      <c r="T47" s="98"/>
      <c r="U47" s="99">
        <f>P47-S47</f>
        <v>38212.15</v>
      </c>
      <c r="V47" s="99">
        <f>Q47-T47</f>
        <v>11189.47</v>
      </c>
      <c r="W47" s="43">
        <f>P47/G47</f>
        <v>0.912044738420906</v>
      </c>
      <c r="X47" s="43">
        <f>U47/G47</f>
        <v>0.912044738420906</v>
      </c>
      <c r="Y47" s="43">
        <f>V47/I47</f>
        <v>0.914565133635283</v>
      </c>
      <c r="Z47" s="43">
        <f>U47/L47</f>
        <v>0.729635790736725</v>
      </c>
      <c r="AA47" s="43">
        <f>V47/N47</f>
        <v>0.758390223771983</v>
      </c>
      <c r="AB47" s="110"/>
      <c r="AC47" s="111"/>
      <c r="AD47" s="109">
        <f t="shared" si="2"/>
        <v>0</v>
      </c>
      <c r="AE47" s="109">
        <f t="shared" si="1"/>
        <v>-73.70164</v>
      </c>
    </row>
    <row r="48" s="51" customFormat="1" spans="1:31">
      <c r="A48" s="75">
        <v>46</v>
      </c>
      <c r="B48" s="75">
        <v>573</v>
      </c>
      <c r="C48" s="76" t="s">
        <v>87</v>
      </c>
      <c r="D48" s="77" t="s">
        <v>53</v>
      </c>
      <c r="E48" s="75" t="s">
        <v>36</v>
      </c>
      <c r="F48" s="78">
        <v>7086.93236363636</v>
      </c>
      <c r="G48" s="78">
        <f>F48*3</f>
        <v>21260.7970909091</v>
      </c>
      <c r="H48" s="78">
        <v>1964.64970472727</v>
      </c>
      <c r="I48" s="78">
        <f>H48*3</f>
        <v>5893.94911418181</v>
      </c>
      <c r="J48" s="86">
        <v>0.277221455478826</v>
      </c>
      <c r="K48" s="87">
        <v>8858.66545454545</v>
      </c>
      <c r="L48" s="87">
        <f>K48*3</f>
        <v>26575.9963636363</v>
      </c>
      <c r="M48" s="87">
        <v>2369.22901090909</v>
      </c>
      <c r="N48" s="87">
        <f>M48*3</f>
        <v>7107.68703272727</v>
      </c>
      <c r="O48" s="88">
        <v>0.267447622112586</v>
      </c>
      <c r="P48" s="89">
        <v>19361.97</v>
      </c>
      <c r="Q48" s="89">
        <v>4738.85</v>
      </c>
      <c r="R48" s="43">
        <f>Q48/P48</f>
        <v>0.244750405046594</v>
      </c>
      <c r="S48" s="98"/>
      <c r="T48" s="98"/>
      <c r="U48" s="99">
        <f>P48-S48</f>
        <v>19361.97</v>
      </c>
      <c r="V48" s="99">
        <f>Q48-T48</f>
        <v>4738.85</v>
      </c>
      <c r="W48" s="43">
        <f>P48/G48</f>
        <v>0.910688809888459</v>
      </c>
      <c r="X48" s="43">
        <f>U48/G48</f>
        <v>0.910688809888459</v>
      </c>
      <c r="Y48" s="43">
        <f>V48/I48</f>
        <v>0.804019496638942</v>
      </c>
      <c r="Z48" s="43">
        <f>U48/L48</f>
        <v>0.728551047910767</v>
      </c>
      <c r="AA48" s="43">
        <f>V48/N48</f>
        <v>0.666721815153089</v>
      </c>
      <c r="AB48" s="110"/>
      <c r="AC48" s="111"/>
      <c r="AD48" s="109">
        <f t="shared" si="2"/>
        <v>0</v>
      </c>
      <c r="AE48" s="109">
        <f t="shared" si="1"/>
        <v>-37.9765418181816</v>
      </c>
    </row>
    <row r="49" s="51" customFormat="1" spans="1:31">
      <c r="A49" s="75">
        <v>47</v>
      </c>
      <c r="B49" s="75">
        <v>723</v>
      </c>
      <c r="C49" s="76" t="s">
        <v>88</v>
      </c>
      <c r="D49" s="77" t="s">
        <v>42</v>
      </c>
      <c r="E49" s="75" t="s">
        <v>45</v>
      </c>
      <c r="F49" s="78">
        <v>6930.47127272727</v>
      </c>
      <c r="G49" s="78">
        <f>F49*3</f>
        <v>20791.4138181818</v>
      </c>
      <c r="H49" s="78">
        <v>2066.46063709091</v>
      </c>
      <c r="I49" s="78">
        <f>H49*3</f>
        <v>6199.38191127273</v>
      </c>
      <c r="J49" s="86">
        <v>0.298170291134865</v>
      </c>
      <c r="K49" s="87">
        <v>8663.08909090909</v>
      </c>
      <c r="L49" s="87">
        <f>K49*3</f>
        <v>25989.2672727273</v>
      </c>
      <c r="M49" s="87">
        <v>2492.00581636364</v>
      </c>
      <c r="N49" s="87">
        <f>M49*3</f>
        <v>7476.01744909092</v>
      </c>
      <c r="O49" s="88">
        <v>0.287657877024341</v>
      </c>
      <c r="P49" s="89">
        <v>18830.53</v>
      </c>
      <c r="Q49" s="89">
        <v>5181.89</v>
      </c>
      <c r="R49" s="43">
        <f>Q49/P49</f>
        <v>0.275185563019203</v>
      </c>
      <c r="S49" s="98"/>
      <c r="T49" s="98"/>
      <c r="U49" s="99">
        <f>P49-S49</f>
        <v>18830.53</v>
      </c>
      <c r="V49" s="99">
        <f>Q49-T49</f>
        <v>5181.89</v>
      </c>
      <c r="W49" s="43">
        <f>P49/G49</f>
        <v>0.905687807701319</v>
      </c>
      <c r="X49" s="43">
        <f>U49/G49</f>
        <v>0.905687807701319</v>
      </c>
      <c r="Y49" s="43">
        <f>V49/I49</f>
        <v>0.835872039207238</v>
      </c>
      <c r="Z49" s="43">
        <f>U49/L49</f>
        <v>0.724550246161055</v>
      </c>
      <c r="AA49" s="43">
        <f>V49/N49</f>
        <v>0.693135086332646</v>
      </c>
      <c r="AB49" s="110"/>
      <c r="AC49" s="111"/>
      <c r="AD49" s="109">
        <f t="shared" si="2"/>
        <v>0</v>
      </c>
      <c r="AE49" s="109">
        <f t="shared" si="1"/>
        <v>-39.2176763636362</v>
      </c>
    </row>
    <row r="50" s="51" customFormat="1" spans="1:31">
      <c r="A50" s="75">
        <v>48</v>
      </c>
      <c r="B50" s="75">
        <v>709</v>
      </c>
      <c r="C50" s="76" t="s">
        <v>89</v>
      </c>
      <c r="D50" s="77" t="s">
        <v>51</v>
      </c>
      <c r="E50" s="75" t="s">
        <v>38</v>
      </c>
      <c r="F50" s="78">
        <v>13154.6562727273</v>
      </c>
      <c r="G50" s="78">
        <f>F50*3</f>
        <v>39463.9688181819</v>
      </c>
      <c r="H50" s="78">
        <v>3572.48387127273</v>
      </c>
      <c r="I50" s="78">
        <f>H50*3</f>
        <v>10717.4516138182</v>
      </c>
      <c r="J50" s="86">
        <v>0.271575615295957</v>
      </c>
      <c r="K50" s="87">
        <v>16443.3203409091</v>
      </c>
      <c r="L50" s="87">
        <f>K50*3</f>
        <v>49329.9610227273</v>
      </c>
      <c r="M50" s="87">
        <v>4308.16364284091</v>
      </c>
      <c r="N50" s="87">
        <f>M50*3</f>
        <v>12924.4909285227</v>
      </c>
      <c r="O50" s="88">
        <v>0.262000833987446</v>
      </c>
      <c r="P50" s="89">
        <v>35600.88</v>
      </c>
      <c r="Q50" s="89">
        <v>9412.2</v>
      </c>
      <c r="R50" s="43">
        <f>Q50/P50</f>
        <v>0.264381105186164</v>
      </c>
      <c r="S50" s="98"/>
      <c r="T50" s="98"/>
      <c r="U50" s="99">
        <f>P50-S50</f>
        <v>35600.88</v>
      </c>
      <c r="V50" s="99">
        <f>Q50-T50</f>
        <v>9412.2</v>
      </c>
      <c r="W50" s="43">
        <f>P50/G50</f>
        <v>0.902110990509346</v>
      </c>
      <c r="X50" s="43">
        <f>U50/G50</f>
        <v>0.902110990509346</v>
      </c>
      <c r="Y50" s="43">
        <f>V50/I50</f>
        <v>0.878212502295293</v>
      </c>
      <c r="Z50" s="43">
        <f>U50/L50</f>
        <v>0.721688792407477</v>
      </c>
      <c r="AA50" s="43">
        <f>V50/N50</f>
        <v>0.728245317517958</v>
      </c>
      <c r="AB50" s="110"/>
      <c r="AC50" s="111"/>
      <c r="AD50" s="109">
        <f t="shared" si="2"/>
        <v>0</v>
      </c>
      <c r="AE50" s="109">
        <f t="shared" si="1"/>
        <v>-77.2617763636381</v>
      </c>
    </row>
    <row r="51" s="51" customFormat="1" spans="1:31">
      <c r="A51" s="75">
        <v>49</v>
      </c>
      <c r="B51" s="75">
        <v>377</v>
      </c>
      <c r="C51" s="76" t="s">
        <v>90</v>
      </c>
      <c r="D51" s="77" t="s">
        <v>53</v>
      </c>
      <c r="E51" s="75" t="s">
        <v>38</v>
      </c>
      <c r="F51" s="78">
        <v>10016.4158181818</v>
      </c>
      <c r="G51" s="78">
        <f>F51*3</f>
        <v>30049.2474545454</v>
      </c>
      <c r="H51" s="78">
        <v>3183.77047418182</v>
      </c>
      <c r="I51" s="78">
        <f>H51*3</f>
        <v>9551.31142254546</v>
      </c>
      <c r="J51" s="86">
        <v>0.31785526199927</v>
      </c>
      <c r="K51" s="87">
        <v>12520.5197727273</v>
      </c>
      <c r="L51" s="87">
        <f>K51*3</f>
        <v>37561.5593181819</v>
      </c>
      <c r="M51" s="87">
        <v>3839.40269522727</v>
      </c>
      <c r="N51" s="87">
        <f>M51*3</f>
        <v>11518.2080856818</v>
      </c>
      <c r="O51" s="88">
        <v>0.306648826480065</v>
      </c>
      <c r="P51" s="89">
        <v>28455.82</v>
      </c>
      <c r="Q51" s="89">
        <v>7256.46</v>
      </c>
      <c r="R51" s="43">
        <f>Q51/P51</f>
        <v>0.255007938622046</v>
      </c>
      <c r="S51" s="98"/>
      <c r="T51" s="98"/>
      <c r="U51" s="99">
        <f>P51-S51</f>
        <v>28455.82</v>
      </c>
      <c r="V51" s="99">
        <f>Q51-T51</f>
        <v>7256.46</v>
      </c>
      <c r="W51" s="43">
        <f>P51/G51</f>
        <v>0.946972800002538</v>
      </c>
      <c r="X51" s="43">
        <f>U51/G51</f>
        <v>0.946972800002538</v>
      </c>
      <c r="Y51" s="43">
        <f>V51/I51</f>
        <v>0.759734415409327</v>
      </c>
      <c r="Z51" s="43">
        <f>U51/L51</f>
        <v>0.757578240002028</v>
      </c>
      <c r="AA51" s="43">
        <f>V51/N51</f>
        <v>0.629999036831124</v>
      </c>
      <c r="AB51" s="110"/>
      <c r="AC51" s="111"/>
      <c r="AD51" s="109">
        <f t="shared" si="2"/>
        <v>0</v>
      </c>
      <c r="AE51" s="109">
        <f t="shared" si="1"/>
        <v>-31.8685490909081</v>
      </c>
    </row>
    <row r="52" s="51" customFormat="1" spans="1:31">
      <c r="A52" s="75">
        <v>50</v>
      </c>
      <c r="B52" s="75">
        <v>750</v>
      </c>
      <c r="C52" s="76" t="s">
        <v>91</v>
      </c>
      <c r="D52" s="77" t="s">
        <v>53</v>
      </c>
      <c r="E52" s="75" t="s">
        <v>38</v>
      </c>
      <c r="F52" s="78">
        <v>25786.9999090909</v>
      </c>
      <c r="G52" s="78">
        <f>F52*3</f>
        <v>77360.9997272727</v>
      </c>
      <c r="H52" s="78">
        <v>8125.775892</v>
      </c>
      <c r="I52" s="78">
        <f>H52*3</f>
        <v>24377.327676</v>
      </c>
      <c r="J52" s="86">
        <v>0.315111332091615</v>
      </c>
      <c r="K52" s="87">
        <v>30944.3998909091</v>
      </c>
      <c r="L52" s="87">
        <f>K52*3</f>
        <v>92833.1996727273</v>
      </c>
      <c r="M52" s="87">
        <v>9407.1482442</v>
      </c>
      <c r="N52" s="87">
        <f>M52*3</f>
        <v>28221.4447326</v>
      </c>
      <c r="O52" s="88">
        <v>0.304001637690949</v>
      </c>
      <c r="P52" s="89">
        <v>69326.71</v>
      </c>
      <c r="Q52" s="89">
        <v>20547.89</v>
      </c>
      <c r="R52" s="43">
        <f>Q52/P52</f>
        <v>0.296392112073398</v>
      </c>
      <c r="S52" s="98"/>
      <c r="T52" s="98"/>
      <c r="U52" s="99">
        <f>P52-S52</f>
        <v>69326.71</v>
      </c>
      <c r="V52" s="99">
        <f>Q52-T52</f>
        <v>20547.89</v>
      </c>
      <c r="W52" s="43">
        <f>P52/G52</f>
        <v>0.896145476976814</v>
      </c>
      <c r="X52" s="43">
        <f>U52/G52</f>
        <v>0.896145476976814</v>
      </c>
      <c r="Y52" s="43">
        <f>V52/I52</f>
        <v>0.84290986580247</v>
      </c>
      <c r="Z52" s="43">
        <f>U52/L52</f>
        <v>0.746787897480678</v>
      </c>
      <c r="AA52" s="43">
        <f>V52/N52</f>
        <v>0.728094900693164</v>
      </c>
      <c r="AB52" s="110"/>
      <c r="AC52" s="111"/>
      <c r="AD52" s="109">
        <f t="shared" si="2"/>
        <v>0</v>
      </c>
      <c r="AE52" s="109">
        <f>(P52-G52)*0.04</f>
        <v>-321.371589090908</v>
      </c>
    </row>
    <row r="53" s="51" customFormat="1" spans="1:31">
      <c r="A53" s="75">
        <v>51</v>
      </c>
      <c r="B53" s="42">
        <v>571</v>
      </c>
      <c r="C53" s="76" t="s">
        <v>92</v>
      </c>
      <c r="D53" s="76" t="s">
        <v>93</v>
      </c>
      <c r="E53" s="75" t="s">
        <v>38</v>
      </c>
      <c r="F53" s="78">
        <v>20216.0636363636</v>
      </c>
      <c r="G53" s="78">
        <f>F53*3</f>
        <v>60648.1909090908</v>
      </c>
      <c r="H53" s="78">
        <v>4803.21640145455</v>
      </c>
      <c r="I53" s="78">
        <f>H53*3</f>
        <v>14409.6492043636</v>
      </c>
      <c r="J53" s="86">
        <v>0.237594048369276</v>
      </c>
      <c r="K53" s="87">
        <v>25270.0795454545</v>
      </c>
      <c r="L53" s="87">
        <f>K53*3</f>
        <v>75810.2386363635</v>
      </c>
      <c r="M53" s="87">
        <v>5792.34029181818</v>
      </c>
      <c r="N53" s="87">
        <f>M53*3</f>
        <v>17377.0208754545</v>
      </c>
      <c r="O53" s="88">
        <v>0.229217335125488</v>
      </c>
      <c r="P53" s="89">
        <v>61228.23</v>
      </c>
      <c r="Q53" s="89">
        <v>13592.71</v>
      </c>
      <c r="R53" s="43">
        <f>Q53/P53</f>
        <v>0.22200070131049</v>
      </c>
      <c r="S53" s="98">
        <v>7056</v>
      </c>
      <c r="T53" s="98">
        <v>1806</v>
      </c>
      <c r="U53" s="99">
        <f>P53-S53</f>
        <v>54172.23</v>
      </c>
      <c r="V53" s="99">
        <f>Q53-T53</f>
        <v>11786.71</v>
      </c>
      <c r="W53" s="100">
        <f>P53/G53</f>
        <v>1.00956399658777</v>
      </c>
      <c r="X53" s="43">
        <f>U53/G53</f>
        <v>0.893220872510476</v>
      </c>
      <c r="Y53" s="43">
        <f>V53/I53</f>
        <v>0.817973417175947</v>
      </c>
      <c r="Z53" s="43">
        <f>U53/L53</f>
        <v>0.714576698008381</v>
      </c>
      <c r="AA53" s="43">
        <f>V53/N53</f>
        <v>0.678292906734607</v>
      </c>
      <c r="AB53" s="110"/>
      <c r="AC53" s="111"/>
      <c r="AD53" s="109">
        <f t="shared" si="2"/>
        <v>0</v>
      </c>
      <c r="AE53" s="112">
        <v>0</v>
      </c>
    </row>
    <row r="54" s="51" customFormat="1" spans="1:31">
      <c r="A54" s="75">
        <v>52</v>
      </c>
      <c r="B54" s="75">
        <v>103639</v>
      </c>
      <c r="C54" s="76" t="s">
        <v>94</v>
      </c>
      <c r="D54" s="77" t="s">
        <v>53</v>
      </c>
      <c r="E54" s="75" t="s">
        <v>36</v>
      </c>
      <c r="F54" s="78">
        <v>9002.15495454545</v>
      </c>
      <c r="G54" s="78">
        <f>F54*3</f>
        <v>27006.4648636364</v>
      </c>
      <c r="H54" s="78">
        <v>2662.92757309091</v>
      </c>
      <c r="I54" s="78">
        <f>H54*3</f>
        <v>7988.78271927273</v>
      </c>
      <c r="J54" s="86">
        <v>0.295810012884339</v>
      </c>
      <c r="K54" s="87">
        <v>11252.6936931818</v>
      </c>
      <c r="L54" s="87">
        <f>K54*3</f>
        <v>33758.0810795454</v>
      </c>
      <c r="M54" s="87">
        <v>3211.30288261364</v>
      </c>
      <c r="N54" s="87">
        <f>M54*3</f>
        <v>9633.90864784092</v>
      </c>
      <c r="O54" s="88">
        <v>0.285380813712135</v>
      </c>
      <c r="P54" s="89">
        <v>23833.83</v>
      </c>
      <c r="Q54" s="89">
        <v>7406.43</v>
      </c>
      <c r="R54" s="43">
        <f>Q54/P54</f>
        <v>0.310752824871202</v>
      </c>
      <c r="S54" s="98"/>
      <c r="T54" s="98"/>
      <c r="U54" s="99">
        <f>P54-S54</f>
        <v>23833.83</v>
      </c>
      <c r="V54" s="99">
        <f>Q54-T54</f>
        <v>7406.43</v>
      </c>
      <c r="W54" s="43">
        <f>P54/G54</f>
        <v>0.882523133640189</v>
      </c>
      <c r="X54" s="43">
        <f>U54/G54</f>
        <v>0.882523133640189</v>
      </c>
      <c r="Y54" s="43">
        <f>V54/I54</f>
        <v>0.927103697805197</v>
      </c>
      <c r="Z54" s="43">
        <f>U54/L54</f>
        <v>0.706018506912152</v>
      </c>
      <c r="AA54" s="43">
        <f>V54/N54</f>
        <v>0.768787651070355</v>
      </c>
      <c r="AB54" s="110"/>
      <c r="AC54" s="111"/>
      <c r="AD54" s="109">
        <f t="shared" si="2"/>
        <v>0</v>
      </c>
      <c r="AE54" s="109">
        <f t="shared" ref="AE53:AE90" si="3">(P54-G54)*0.04</f>
        <v>-126.905394545454</v>
      </c>
    </row>
    <row r="55" s="51" customFormat="1" spans="1:31">
      <c r="A55" s="75">
        <v>53</v>
      </c>
      <c r="B55" s="75">
        <v>515</v>
      </c>
      <c r="C55" s="76" t="s">
        <v>95</v>
      </c>
      <c r="D55" s="77" t="s">
        <v>42</v>
      </c>
      <c r="E55" s="75" t="s">
        <v>38</v>
      </c>
      <c r="F55" s="78">
        <v>9970.43727272727</v>
      </c>
      <c r="G55" s="78">
        <f>F55*3</f>
        <v>29911.3118181818</v>
      </c>
      <c r="H55" s="78">
        <v>2959.76201890909</v>
      </c>
      <c r="I55" s="78">
        <f>H55*3</f>
        <v>8879.28605672727</v>
      </c>
      <c r="J55" s="86">
        <v>0.296853782632493</v>
      </c>
      <c r="K55" s="87">
        <v>12463.0465909091</v>
      </c>
      <c r="L55" s="87">
        <f>K55*3</f>
        <v>37389.1397727273</v>
      </c>
      <c r="M55" s="87">
        <v>3569.26429363636</v>
      </c>
      <c r="N55" s="87">
        <f>M55*3</f>
        <v>10707.7928809091</v>
      </c>
      <c r="O55" s="88">
        <v>0.286387783885835</v>
      </c>
      <c r="P55" s="89">
        <v>26392.46</v>
      </c>
      <c r="Q55" s="89">
        <v>5539.55</v>
      </c>
      <c r="R55" s="43">
        <f>Q55/P55</f>
        <v>0.209891385645749</v>
      </c>
      <c r="S55" s="98"/>
      <c r="T55" s="98"/>
      <c r="U55" s="99">
        <f>P55-S55</f>
        <v>26392.46</v>
      </c>
      <c r="V55" s="99">
        <f>Q55-T55</f>
        <v>5539.55</v>
      </c>
      <c r="W55" s="43">
        <f>P55/G55</f>
        <v>0.882357155059884</v>
      </c>
      <c r="X55" s="43">
        <f>U55/G55</f>
        <v>0.882357155059884</v>
      </c>
      <c r="Y55" s="43">
        <f>V55/I55</f>
        <v>0.623873357002958</v>
      </c>
      <c r="Z55" s="43">
        <f>U55/L55</f>
        <v>0.705885724047907</v>
      </c>
      <c r="AA55" s="43">
        <f>V55/N55</f>
        <v>0.517338172451623</v>
      </c>
      <c r="AB55" s="110"/>
      <c r="AC55" s="111"/>
      <c r="AD55" s="109">
        <f t="shared" si="2"/>
        <v>0</v>
      </c>
      <c r="AE55" s="109">
        <f t="shared" si="3"/>
        <v>-140.754072727272</v>
      </c>
    </row>
    <row r="56" s="51" customFormat="1" spans="1:31">
      <c r="A56" s="75">
        <v>54</v>
      </c>
      <c r="B56" s="75">
        <v>387</v>
      </c>
      <c r="C56" s="76" t="s">
        <v>96</v>
      </c>
      <c r="D56" s="77" t="s">
        <v>53</v>
      </c>
      <c r="E56" s="75" t="s">
        <v>38</v>
      </c>
      <c r="F56" s="78">
        <v>12893.8315909091</v>
      </c>
      <c r="G56" s="78">
        <f>F56*3</f>
        <v>38681.4947727273</v>
      </c>
      <c r="H56" s="78">
        <v>3220.72111636364</v>
      </c>
      <c r="I56" s="78">
        <f>H56*3</f>
        <v>9662.16334909092</v>
      </c>
      <c r="J56" s="86">
        <v>0.249787744911639</v>
      </c>
      <c r="K56" s="87">
        <v>16117.2894886364</v>
      </c>
      <c r="L56" s="87">
        <f>K56*3</f>
        <v>48351.8684659092</v>
      </c>
      <c r="M56" s="87">
        <v>3883.96256420455</v>
      </c>
      <c r="N56" s="87">
        <f>M56*3</f>
        <v>11651.8876926136</v>
      </c>
      <c r="O56" s="88">
        <v>0.240981125700011</v>
      </c>
      <c r="P56" s="89">
        <v>33885.23</v>
      </c>
      <c r="Q56" s="89">
        <v>7541.46</v>
      </c>
      <c r="R56" s="43">
        <f>Q56/P56</f>
        <v>0.222558914311634</v>
      </c>
      <c r="S56" s="98"/>
      <c r="T56" s="98"/>
      <c r="U56" s="99">
        <f>P56-S56</f>
        <v>33885.23</v>
      </c>
      <c r="V56" s="99">
        <f>Q56-T56</f>
        <v>7541.46</v>
      </c>
      <c r="W56" s="43">
        <f>P56/G56</f>
        <v>0.876006219487957</v>
      </c>
      <c r="X56" s="43">
        <f>U56/G56</f>
        <v>0.876006219487957</v>
      </c>
      <c r="Y56" s="43">
        <f>V56/I56</f>
        <v>0.780514645377999</v>
      </c>
      <c r="Z56" s="43">
        <f>U56/L56</f>
        <v>0.700804975590364</v>
      </c>
      <c r="AA56" s="43">
        <f>V56/N56</f>
        <v>0.647230749124082</v>
      </c>
      <c r="AB56" s="110"/>
      <c r="AC56" s="111"/>
      <c r="AD56" s="109">
        <f t="shared" si="2"/>
        <v>0</v>
      </c>
      <c r="AE56" s="109">
        <f t="shared" si="3"/>
        <v>-191.850590909092</v>
      </c>
    </row>
    <row r="57" s="51" customFormat="1" spans="1:31">
      <c r="A57" s="75">
        <v>55</v>
      </c>
      <c r="B57" s="75">
        <v>591</v>
      </c>
      <c r="C57" s="76" t="s">
        <v>97</v>
      </c>
      <c r="D57" s="77" t="s">
        <v>59</v>
      </c>
      <c r="E57" s="75" t="s">
        <v>36</v>
      </c>
      <c r="F57" s="78">
        <v>6713.22327272727</v>
      </c>
      <c r="G57" s="78">
        <f>F57*3</f>
        <v>20139.6698181818</v>
      </c>
      <c r="H57" s="78">
        <v>2122.788096</v>
      </c>
      <c r="I57" s="78">
        <f>H57*3</f>
        <v>6368.364288</v>
      </c>
      <c r="J57" s="86">
        <v>0.316209964984169</v>
      </c>
      <c r="K57" s="87">
        <v>8391.52909090909</v>
      </c>
      <c r="L57" s="87">
        <f>K57*3</f>
        <v>25174.5872727273</v>
      </c>
      <c r="M57" s="87">
        <v>2559.93276</v>
      </c>
      <c r="N57" s="87">
        <f>M57*3</f>
        <v>7679.79828</v>
      </c>
      <c r="O57" s="88">
        <v>0.305061536731522</v>
      </c>
      <c r="P57" s="89">
        <v>17506.08</v>
      </c>
      <c r="Q57" s="89">
        <v>4391.3</v>
      </c>
      <c r="R57" s="43">
        <f>Q57/P57</f>
        <v>0.250844278102236</v>
      </c>
      <c r="S57" s="98"/>
      <c r="T57" s="98"/>
      <c r="U57" s="99">
        <f>P57-S57</f>
        <v>17506.08</v>
      </c>
      <c r="V57" s="99">
        <f>Q57-T57</f>
        <v>4391.3</v>
      </c>
      <c r="W57" s="43">
        <f>P57/G57</f>
        <v>0.8692337142586</v>
      </c>
      <c r="X57" s="43">
        <f>U57/G57</f>
        <v>0.8692337142586</v>
      </c>
      <c r="Y57" s="43">
        <f>V57/I57</f>
        <v>0.689549121471363</v>
      </c>
      <c r="Z57" s="43">
        <f>U57/L57</f>
        <v>0.69538697140688</v>
      </c>
      <c r="AA57" s="43">
        <f>V57/N57</f>
        <v>0.571798872821436</v>
      </c>
      <c r="AB57" s="107"/>
      <c r="AC57" s="108"/>
      <c r="AD57" s="109">
        <f t="shared" si="2"/>
        <v>0</v>
      </c>
      <c r="AE57" s="109">
        <f t="shared" si="3"/>
        <v>-105.343592727272</v>
      </c>
    </row>
    <row r="58" s="51" customFormat="1" spans="1:31">
      <c r="A58" s="75">
        <v>56</v>
      </c>
      <c r="B58" s="75">
        <v>741</v>
      </c>
      <c r="C58" s="76" t="s">
        <v>98</v>
      </c>
      <c r="D58" s="77" t="s">
        <v>51</v>
      </c>
      <c r="E58" s="75" t="s">
        <v>45</v>
      </c>
      <c r="F58" s="78">
        <v>4852.32545454545</v>
      </c>
      <c r="G58" s="78">
        <f>F58*3</f>
        <v>14556.9763636363</v>
      </c>
      <c r="H58" s="78">
        <v>1113.37276581818</v>
      </c>
      <c r="I58" s="78">
        <f>H58*3</f>
        <v>3340.11829745454</v>
      </c>
      <c r="J58" s="86">
        <v>0.229451378776587</v>
      </c>
      <c r="K58" s="87">
        <v>6065.40681818182</v>
      </c>
      <c r="L58" s="87">
        <f>K58*3</f>
        <v>18196.2204545455</v>
      </c>
      <c r="M58" s="87">
        <v>1342.64904852273</v>
      </c>
      <c r="N58" s="87">
        <f>M58*3</f>
        <v>4027.94714556819</v>
      </c>
      <c r="O58" s="88">
        <v>0.22136174683254</v>
      </c>
      <c r="P58" s="89">
        <v>12562.97</v>
      </c>
      <c r="Q58" s="89">
        <v>1858.64</v>
      </c>
      <c r="R58" s="43">
        <f>Q58/P58</f>
        <v>0.147945907695394</v>
      </c>
      <c r="S58" s="98"/>
      <c r="T58" s="98"/>
      <c r="U58" s="99">
        <f>P58-S58</f>
        <v>12562.97</v>
      </c>
      <c r="V58" s="99">
        <f>Q58-T58</f>
        <v>1858.64</v>
      </c>
      <c r="W58" s="43">
        <f>P58/G58</f>
        <v>0.863020567333102</v>
      </c>
      <c r="X58" s="43">
        <f>U58/G58</f>
        <v>0.863020567333102</v>
      </c>
      <c r="Y58" s="43">
        <f>V58/I58</f>
        <v>0.55645933301717</v>
      </c>
      <c r="Z58" s="43">
        <f>U58/L58</f>
        <v>0.690416453866481</v>
      </c>
      <c r="AA58" s="43">
        <f>V58/N58</f>
        <v>0.461436044920549</v>
      </c>
      <c r="AB58" s="107"/>
      <c r="AC58" s="108"/>
      <c r="AD58" s="109">
        <f t="shared" si="2"/>
        <v>0</v>
      </c>
      <c r="AE58" s="109">
        <f t="shared" si="3"/>
        <v>-79.760254545454</v>
      </c>
    </row>
    <row r="59" s="51" customFormat="1" spans="1:31">
      <c r="A59" s="75">
        <v>57</v>
      </c>
      <c r="B59" s="75">
        <v>545</v>
      </c>
      <c r="C59" s="76" t="s">
        <v>99</v>
      </c>
      <c r="D59" s="77" t="s">
        <v>53</v>
      </c>
      <c r="E59" s="75" t="s">
        <v>45</v>
      </c>
      <c r="F59" s="78">
        <v>4632.89409090909</v>
      </c>
      <c r="G59" s="78">
        <f>F59*3</f>
        <v>13898.6822727273</v>
      </c>
      <c r="H59" s="78">
        <v>1463.15179636364</v>
      </c>
      <c r="I59" s="78">
        <f>H59*3</f>
        <v>4389.45538909092</v>
      </c>
      <c r="J59" s="86">
        <v>0.315818097209412</v>
      </c>
      <c r="K59" s="87">
        <v>5791.11761363636</v>
      </c>
      <c r="L59" s="87">
        <f>K59*3</f>
        <v>17373.3528409091</v>
      </c>
      <c r="M59" s="87">
        <v>1764.45789545455</v>
      </c>
      <c r="N59" s="87">
        <f>M59*3</f>
        <v>5293.37368636365</v>
      </c>
      <c r="O59" s="88">
        <v>0.304683484807798</v>
      </c>
      <c r="P59" s="89">
        <v>11944.27</v>
      </c>
      <c r="Q59" s="89">
        <v>2699.57</v>
      </c>
      <c r="R59" s="43">
        <f>Q59/P59</f>
        <v>0.226013812480796</v>
      </c>
      <c r="S59" s="98"/>
      <c r="T59" s="98"/>
      <c r="U59" s="99">
        <f>P59-S59</f>
        <v>11944.27</v>
      </c>
      <c r="V59" s="99">
        <f>Q59-T59</f>
        <v>2699.57</v>
      </c>
      <c r="W59" s="43">
        <f>P59/G59</f>
        <v>0.859381469812982</v>
      </c>
      <c r="X59" s="43">
        <f>U59/G59</f>
        <v>0.859381469812982</v>
      </c>
      <c r="Y59" s="43">
        <f>V59/I59</f>
        <v>0.615012515381571</v>
      </c>
      <c r="Z59" s="43">
        <f>U59/L59</f>
        <v>0.687505175850386</v>
      </c>
      <c r="AA59" s="43">
        <f>V59/N59</f>
        <v>0.509990444648639</v>
      </c>
      <c r="AB59" s="107"/>
      <c r="AC59" s="108"/>
      <c r="AD59" s="109">
        <f t="shared" si="2"/>
        <v>0</v>
      </c>
      <c r="AE59" s="109">
        <f t="shared" si="3"/>
        <v>-78.1764909090908</v>
      </c>
    </row>
    <row r="60" s="51" customFormat="1" spans="1:31">
      <c r="A60" s="75">
        <v>58</v>
      </c>
      <c r="B60" s="75">
        <v>102479</v>
      </c>
      <c r="C60" s="76" t="s">
        <v>100</v>
      </c>
      <c r="D60" s="77" t="s">
        <v>42</v>
      </c>
      <c r="E60" s="75" t="s">
        <v>36</v>
      </c>
      <c r="F60" s="78">
        <v>7861.03127272727</v>
      </c>
      <c r="G60" s="78">
        <f>F60*3</f>
        <v>23583.0938181818</v>
      </c>
      <c r="H60" s="78">
        <v>2241.91536872727</v>
      </c>
      <c r="I60" s="78">
        <f>H60*3</f>
        <v>6725.74610618181</v>
      </c>
      <c r="J60" s="86">
        <v>0.285193544071664</v>
      </c>
      <c r="K60" s="87">
        <v>9826.28909090909</v>
      </c>
      <c r="L60" s="87">
        <f>K60*3</f>
        <v>29478.8672727273</v>
      </c>
      <c r="M60" s="87">
        <v>2703.59185090909</v>
      </c>
      <c r="N60" s="87">
        <f>M60*3</f>
        <v>8110.77555272727</v>
      </c>
      <c r="O60" s="88">
        <v>0.275138643479394</v>
      </c>
      <c r="P60" s="89">
        <v>20230.59</v>
      </c>
      <c r="Q60" s="89">
        <v>6000.8</v>
      </c>
      <c r="R60" s="43">
        <f>Q60/P60</f>
        <v>0.296620118345535</v>
      </c>
      <c r="S60" s="98"/>
      <c r="T60" s="98"/>
      <c r="U60" s="99">
        <f>P60-S60</f>
        <v>20230.59</v>
      </c>
      <c r="V60" s="99">
        <f>Q60-T60</f>
        <v>6000.8</v>
      </c>
      <c r="W60" s="43">
        <f>P60/G60</f>
        <v>0.857842917302176</v>
      </c>
      <c r="X60" s="43">
        <f>U60/G60</f>
        <v>0.857842917302176</v>
      </c>
      <c r="Y60" s="43">
        <f>V60/I60</f>
        <v>0.892213280915333</v>
      </c>
      <c r="Z60" s="43">
        <f>U60/L60</f>
        <v>0.686274333841741</v>
      </c>
      <c r="AA60" s="43">
        <f>V60/N60</f>
        <v>0.739855265503212</v>
      </c>
      <c r="AB60" s="107"/>
      <c r="AC60" s="108"/>
      <c r="AD60" s="109">
        <f t="shared" si="2"/>
        <v>0</v>
      </c>
      <c r="AE60" s="109">
        <f t="shared" si="3"/>
        <v>-134.100152727273</v>
      </c>
    </row>
    <row r="61" s="51" customFormat="1" spans="1:31">
      <c r="A61" s="75">
        <v>59</v>
      </c>
      <c r="B61" s="75">
        <v>718</v>
      </c>
      <c r="C61" s="76" t="s">
        <v>101</v>
      </c>
      <c r="D61" s="77" t="s">
        <v>42</v>
      </c>
      <c r="E61" s="75" t="s">
        <v>45</v>
      </c>
      <c r="F61" s="78">
        <v>4382.26927272727</v>
      </c>
      <c r="G61" s="78">
        <f>F61*3</f>
        <v>13146.8078181818</v>
      </c>
      <c r="H61" s="78">
        <v>1050.29325818182</v>
      </c>
      <c r="I61" s="78">
        <f>H61*3</f>
        <v>3150.87977454546</v>
      </c>
      <c r="J61" s="86">
        <v>0.239668809198522</v>
      </c>
      <c r="K61" s="87">
        <v>5477.83659090909</v>
      </c>
      <c r="L61" s="87">
        <f>K61*3</f>
        <v>16433.5097727273</v>
      </c>
      <c r="M61" s="87">
        <v>1266.57961022727</v>
      </c>
      <c r="N61" s="87">
        <f>M61*3</f>
        <v>3799.73883068181</v>
      </c>
      <c r="O61" s="88">
        <v>0.231218947335753</v>
      </c>
      <c r="P61" s="89">
        <v>10991.1</v>
      </c>
      <c r="Q61" s="89">
        <v>3140.15</v>
      </c>
      <c r="R61" s="43">
        <f>Q61/P61</f>
        <v>0.285699338555741</v>
      </c>
      <c r="S61" s="98"/>
      <c r="T61" s="98"/>
      <c r="U61" s="99">
        <f>P61-S61</f>
        <v>10991.1</v>
      </c>
      <c r="V61" s="99">
        <f>Q61-T61</f>
        <v>3140.15</v>
      </c>
      <c r="W61" s="43">
        <f>P61/G61</f>
        <v>0.836028042092431</v>
      </c>
      <c r="X61" s="43">
        <f>U61/G61</f>
        <v>0.836028042092431</v>
      </c>
      <c r="Y61" s="43">
        <f>V61/I61</f>
        <v>0.996594673452113</v>
      </c>
      <c r="Z61" s="43">
        <f>U61/L61</f>
        <v>0.668822433673944</v>
      </c>
      <c r="AA61" s="43">
        <f>V61/N61</f>
        <v>0.826412061440692</v>
      </c>
      <c r="AB61" s="107"/>
      <c r="AC61" s="108"/>
      <c r="AD61" s="109">
        <f t="shared" si="2"/>
        <v>0</v>
      </c>
      <c r="AE61" s="109">
        <f t="shared" si="3"/>
        <v>-86.2283127272724</v>
      </c>
    </row>
    <row r="62" s="51" customFormat="1" spans="1:31">
      <c r="A62" s="75">
        <v>60</v>
      </c>
      <c r="B62" s="75">
        <v>578</v>
      </c>
      <c r="C62" s="76" t="s">
        <v>102</v>
      </c>
      <c r="D62" s="77" t="s">
        <v>42</v>
      </c>
      <c r="E62" s="75" t="s">
        <v>38</v>
      </c>
      <c r="F62" s="78">
        <v>12084.4084090909</v>
      </c>
      <c r="G62" s="78">
        <f>F62*3</f>
        <v>36253.2252272727</v>
      </c>
      <c r="H62" s="78">
        <v>3874.12982509091</v>
      </c>
      <c r="I62" s="78">
        <f>H62*3</f>
        <v>11622.3894752727</v>
      </c>
      <c r="J62" s="86">
        <v>0.320589117310572</v>
      </c>
      <c r="K62" s="87">
        <v>15105.5105113636</v>
      </c>
      <c r="L62" s="87">
        <f>K62*3</f>
        <v>45316.5315340908</v>
      </c>
      <c r="M62" s="87">
        <v>4671.92739323864</v>
      </c>
      <c r="N62" s="87">
        <f>M62*3</f>
        <v>14015.7821797159</v>
      </c>
      <c r="O62" s="88">
        <v>0.30928629586693</v>
      </c>
      <c r="P62" s="89">
        <v>30300.7</v>
      </c>
      <c r="Q62" s="89">
        <v>9186.67</v>
      </c>
      <c r="R62" s="43">
        <f>Q62/P62</f>
        <v>0.303183424805368</v>
      </c>
      <c r="S62" s="98"/>
      <c r="T62" s="98"/>
      <c r="U62" s="99">
        <f>P62-S62</f>
        <v>30300.7</v>
      </c>
      <c r="V62" s="99">
        <f>Q62-T62</f>
        <v>9186.67</v>
      </c>
      <c r="W62" s="43">
        <f>P62/G62</f>
        <v>0.835807016066678</v>
      </c>
      <c r="X62" s="43">
        <f>U62/G62</f>
        <v>0.835807016066678</v>
      </c>
      <c r="Y62" s="43">
        <f>V62/I62</f>
        <v>0.790428682461997</v>
      </c>
      <c r="Z62" s="43">
        <f>U62/L62</f>
        <v>0.668645612853343</v>
      </c>
      <c r="AA62" s="43">
        <f>V62/N62</f>
        <v>0.655451824393735</v>
      </c>
      <c r="AB62" s="107"/>
      <c r="AC62" s="108"/>
      <c r="AD62" s="109">
        <f t="shared" si="2"/>
        <v>0</v>
      </c>
      <c r="AE62" s="109">
        <f t="shared" si="3"/>
        <v>-238.101009090908</v>
      </c>
    </row>
    <row r="63" s="51" customFormat="1" spans="1:31">
      <c r="A63" s="75">
        <v>61</v>
      </c>
      <c r="B63" s="75">
        <v>371</v>
      </c>
      <c r="C63" s="76" t="s">
        <v>103</v>
      </c>
      <c r="D63" s="77" t="s">
        <v>59</v>
      </c>
      <c r="E63" s="75" t="s">
        <v>45</v>
      </c>
      <c r="F63" s="78">
        <v>5339.1195</v>
      </c>
      <c r="G63" s="78">
        <f>F63*3</f>
        <v>16017.3585</v>
      </c>
      <c r="H63" s="78">
        <v>1603.815876</v>
      </c>
      <c r="I63" s="78">
        <f>H63*3</f>
        <v>4811.447628</v>
      </c>
      <c r="J63" s="86">
        <v>0.30038958221482</v>
      </c>
      <c r="K63" s="87">
        <v>6673.899375</v>
      </c>
      <c r="L63" s="87">
        <f>K63*3</f>
        <v>20021.698125</v>
      </c>
      <c r="M63" s="87">
        <v>1934.088856875</v>
      </c>
      <c r="N63" s="87">
        <f>M63*3</f>
        <v>5802.266570625</v>
      </c>
      <c r="O63" s="88">
        <v>0.289798923867503</v>
      </c>
      <c r="P63" s="89">
        <v>13308.9</v>
      </c>
      <c r="Q63" s="89">
        <v>3482.15</v>
      </c>
      <c r="R63" s="43">
        <f>Q63/P63</f>
        <v>0.261640706594835</v>
      </c>
      <c r="S63" s="98"/>
      <c r="T63" s="98"/>
      <c r="U63" s="99">
        <f>P63-S63</f>
        <v>13308.9</v>
      </c>
      <c r="V63" s="99">
        <f>Q63-T63</f>
        <v>3482.15</v>
      </c>
      <c r="W63" s="43">
        <f>P63/G63</f>
        <v>0.830904796193455</v>
      </c>
      <c r="X63" s="43">
        <f>U63/G63</f>
        <v>0.830904796193455</v>
      </c>
      <c r="Y63" s="43">
        <f>V63/I63</f>
        <v>0.723721896033075</v>
      </c>
      <c r="Z63" s="43">
        <f>U63/L63</f>
        <v>0.664723836954764</v>
      </c>
      <c r="AA63" s="43">
        <f>V63/N63</f>
        <v>0.600136163620782</v>
      </c>
      <c r="AB63" s="107"/>
      <c r="AC63" s="108"/>
      <c r="AD63" s="109">
        <f t="shared" si="2"/>
        <v>0</v>
      </c>
      <c r="AE63" s="109">
        <f t="shared" si="3"/>
        <v>-108.33834</v>
      </c>
    </row>
    <row r="64" s="51" customFormat="1" spans="1:31">
      <c r="A64" s="75">
        <v>62</v>
      </c>
      <c r="B64" s="75">
        <v>746</v>
      </c>
      <c r="C64" s="76" t="s">
        <v>104</v>
      </c>
      <c r="D64" s="77" t="s">
        <v>59</v>
      </c>
      <c r="E64" s="75" t="s">
        <v>36</v>
      </c>
      <c r="F64" s="78">
        <v>10471.9350909091</v>
      </c>
      <c r="G64" s="78">
        <f>F64*3</f>
        <v>31415.8052727273</v>
      </c>
      <c r="H64" s="78">
        <v>3195.88095272727</v>
      </c>
      <c r="I64" s="78">
        <f>H64*3</f>
        <v>9587.64285818181</v>
      </c>
      <c r="J64" s="86">
        <v>0.305185328688838</v>
      </c>
      <c r="K64" s="87">
        <v>13089.9188636364</v>
      </c>
      <c r="L64" s="87">
        <f>K64*3</f>
        <v>39269.7565909092</v>
      </c>
      <c r="M64" s="87">
        <v>3854.00707840909</v>
      </c>
      <c r="N64" s="87">
        <f>M64*3</f>
        <v>11562.0212352273</v>
      </c>
      <c r="O64" s="88">
        <v>0.294425589536347</v>
      </c>
      <c r="P64" s="89">
        <v>58487.26</v>
      </c>
      <c r="Q64" s="89">
        <v>11853.34</v>
      </c>
      <c r="R64" s="43">
        <f>Q64/P64</f>
        <v>0.20266533258696</v>
      </c>
      <c r="S64" s="98">
        <v>32550</v>
      </c>
      <c r="T64" s="98">
        <v>6300</v>
      </c>
      <c r="U64" s="99">
        <f>P64-S64</f>
        <v>25937.26</v>
      </c>
      <c r="V64" s="99">
        <f>Q64-T64</f>
        <v>5553.34</v>
      </c>
      <c r="W64" s="100">
        <f>P64/G64</f>
        <v>1.86171449346148</v>
      </c>
      <c r="X64" s="43">
        <f>U64/G64</f>
        <v>0.825611814652947</v>
      </c>
      <c r="Y64" s="43">
        <f>V64/I64</f>
        <v>0.579218488020853</v>
      </c>
      <c r="Z64" s="43">
        <f>U64/L64</f>
        <v>0.660489451722356</v>
      </c>
      <c r="AA64" s="43">
        <f>V64/N64</f>
        <v>0.480308752857159</v>
      </c>
      <c r="AB64" s="107"/>
      <c r="AC64" s="108"/>
      <c r="AD64" s="109">
        <f t="shared" si="2"/>
        <v>0</v>
      </c>
      <c r="AE64" s="112">
        <v>0</v>
      </c>
    </row>
    <row r="65" s="51" customFormat="1" spans="1:31">
      <c r="A65" s="75">
        <v>63</v>
      </c>
      <c r="B65" s="75">
        <v>582</v>
      </c>
      <c r="C65" s="76" t="s">
        <v>105</v>
      </c>
      <c r="D65" s="77" t="s">
        <v>51</v>
      </c>
      <c r="E65" s="75" t="s">
        <v>38</v>
      </c>
      <c r="F65" s="78">
        <v>42759.5766818182</v>
      </c>
      <c r="G65" s="78">
        <f>F65*3</f>
        <v>128278.730045455</v>
      </c>
      <c r="H65" s="78">
        <v>9100.76284472727</v>
      </c>
      <c r="I65" s="78">
        <f>H65*3</f>
        <v>27302.2885341818</v>
      </c>
      <c r="J65" s="86">
        <v>0.212835662814151</v>
      </c>
      <c r="K65" s="87">
        <v>51311.4920181818</v>
      </c>
      <c r="L65" s="87">
        <f>K65*3</f>
        <v>153934.476054545</v>
      </c>
      <c r="M65" s="87">
        <v>10535.8831394727</v>
      </c>
      <c r="N65" s="87">
        <f>M65*3</f>
        <v>31607.6494184181</v>
      </c>
      <c r="O65" s="88">
        <v>0.20533184136878</v>
      </c>
      <c r="P65" s="89">
        <v>104889.43</v>
      </c>
      <c r="Q65" s="89">
        <v>20900.12</v>
      </c>
      <c r="R65" s="43">
        <f>Q65/P65</f>
        <v>0.199258590689262</v>
      </c>
      <c r="S65" s="98"/>
      <c r="T65" s="98"/>
      <c r="U65" s="99">
        <f>P65-S65</f>
        <v>104889.43</v>
      </c>
      <c r="V65" s="99">
        <f>Q65-T65</f>
        <v>20900.12</v>
      </c>
      <c r="W65" s="43">
        <f>P65/G65</f>
        <v>0.817668135339609</v>
      </c>
      <c r="X65" s="43">
        <f>U65/G65</f>
        <v>0.817668135339609</v>
      </c>
      <c r="Y65" s="43">
        <f>V65/I65</f>
        <v>0.765507989333332</v>
      </c>
      <c r="Z65" s="43">
        <f>U65/L65</f>
        <v>0.681390112783008</v>
      </c>
      <c r="AA65" s="43">
        <f>V65/N65</f>
        <v>0.66123613696567</v>
      </c>
      <c r="AB65" s="107"/>
      <c r="AC65" s="108"/>
      <c r="AD65" s="109">
        <f t="shared" si="2"/>
        <v>0</v>
      </c>
      <c r="AE65" s="109">
        <f t="shared" si="3"/>
        <v>-935.572001818185</v>
      </c>
    </row>
    <row r="66" s="51" customFormat="1" spans="1:31">
      <c r="A66" s="75">
        <v>64</v>
      </c>
      <c r="B66" s="75">
        <v>105751</v>
      </c>
      <c r="C66" s="76" t="s">
        <v>106</v>
      </c>
      <c r="D66" s="77" t="s">
        <v>53</v>
      </c>
      <c r="E66" s="75" t="s">
        <v>45</v>
      </c>
      <c r="F66" s="78">
        <v>5640.0945</v>
      </c>
      <c r="G66" s="78">
        <f>F66*3</f>
        <v>16920.2835</v>
      </c>
      <c r="H66" s="78">
        <v>1636.300224</v>
      </c>
      <c r="I66" s="78">
        <f>H66*3</f>
        <v>4908.900672</v>
      </c>
      <c r="J66" s="86">
        <v>0.290119292150158</v>
      </c>
      <c r="K66" s="87">
        <v>7050.118125</v>
      </c>
      <c r="L66" s="87">
        <f>K66*3</f>
        <v>21150.354375</v>
      </c>
      <c r="M66" s="87">
        <v>1973.26269</v>
      </c>
      <c r="N66" s="87">
        <f>M66*3</f>
        <v>5919.78807</v>
      </c>
      <c r="O66" s="88">
        <v>0.279890727362813</v>
      </c>
      <c r="P66" s="89">
        <v>13834.69</v>
      </c>
      <c r="Q66" s="89">
        <v>4616.58</v>
      </c>
      <c r="R66" s="43">
        <f>Q66/P66</f>
        <v>0.333695948373256</v>
      </c>
      <c r="S66" s="98"/>
      <c r="T66" s="98"/>
      <c r="U66" s="99">
        <f>P66-S66</f>
        <v>13834.69</v>
      </c>
      <c r="V66" s="99">
        <f>Q66-T66</f>
        <v>4616.58</v>
      </c>
      <c r="W66" s="43">
        <f>P66/G66</f>
        <v>0.817639373477401</v>
      </c>
      <c r="X66" s="43">
        <f>U66/G66</f>
        <v>0.817639373477401</v>
      </c>
      <c r="Y66" s="43">
        <f>V66/I66</f>
        <v>0.940450888797287</v>
      </c>
      <c r="Z66" s="43">
        <f>U66/L66</f>
        <v>0.654111498781921</v>
      </c>
      <c r="AA66" s="43">
        <f>V66/N66</f>
        <v>0.779855620743531</v>
      </c>
      <c r="AB66" s="107"/>
      <c r="AC66" s="108"/>
      <c r="AD66" s="109">
        <f t="shared" si="2"/>
        <v>0</v>
      </c>
      <c r="AE66" s="109">
        <f t="shared" si="3"/>
        <v>-123.42374</v>
      </c>
    </row>
    <row r="67" s="51" customFormat="1" spans="1:31">
      <c r="A67" s="75">
        <v>65</v>
      </c>
      <c r="B67" s="75">
        <v>517</v>
      </c>
      <c r="C67" s="76" t="s">
        <v>107</v>
      </c>
      <c r="D67" s="77" t="s">
        <v>42</v>
      </c>
      <c r="E67" s="75" t="s">
        <v>38</v>
      </c>
      <c r="F67" s="78">
        <v>25693.4693636364</v>
      </c>
      <c r="G67" s="78">
        <f>F67*3</f>
        <v>77080.4080909092</v>
      </c>
      <c r="H67" s="78">
        <v>6049.61361490909</v>
      </c>
      <c r="I67" s="78">
        <f>H67*3</f>
        <v>18148.8408447273</v>
      </c>
      <c r="J67" s="86">
        <v>0.235453357010285</v>
      </c>
      <c r="K67" s="87">
        <v>30832.1632363636</v>
      </c>
      <c r="L67" s="87">
        <f>K67*3</f>
        <v>92496.4897090908</v>
      </c>
      <c r="M67" s="87">
        <v>7003.59114649091</v>
      </c>
      <c r="N67" s="87">
        <f>M67*3</f>
        <v>21010.7734394727</v>
      </c>
      <c r="O67" s="88">
        <v>0.227152116859281</v>
      </c>
      <c r="P67" s="89">
        <v>62793.26</v>
      </c>
      <c r="Q67" s="89">
        <v>14853.77</v>
      </c>
      <c r="R67" s="43">
        <f>Q67/P67</f>
        <v>0.236550387732696</v>
      </c>
      <c r="S67" s="98"/>
      <c r="T67" s="98"/>
      <c r="U67" s="99">
        <f>P67-S67</f>
        <v>62793.26</v>
      </c>
      <c r="V67" s="99">
        <f>Q67-T67</f>
        <v>14853.77</v>
      </c>
      <c r="W67" s="43">
        <f>P67/G67</f>
        <v>0.814646179946805</v>
      </c>
      <c r="X67" s="43">
        <f>U67/G67</f>
        <v>0.814646179946805</v>
      </c>
      <c r="Y67" s="43">
        <f>V67/I67</f>
        <v>0.818441801715145</v>
      </c>
      <c r="Z67" s="43">
        <f>U67/L67</f>
        <v>0.678871816622339</v>
      </c>
      <c r="AA67" s="43">
        <f>V67/N67</f>
        <v>0.70695969583368</v>
      </c>
      <c r="AB67" s="107"/>
      <c r="AC67" s="108"/>
      <c r="AD67" s="109">
        <f t="shared" si="2"/>
        <v>0</v>
      </c>
      <c r="AE67" s="109">
        <f t="shared" si="3"/>
        <v>-571.485923636368</v>
      </c>
    </row>
    <row r="68" s="51" customFormat="1" spans="1:31">
      <c r="A68" s="75">
        <v>66</v>
      </c>
      <c r="B68" s="75">
        <v>549</v>
      </c>
      <c r="C68" s="76" t="s">
        <v>108</v>
      </c>
      <c r="D68" s="77" t="s">
        <v>59</v>
      </c>
      <c r="E68" s="75" t="s">
        <v>36</v>
      </c>
      <c r="F68" s="78">
        <v>6808.57018181818</v>
      </c>
      <c r="G68" s="78">
        <f>F68*3</f>
        <v>20425.7105454545</v>
      </c>
      <c r="H68" s="78">
        <v>1883.92498036364</v>
      </c>
      <c r="I68" s="78">
        <f>H68*3</f>
        <v>5651.77494109092</v>
      </c>
      <c r="J68" s="86">
        <v>0.276699061631843</v>
      </c>
      <c r="K68" s="87">
        <v>8510.71272727273</v>
      </c>
      <c r="L68" s="87">
        <f>K68*3</f>
        <v>25532.1381818182</v>
      </c>
      <c r="M68" s="87">
        <v>2271.88068545455</v>
      </c>
      <c r="N68" s="87">
        <f>M68*3</f>
        <v>6815.64205636365</v>
      </c>
      <c r="O68" s="88">
        <v>0.266943645997387</v>
      </c>
      <c r="P68" s="89">
        <v>16479.01</v>
      </c>
      <c r="Q68" s="89">
        <v>4052.1</v>
      </c>
      <c r="R68" s="43">
        <f>Q68/P68</f>
        <v>0.245894625951438</v>
      </c>
      <c r="S68" s="98"/>
      <c r="T68" s="98"/>
      <c r="U68" s="99">
        <f>P68-S68</f>
        <v>16479.01</v>
      </c>
      <c r="V68" s="99">
        <f>Q68-T68</f>
        <v>4052.1</v>
      </c>
      <c r="W68" s="43">
        <f>P68/G68</f>
        <v>0.806777808944677</v>
      </c>
      <c r="X68" s="43">
        <f>U68/G68</f>
        <v>0.806777808944677</v>
      </c>
      <c r="Y68" s="43">
        <f>V68/I68</f>
        <v>0.716960608346137</v>
      </c>
      <c r="Z68" s="43">
        <f>U68/L68</f>
        <v>0.645422247155741</v>
      </c>
      <c r="AA68" s="43">
        <f>V68/N68</f>
        <v>0.594529461273076</v>
      </c>
      <c r="AB68" s="107"/>
      <c r="AC68" s="108"/>
      <c r="AD68" s="109">
        <f t="shared" ref="AD68:AD99" si="4">AB68+AC68</f>
        <v>0</v>
      </c>
      <c r="AE68" s="109">
        <f t="shared" si="3"/>
        <v>-157.868021818182</v>
      </c>
    </row>
    <row r="69" s="51" customFormat="1" spans="1:31">
      <c r="A69" s="75">
        <v>67</v>
      </c>
      <c r="B69" s="75">
        <v>712</v>
      </c>
      <c r="C69" s="76" t="s">
        <v>109</v>
      </c>
      <c r="D69" s="77" t="s">
        <v>53</v>
      </c>
      <c r="E69" s="75" t="s">
        <v>38</v>
      </c>
      <c r="F69" s="78">
        <v>16445.4278181818</v>
      </c>
      <c r="G69" s="78">
        <f>F69*3</f>
        <v>49336.2834545454</v>
      </c>
      <c r="H69" s="78">
        <v>5182.92641454545</v>
      </c>
      <c r="I69" s="78">
        <f>H69*3</f>
        <v>15548.7792436363</v>
      </c>
      <c r="J69" s="86">
        <v>0.315159111203862</v>
      </c>
      <c r="K69" s="87">
        <v>20556.7847727273</v>
      </c>
      <c r="L69" s="87">
        <f>K69*3</f>
        <v>61670.3543181819</v>
      </c>
      <c r="M69" s="87">
        <v>6250.24379318182</v>
      </c>
      <c r="N69" s="87">
        <f>M69*3</f>
        <v>18750.7313795455</v>
      </c>
      <c r="O69" s="88">
        <v>0.304047732283213</v>
      </c>
      <c r="P69" s="89">
        <v>39076.98</v>
      </c>
      <c r="Q69" s="89">
        <v>10925.58</v>
      </c>
      <c r="R69" s="43">
        <f>Q69/P69</f>
        <v>0.279591206894699</v>
      </c>
      <c r="S69" s="98"/>
      <c r="T69" s="98"/>
      <c r="U69" s="99">
        <f>P69-S69</f>
        <v>39076.98</v>
      </c>
      <c r="V69" s="99">
        <f>Q69-T69</f>
        <v>10925.58</v>
      </c>
      <c r="W69" s="43">
        <f>P69/G69</f>
        <v>0.792053581336391</v>
      </c>
      <c r="X69" s="43">
        <f>U69/G69</f>
        <v>0.792053581336391</v>
      </c>
      <c r="Y69" s="43">
        <f>V69/I69</f>
        <v>0.702664809166386</v>
      </c>
      <c r="Z69" s="43">
        <f>U69/L69</f>
        <v>0.633642865069111</v>
      </c>
      <c r="AA69" s="43">
        <f>V69/N69</f>
        <v>0.582674871654252</v>
      </c>
      <c r="AB69" s="110"/>
      <c r="AC69" s="111"/>
      <c r="AD69" s="109">
        <f t="shared" si="4"/>
        <v>0</v>
      </c>
      <c r="AE69" s="109">
        <f t="shared" si="3"/>
        <v>-410.372138181816</v>
      </c>
    </row>
    <row r="70" s="51" customFormat="1" spans="1:31">
      <c r="A70" s="75">
        <v>68</v>
      </c>
      <c r="B70" s="75">
        <v>103199</v>
      </c>
      <c r="C70" s="76" t="s">
        <v>110</v>
      </c>
      <c r="D70" s="77" t="s">
        <v>51</v>
      </c>
      <c r="E70" s="75" t="s">
        <v>36</v>
      </c>
      <c r="F70" s="78">
        <v>8426.94136363636</v>
      </c>
      <c r="G70" s="78">
        <f>F70*3</f>
        <v>25280.8240909091</v>
      </c>
      <c r="H70" s="78">
        <v>2612.96465890909</v>
      </c>
      <c r="I70" s="78">
        <f>H70*3</f>
        <v>7838.89397672727</v>
      </c>
      <c r="J70" s="86">
        <v>0.310072723442038</v>
      </c>
      <c r="K70" s="87">
        <v>10533.6767045455</v>
      </c>
      <c r="L70" s="87">
        <f>K70*3</f>
        <v>31601.0301136365</v>
      </c>
      <c r="M70" s="87">
        <v>3151.05113113636</v>
      </c>
      <c r="N70" s="87">
        <f>M70*3</f>
        <v>9453.15339340908</v>
      </c>
      <c r="O70" s="88">
        <v>0.299140672295043</v>
      </c>
      <c r="P70" s="89">
        <v>19746.24</v>
      </c>
      <c r="Q70" s="89">
        <v>7382.65</v>
      </c>
      <c r="R70" s="43">
        <f>Q70/P70</f>
        <v>0.373876241755392</v>
      </c>
      <c r="S70" s="98"/>
      <c r="T70" s="98"/>
      <c r="U70" s="99">
        <f>P70-S70</f>
        <v>19746.24</v>
      </c>
      <c r="V70" s="99">
        <f>Q70-T70</f>
        <v>7382.65</v>
      </c>
      <c r="W70" s="43">
        <f>P70/G70</f>
        <v>0.781075803897575</v>
      </c>
      <c r="X70" s="43">
        <f>U70/G70</f>
        <v>0.781075803897575</v>
      </c>
      <c r="Y70" s="43">
        <f>V70/I70</f>
        <v>0.941797404317267</v>
      </c>
      <c r="Z70" s="43">
        <f>U70/L70</f>
        <v>0.624860643118057</v>
      </c>
      <c r="AA70" s="43">
        <f>V70/N70</f>
        <v>0.780972199726212</v>
      </c>
      <c r="AB70" s="110"/>
      <c r="AC70" s="111"/>
      <c r="AD70" s="109">
        <f t="shared" si="4"/>
        <v>0</v>
      </c>
      <c r="AE70" s="109">
        <f t="shared" si="3"/>
        <v>-221.383363636363</v>
      </c>
    </row>
    <row r="71" s="51" customFormat="1" spans="1:31">
      <c r="A71" s="75">
        <v>69</v>
      </c>
      <c r="B71" s="75">
        <v>52</v>
      </c>
      <c r="C71" s="76" t="s">
        <v>111</v>
      </c>
      <c r="D71" s="77" t="s">
        <v>35</v>
      </c>
      <c r="E71" s="75" t="s">
        <v>36</v>
      </c>
      <c r="F71" s="78">
        <v>7635.696</v>
      </c>
      <c r="G71" s="78">
        <f>F71*3</f>
        <v>22907.088</v>
      </c>
      <c r="H71" s="78">
        <v>2411.38514618182</v>
      </c>
      <c r="I71" s="78">
        <f>H71*3</f>
        <v>7234.15543854546</v>
      </c>
      <c r="J71" s="86">
        <v>0.315804236598971</v>
      </c>
      <c r="K71" s="87">
        <v>9544.62</v>
      </c>
      <c r="L71" s="87">
        <f>K71*3</f>
        <v>28633.86</v>
      </c>
      <c r="M71" s="87">
        <v>2907.96045272727</v>
      </c>
      <c r="N71" s="87">
        <f>M71*3</f>
        <v>8723.88135818181</v>
      </c>
      <c r="O71" s="88">
        <v>0.304670112872725</v>
      </c>
      <c r="P71" s="89">
        <v>18895.2</v>
      </c>
      <c r="Q71" s="89">
        <v>5406.95</v>
      </c>
      <c r="R71" s="43">
        <f>Q71/P71</f>
        <v>0.286154684787671</v>
      </c>
      <c r="S71" s="98">
        <v>1178.1</v>
      </c>
      <c r="T71" s="98">
        <v>303.1</v>
      </c>
      <c r="U71" s="99">
        <f>P71-S71</f>
        <v>17717.1</v>
      </c>
      <c r="V71" s="99">
        <f>Q71-T71</f>
        <v>5103.85</v>
      </c>
      <c r="W71" s="43">
        <f>P71/G71</f>
        <v>0.824862592748585</v>
      </c>
      <c r="X71" s="43">
        <f>U71/G71</f>
        <v>0.773433096341185</v>
      </c>
      <c r="Y71" s="43">
        <f>V71/I71</f>
        <v>0.705521196407442</v>
      </c>
      <c r="Z71" s="43">
        <f>U71/L71</f>
        <v>0.618746477072948</v>
      </c>
      <c r="AA71" s="43">
        <f>V71/N71</f>
        <v>0.58504349044285</v>
      </c>
      <c r="AB71" s="110"/>
      <c r="AC71" s="111"/>
      <c r="AD71" s="109">
        <f t="shared" si="4"/>
        <v>0</v>
      </c>
      <c r="AE71" s="109">
        <f t="shared" si="3"/>
        <v>-160.47552</v>
      </c>
    </row>
    <row r="72" s="51" customFormat="1" spans="1:31">
      <c r="A72" s="75">
        <v>70</v>
      </c>
      <c r="B72" s="75">
        <v>104430</v>
      </c>
      <c r="C72" s="76" t="s">
        <v>112</v>
      </c>
      <c r="D72" s="77" t="s">
        <v>53</v>
      </c>
      <c r="E72" s="75" t="s">
        <v>45</v>
      </c>
      <c r="F72" s="78">
        <v>5441.982</v>
      </c>
      <c r="G72" s="78">
        <f>F72*3</f>
        <v>16325.946</v>
      </c>
      <c r="H72" s="78">
        <v>1444.508208</v>
      </c>
      <c r="I72" s="78">
        <f>H72*3</f>
        <v>4333.524624</v>
      </c>
      <c r="J72" s="86">
        <v>0.265437887887171</v>
      </c>
      <c r="K72" s="87">
        <v>6802.4775</v>
      </c>
      <c r="L72" s="87">
        <f>K72*3</f>
        <v>20407.4325</v>
      </c>
      <c r="M72" s="87">
        <v>1741.9750425</v>
      </c>
      <c r="N72" s="87">
        <f>M72*3</f>
        <v>5225.9251275</v>
      </c>
      <c r="O72" s="88">
        <v>0.256079500814225</v>
      </c>
      <c r="P72" s="89">
        <v>14975.37</v>
      </c>
      <c r="Q72" s="89">
        <v>3790.8</v>
      </c>
      <c r="R72" s="43">
        <f>Q72/P72</f>
        <v>0.253135648735223</v>
      </c>
      <c r="S72" s="98">
        <v>2492</v>
      </c>
      <c r="T72" s="98">
        <v>742</v>
      </c>
      <c r="U72" s="99">
        <f>P72-S72</f>
        <v>12483.37</v>
      </c>
      <c r="V72" s="99">
        <f>Q72-T72</f>
        <v>3048.8</v>
      </c>
      <c r="W72" s="100">
        <f>P72/G72</f>
        <v>0.917274257797986</v>
      </c>
      <c r="X72" s="43">
        <f>U72/G72</f>
        <v>0.764633792124512</v>
      </c>
      <c r="Y72" s="43">
        <f>V72/I72</f>
        <v>0.703538173780088</v>
      </c>
      <c r="Z72" s="43">
        <f>U72/L72</f>
        <v>0.611707033699609</v>
      </c>
      <c r="AA72" s="43">
        <f>V72/N72</f>
        <v>0.583399096928604</v>
      </c>
      <c r="AB72" s="110"/>
      <c r="AC72" s="111"/>
      <c r="AD72" s="109">
        <f t="shared" si="4"/>
        <v>0</v>
      </c>
      <c r="AE72" s="112">
        <f>(P72-G72)*0.02</f>
        <v>-27.01152</v>
      </c>
    </row>
    <row r="73" s="51" customFormat="1" spans="1:31">
      <c r="A73" s="75">
        <v>71</v>
      </c>
      <c r="B73" s="75">
        <v>733</v>
      </c>
      <c r="C73" s="76" t="s">
        <v>113</v>
      </c>
      <c r="D73" s="77" t="s">
        <v>53</v>
      </c>
      <c r="E73" s="75" t="s">
        <v>45</v>
      </c>
      <c r="F73" s="78">
        <v>5882.646</v>
      </c>
      <c r="G73" s="78">
        <f>F73*3</f>
        <v>17647.938</v>
      </c>
      <c r="H73" s="78">
        <v>1806.296544</v>
      </c>
      <c r="I73" s="78">
        <f>H73*3</f>
        <v>5418.889632</v>
      </c>
      <c r="J73" s="86">
        <v>0.307055114994171</v>
      </c>
      <c r="K73" s="87">
        <v>7353.3075</v>
      </c>
      <c r="L73" s="87">
        <f>K73*3</f>
        <v>22059.9225</v>
      </c>
      <c r="M73" s="87">
        <v>2178.266265</v>
      </c>
      <c r="N73" s="87">
        <f>M73*3</f>
        <v>6534.798795</v>
      </c>
      <c r="O73" s="88">
        <v>0.296229453888607</v>
      </c>
      <c r="P73" s="89">
        <v>13478.7</v>
      </c>
      <c r="Q73" s="89">
        <v>4050.51</v>
      </c>
      <c r="R73" s="43">
        <f>Q73/P73</f>
        <v>0.300511918805226</v>
      </c>
      <c r="S73" s="98"/>
      <c r="T73" s="98"/>
      <c r="U73" s="99">
        <f>P73-S73</f>
        <v>13478.7</v>
      </c>
      <c r="V73" s="99">
        <f>Q73-T73</f>
        <v>4050.51</v>
      </c>
      <c r="W73" s="43">
        <f>P73/G73</f>
        <v>0.763754949728405</v>
      </c>
      <c r="X73" s="43">
        <f>U73/G73</f>
        <v>0.763754949728405</v>
      </c>
      <c r="Y73" s="43">
        <f>V73/I73</f>
        <v>0.747479700653184</v>
      </c>
      <c r="Z73" s="43">
        <f>U73/L73</f>
        <v>0.611003959782724</v>
      </c>
      <c r="AA73" s="43">
        <f>V73/N73</f>
        <v>0.619836987651278</v>
      </c>
      <c r="AB73" s="110"/>
      <c r="AC73" s="111"/>
      <c r="AD73" s="109">
        <f t="shared" si="4"/>
        <v>0</v>
      </c>
      <c r="AE73" s="109">
        <f t="shared" si="3"/>
        <v>-166.76952</v>
      </c>
    </row>
    <row r="74" s="51" customFormat="1" spans="1:31">
      <c r="A74" s="75">
        <v>72</v>
      </c>
      <c r="B74" s="75">
        <v>357</v>
      </c>
      <c r="C74" s="76" t="s">
        <v>114</v>
      </c>
      <c r="D74" s="77" t="s">
        <v>51</v>
      </c>
      <c r="E74" s="75" t="s">
        <v>38</v>
      </c>
      <c r="F74" s="78">
        <v>10281.4409090909</v>
      </c>
      <c r="G74" s="78">
        <f>F74*3</f>
        <v>30844.3227272727</v>
      </c>
      <c r="H74" s="78">
        <v>2724.58368</v>
      </c>
      <c r="I74" s="78">
        <f>H74*3</f>
        <v>8173.75104</v>
      </c>
      <c r="J74" s="86">
        <v>0.265000178874822</v>
      </c>
      <c r="K74" s="87">
        <v>12851.8011363636</v>
      </c>
      <c r="L74" s="87">
        <f>K74*3</f>
        <v>38555.4034090908</v>
      </c>
      <c r="M74" s="87">
        <v>3285.6558</v>
      </c>
      <c r="N74" s="87">
        <f>M74*3</f>
        <v>9856.9674</v>
      </c>
      <c r="O74" s="88">
        <v>0.255657223850389</v>
      </c>
      <c r="P74" s="89">
        <v>28478.47</v>
      </c>
      <c r="Q74" s="89">
        <v>8295.13</v>
      </c>
      <c r="R74" s="43">
        <f>Q74/P74</f>
        <v>0.291277235048091</v>
      </c>
      <c r="S74" s="98">
        <v>5075</v>
      </c>
      <c r="T74" s="98">
        <v>700</v>
      </c>
      <c r="U74" s="99">
        <f>P74-S74</f>
        <v>23403.47</v>
      </c>
      <c r="V74" s="99">
        <f>Q74-T74</f>
        <v>7595.13</v>
      </c>
      <c r="W74" s="100">
        <f>P74/G74</f>
        <v>0.92329697921424</v>
      </c>
      <c r="X74" s="43">
        <f>U74/G74</f>
        <v>0.758761027335074</v>
      </c>
      <c r="Y74" s="43">
        <f>V74/I74</f>
        <v>0.929209852714085</v>
      </c>
      <c r="Z74" s="43">
        <f>U74/L74</f>
        <v>0.60700882186806</v>
      </c>
      <c r="AA74" s="43">
        <f>V74/N74</f>
        <v>0.770534150290484</v>
      </c>
      <c r="AB74" s="110"/>
      <c r="AC74" s="111"/>
      <c r="AD74" s="109">
        <f t="shared" si="4"/>
        <v>0</v>
      </c>
      <c r="AE74" s="112">
        <f>(P74-G74)*0.02</f>
        <v>-47.3170545454539</v>
      </c>
    </row>
    <row r="75" s="51" customFormat="1" spans="1:31">
      <c r="A75" s="75">
        <v>73</v>
      </c>
      <c r="B75" s="75">
        <v>717</v>
      </c>
      <c r="C75" s="76" t="s">
        <v>115</v>
      </c>
      <c r="D75" s="77" t="s">
        <v>59</v>
      </c>
      <c r="E75" s="75" t="s">
        <v>36</v>
      </c>
      <c r="F75" s="78">
        <v>6793.70472727273</v>
      </c>
      <c r="G75" s="78">
        <f>F75*3</f>
        <v>20381.1141818182</v>
      </c>
      <c r="H75" s="78">
        <v>2031.28065163636</v>
      </c>
      <c r="I75" s="78">
        <f>H75*3</f>
        <v>6093.84195490908</v>
      </c>
      <c r="J75" s="86">
        <v>0.298994544682221</v>
      </c>
      <c r="K75" s="87">
        <v>8492.13090909091</v>
      </c>
      <c r="L75" s="87">
        <f>K75*3</f>
        <v>25476.3927272727</v>
      </c>
      <c r="M75" s="87">
        <v>2449.58123454545</v>
      </c>
      <c r="N75" s="87">
        <f>M75*3</f>
        <v>7348.74370363635</v>
      </c>
      <c r="O75" s="88">
        <v>0.288453070350476</v>
      </c>
      <c r="P75" s="89">
        <v>15447.03</v>
      </c>
      <c r="Q75" s="89">
        <v>4171.51</v>
      </c>
      <c r="R75" s="43">
        <f>Q75/P75</f>
        <v>0.27005256026563</v>
      </c>
      <c r="S75" s="98"/>
      <c r="T75" s="98"/>
      <c r="U75" s="99">
        <f>P75-S75</f>
        <v>15447.03</v>
      </c>
      <c r="V75" s="99">
        <f>Q75-T75</f>
        <v>4171.51</v>
      </c>
      <c r="W75" s="43">
        <f>P75/G75</f>
        <v>0.757909006455602</v>
      </c>
      <c r="X75" s="43">
        <f>U75/G75</f>
        <v>0.757909006455602</v>
      </c>
      <c r="Y75" s="43">
        <f>V75/I75</f>
        <v>0.684545157368171</v>
      </c>
      <c r="Z75" s="43">
        <f>U75/L75</f>
        <v>0.606327205164482</v>
      </c>
      <c r="AA75" s="43">
        <f>V75/N75</f>
        <v>0.567649406242842</v>
      </c>
      <c r="AB75" s="107"/>
      <c r="AC75" s="108"/>
      <c r="AD75" s="109">
        <f t="shared" si="4"/>
        <v>0</v>
      </c>
      <c r="AE75" s="109">
        <f t="shared" si="3"/>
        <v>-197.363367272728</v>
      </c>
    </row>
    <row r="76" s="51" customFormat="1" spans="1:31">
      <c r="A76" s="75">
        <v>74</v>
      </c>
      <c r="B76" s="75">
        <v>311</v>
      </c>
      <c r="C76" s="76" t="s">
        <v>116</v>
      </c>
      <c r="D76" s="77" t="s">
        <v>51</v>
      </c>
      <c r="E76" s="75" t="s">
        <v>36</v>
      </c>
      <c r="F76" s="78">
        <v>11621.2982727273</v>
      </c>
      <c r="G76" s="78">
        <f>F76*3</f>
        <v>34863.8948181819</v>
      </c>
      <c r="H76" s="78">
        <v>2345.86650763636</v>
      </c>
      <c r="I76" s="78">
        <f>H76*3</f>
        <v>7037.59952290908</v>
      </c>
      <c r="J76" s="86">
        <v>0.201859246065615</v>
      </c>
      <c r="K76" s="87">
        <v>14526.6228409091</v>
      </c>
      <c r="L76" s="87">
        <f>K76*3</f>
        <v>43579.8685227273</v>
      </c>
      <c r="M76" s="87">
        <v>2828.94959454545</v>
      </c>
      <c r="N76" s="87">
        <f>M76*3</f>
        <v>8486.84878363635</v>
      </c>
      <c r="O76" s="88">
        <v>0.194742413672276</v>
      </c>
      <c r="P76" s="89">
        <v>46192.78</v>
      </c>
      <c r="Q76" s="89">
        <v>10752.04</v>
      </c>
      <c r="R76" s="43">
        <f>Q76/P76</f>
        <v>0.232764514281236</v>
      </c>
      <c r="S76" s="98">
        <v>19790.5</v>
      </c>
      <c r="T76" s="98">
        <v>4312.42</v>
      </c>
      <c r="U76" s="99">
        <f>P76-S76</f>
        <v>26402.28</v>
      </c>
      <c r="V76" s="99">
        <f>Q76-T76</f>
        <v>6439.62</v>
      </c>
      <c r="W76" s="100">
        <f>P76/G76</f>
        <v>1.32494605783144</v>
      </c>
      <c r="X76" s="43">
        <f>U76/G76</f>
        <v>0.75729576794819</v>
      </c>
      <c r="Y76" s="43">
        <f>V76/I76</f>
        <v>0.915030754312957</v>
      </c>
      <c r="Z76" s="43">
        <f>U76/L76</f>
        <v>0.605836614358553</v>
      </c>
      <c r="AA76" s="43">
        <f>V76/N76</f>
        <v>0.758776333144565</v>
      </c>
      <c r="AB76" s="110"/>
      <c r="AC76" s="111"/>
      <c r="AD76" s="109">
        <f t="shared" si="4"/>
        <v>0</v>
      </c>
      <c r="AE76" s="112">
        <v>0</v>
      </c>
    </row>
    <row r="77" s="51" customFormat="1" spans="1:31">
      <c r="A77" s="75">
        <v>75</v>
      </c>
      <c r="B77" s="75">
        <v>102565</v>
      </c>
      <c r="C77" s="76" t="s">
        <v>117</v>
      </c>
      <c r="D77" s="77" t="s">
        <v>51</v>
      </c>
      <c r="E77" s="75" t="s">
        <v>36</v>
      </c>
      <c r="F77" s="78">
        <v>9180.05413636363</v>
      </c>
      <c r="G77" s="78">
        <f>F77*3</f>
        <v>27540.1624090909</v>
      </c>
      <c r="H77" s="78">
        <v>2672.38849090909</v>
      </c>
      <c r="I77" s="78">
        <f>H77*3</f>
        <v>8017.16547272727</v>
      </c>
      <c r="J77" s="86">
        <v>0.291108140672433</v>
      </c>
      <c r="K77" s="87">
        <v>11475.0676704545</v>
      </c>
      <c r="L77" s="87">
        <f>K77*3</f>
        <v>34425.2030113635</v>
      </c>
      <c r="M77" s="87">
        <v>3222.71208238636</v>
      </c>
      <c r="N77" s="87">
        <f>M77*3</f>
        <v>9668.13624715908</v>
      </c>
      <c r="O77" s="88">
        <v>0.280844712635904</v>
      </c>
      <c r="P77" s="89">
        <v>20845.03</v>
      </c>
      <c r="Q77" s="89">
        <v>6441.21</v>
      </c>
      <c r="R77" s="43">
        <f>Q77/P77</f>
        <v>0.309004592461608</v>
      </c>
      <c r="S77" s="98"/>
      <c r="T77" s="98"/>
      <c r="U77" s="99">
        <f>P77-S77</f>
        <v>20845.03</v>
      </c>
      <c r="V77" s="99">
        <f>Q77-T77</f>
        <v>6441.21</v>
      </c>
      <c r="W77" s="43">
        <f>P77/G77</f>
        <v>0.756895681672492</v>
      </c>
      <c r="X77" s="43">
        <f>U77/G77</f>
        <v>0.756895681672492</v>
      </c>
      <c r="Y77" s="43">
        <f>V77/I77</f>
        <v>0.803427348719651</v>
      </c>
      <c r="Z77" s="43">
        <f>U77/L77</f>
        <v>0.605516545337996</v>
      </c>
      <c r="AA77" s="43">
        <f>V77/N77</f>
        <v>0.666230784851911</v>
      </c>
      <c r="AB77" s="110"/>
      <c r="AC77" s="111"/>
      <c r="AD77" s="109">
        <f t="shared" si="4"/>
        <v>0</v>
      </c>
      <c r="AE77" s="109">
        <f t="shared" si="3"/>
        <v>-267.805296363636</v>
      </c>
    </row>
    <row r="78" s="51" customFormat="1" spans="1:31">
      <c r="A78" s="75">
        <v>76</v>
      </c>
      <c r="B78" s="75">
        <v>594</v>
      </c>
      <c r="C78" s="76" t="s">
        <v>118</v>
      </c>
      <c r="D78" s="77" t="s">
        <v>59</v>
      </c>
      <c r="E78" s="75" t="s">
        <v>45</v>
      </c>
      <c r="F78" s="78">
        <v>6155.5425</v>
      </c>
      <c r="G78" s="78">
        <f>F78*3</f>
        <v>18466.6275</v>
      </c>
      <c r="H78" s="78">
        <v>1680.506568</v>
      </c>
      <c r="I78" s="78">
        <f>H78*3</f>
        <v>5041.519704</v>
      </c>
      <c r="J78" s="86">
        <v>0.273007061197287</v>
      </c>
      <c r="K78" s="87">
        <v>7694.428125</v>
      </c>
      <c r="L78" s="87">
        <f>K78*3</f>
        <v>23083.284375</v>
      </c>
      <c r="M78" s="87">
        <v>2026.57242375</v>
      </c>
      <c r="N78" s="87">
        <f>M78*3</f>
        <v>6079.71727125</v>
      </c>
      <c r="O78" s="88">
        <v>0.263381812244818</v>
      </c>
      <c r="P78" s="89">
        <v>13948.23</v>
      </c>
      <c r="Q78" s="89">
        <v>3180.04</v>
      </c>
      <c r="R78" s="43">
        <f>Q78/P78</f>
        <v>0.227988784240008</v>
      </c>
      <c r="S78" s="98"/>
      <c r="T78" s="98"/>
      <c r="U78" s="99">
        <f>P78-S78</f>
        <v>13948.23</v>
      </c>
      <c r="V78" s="99">
        <f>Q78-T78</f>
        <v>3180.04</v>
      </c>
      <c r="W78" s="43">
        <f>P78/G78</f>
        <v>0.75532091606873</v>
      </c>
      <c r="X78" s="43">
        <f>U78/G78</f>
        <v>0.75532091606873</v>
      </c>
      <c r="Y78" s="43">
        <f>V78/I78</f>
        <v>0.630770122246457</v>
      </c>
      <c r="Z78" s="43">
        <f>U78/L78</f>
        <v>0.604256732854984</v>
      </c>
      <c r="AA78" s="43">
        <f>V78/N78</f>
        <v>0.523057217650218</v>
      </c>
      <c r="AB78" s="110"/>
      <c r="AC78" s="111"/>
      <c r="AD78" s="109">
        <f t="shared" si="4"/>
        <v>0</v>
      </c>
      <c r="AE78" s="109">
        <f t="shared" si="3"/>
        <v>-180.7359</v>
      </c>
    </row>
    <row r="79" s="51" customFormat="1" spans="1:31">
      <c r="A79" s="75">
        <v>77</v>
      </c>
      <c r="B79" s="75">
        <v>379</v>
      </c>
      <c r="C79" s="76" t="s">
        <v>119</v>
      </c>
      <c r="D79" s="77" t="s">
        <v>51</v>
      </c>
      <c r="E79" s="75" t="s">
        <v>38</v>
      </c>
      <c r="F79" s="78">
        <v>10042.7561818182</v>
      </c>
      <c r="G79" s="78">
        <f>F79*3</f>
        <v>30128.2685454546</v>
      </c>
      <c r="H79" s="78">
        <v>2814.05302690909</v>
      </c>
      <c r="I79" s="78">
        <f>H79*3</f>
        <v>8442.15908072727</v>
      </c>
      <c r="J79" s="86">
        <v>0.280207243505898</v>
      </c>
      <c r="K79" s="87">
        <v>12553.4452272727</v>
      </c>
      <c r="L79" s="87">
        <f>K79*3</f>
        <v>37660.3356818181</v>
      </c>
      <c r="M79" s="87">
        <v>3393.54952363636</v>
      </c>
      <c r="N79" s="87">
        <f>M79*3</f>
        <v>10180.6485709091</v>
      </c>
      <c r="O79" s="88">
        <v>0.270328141972036</v>
      </c>
      <c r="P79" s="89">
        <v>22500.7</v>
      </c>
      <c r="Q79" s="89">
        <v>3646.97</v>
      </c>
      <c r="R79" s="43">
        <f>Q79/P79</f>
        <v>0.162082512988485</v>
      </c>
      <c r="S79" s="98"/>
      <c r="T79" s="98"/>
      <c r="U79" s="99">
        <f>P79-S79</f>
        <v>22500.7</v>
      </c>
      <c r="V79" s="99">
        <f>Q79-T79</f>
        <v>3646.97</v>
      </c>
      <c r="W79" s="43">
        <f>P79/G79</f>
        <v>0.746830172668341</v>
      </c>
      <c r="X79" s="43">
        <f>U79/G79</f>
        <v>0.746830172668341</v>
      </c>
      <c r="Y79" s="43">
        <f>V79/I79</f>
        <v>0.431994939342676</v>
      </c>
      <c r="Z79" s="43">
        <f>U79/L79</f>
        <v>0.597464138134675</v>
      </c>
      <c r="AA79" s="43">
        <f>V79/N79</f>
        <v>0.358225703853595</v>
      </c>
      <c r="AB79" s="110"/>
      <c r="AC79" s="111"/>
      <c r="AD79" s="109">
        <f t="shared" si="4"/>
        <v>0</v>
      </c>
      <c r="AE79" s="109">
        <f t="shared" si="3"/>
        <v>-305.102741818184</v>
      </c>
    </row>
    <row r="80" s="51" customFormat="1" spans="1:31">
      <c r="A80" s="75">
        <v>78</v>
      </c>
      <c r="B80" s="75">
        <v>307</v>
      </c>
      <c r="C80" s="76" t="s">
        <v>120</v>
      </c>
      <c r="D80" s="77" t="s">
        <v>121</v>
      </c>
      <c r="E80" s="75" t="s">
        <v>122</v>
      </c>
      <c r="F80" s="78">
        <v>80418.1903181818</v>
      </c>
      <c r="G80" s="78">
        <f>F80*3</f>
        <v>241254.570954545</v>
      </c>
      <c r="H80" s="78">
        <v>21721.9662589091</v>
      </c>
      <c r="I80" s="78">
        <f>H80*3</f>
        <v>65165.8987767273</v>
      </c>
      <c r="J80" s="86">
        <v>0.270112597323618</v>
      </c>
      <c r="K80" s="87">
        <v>100522.737897727</v>
      </c>
      <c r="L80" s="87">
        <f>K80*3</f>
        <v>301568.213693181</v>
      </c>
      <c r="M80" s="87">
        <v>26195.1596311364</v>
      </c>
      <c r="N80" s="87">
        <f>M80*3</f>
        <v>78585.4788934092</v>
      </c>
      <c r="O80" s="88">
        <v>0.260589396776952</v>
      </c>
      <c r="P80" s="89">
        <v>179552.22</v>
      </c>
      <c r="Q80" s="89">
        <v>36213.14</v>
      </c>
      <c r="R80" s="43">
        <f>Q80/P80</f>
        <v>0.20168583824806</v>
      </c>
      <c r="S80" s="98"/>
      <c r="T80" s="98"/>
      <c r="U80" s="99">
        <f>P80-S80</f>
        <v>179552.22</v>
      </c>
      <c r="V80" s="99">
        <f>Q80-T80</f>
        <v>36213.14</v>
      </c>
      <c r="W80" s="43">
        <f>P80/G80</f>
        <v>0.744243805576763</v>
      </c>
      <c r="X80" s="43">
        <f>U80/G80</f>
        <v>0.744243805576763</v>
      </c>
      <c r="Y80" s="43">
        <f>V80/I80</f>
        <v>0.555706906215998</v>
      </c>
      <c r="Z80" s="43">
        <f>U80/L80</f>
        <v>0.595395044461412</v>
      </c>
      <c r="AA80" s="43">
        <f>V80/N80</f>
        <v>0.460812105619644</v>
      </c>
      <c r="AB80" s="110"/>
      <c r="AC80" s="111"/>
      <c r="AD80" s="109">
        <f t="shared" si="4"/>
        <v>0</v>
      </c>
      <c r="AE80" s="112">
        <v>-650</v>
      </c>
    </row>
    <row r="81" s="51" customFormat="1" spans="1:31">
      <c r="A81" s="75">
        <v>79</v>
      </c>
      <c r="B81" s="75">
        <v>56</v>
      </c>
      <c r="C81" s="76" t="s">
        <v>123</v>
      </c>
      <c r="D81" s="77" t="s">
        <v>35</v>
      </c>
      <c r="E81" s="75" t="s">
        <v>45</v>
      </c>
      <c r="F81" s="78">
        <v>5804.1735</v>
      </c>
      <c r="G81" s="78">
        <f>F81*3</f>
        <v>17412.5205</v>
      </c>
      <c r="H81" s="78">
        <v>1799.456256</v>
      </c>
      <c r="I81" s="78">
        <f>H81*3</f>
        <v>5398.368768</v>
      </c>
      <c r="J81" s="86">
        <v>0.310027992099134</v>
      </c>
      <c r="K81" s="87">
        <v>7255.216875</v>
      </c>
      <c r="L81" s="87">
        <f>K81*3</f>
        <v>21765.650625</v>
      </c>
      <c r="M81" s="87">
        <v>2170.01736</v>
      </c>
      <c r="N81" s="87">
        <f>M81*3</f>
        <v>6510.05208</v>
      </c>
      <c r="O81" s="88">
        <v>0.299097518018715</v>
      </c>
      <c r="P81" s="89">
        <v>12948.23</v>
      </c>
      <c r="Q81" s="89">
        <v>4014.01</v>
      </c>
      <c r="R81" s="43">
        <f>Q81/P81</f>
        <v>0.310004533438161</v>
      </c>
      <c r="S81" s="98"/>
      <c r="T81" s="98"/>
      <c r="U81" s="99">
        <f>P81-S81</f>
        <v>12948.23</v>
      </c>
      <c r="V81" s="99">
        <f>Q81-T81</f>
        <v>4014.01</v>
      </c>
      <c r="W81" s="43">
        <f>P81/G81</f>
        <v>0.743616066381659</v>
      </c>
      <c r="X81" s="43">
        <f>U81/G81</f>
        <v>0.743616066381659</v>
      </c>
      <c r="Y81" s="43">
        <f>V81/I81</f>
        <v>0.743559799729487</v>
      </c>
      <c r="Z81" s="43">
        <f>U81/L81</f>
        <v>0.594892853105327</v>
      </c>
      <c r="AA81" s="43">
        <f>V81/N81</f>
        <v>0.616586465157741</v>
      </c>
      <c r="AB81" s="110"/>
      <c r="AC81" s="111"/>
      <c r="AD81" s="109">
        <f t="shared" si="4"/>
        <v>0</v>
      </c>
      <c r="AE81" s="109">
        <f t="shared" si="3"/>
        <v>-178.57162</v>
      </c>
    </row>
    <row r="82" s="51" customFormat="1" spans="1:31">
      <c r="A82" s="75">
        <v>80</v>
      </c>
      <c r="B82" s="75">
        <v>740</v>
      </c>
      <c r="C82" s="76" t="s">
        <v>124</v>
      </c>
      <c r="D82" s="77" t="s">
        <v>53</v>
      </c>
      <c r="E82" s="75" t="s">
        <v>45</v>
      </c>
      <c r="F82" s="78">
        <v>6361.638</v>
      </c>
      <c r="G82" s="78">
        <f>F82*3</f>
        <v>19084.914</v>
      </c>
      <c r="H82" s="78">
        <v>1949.409072</v>
      </c>
      <c r="I82" s="78">
        <f>H82*3</f>
        <v>5848.227216</v>
      </c>
      <c r="J82" s="86">
        <v>0.306431939698549</v>
      </c>
      <c r="K82" s="87">
        <v>7952.0475</v>
      </c>
      <c r="L82" s="87">
        <f>K82*3</f>
        <v>23856.1425</v>
      </c>
      <c r="M82" s="87">
        <v>2350.8498825</v>
      </c>
      <c r="N82" s="87">
        <f>M82*3</f>
        <v>7052.5496475</v>
      </c>
      <c r="O82" s="88">
        <v>0.29562824951687</v>
      </c>
      <c r="P82" s="89">
        <v>14183.88</v>
      </c>
      <c r="Q82" s="89">
        <v>3801.82</v>
      </c>
      <c r="R82" s="43">
        <f>Q82/P82</f>
        <v>0.268038082668494</v>
      </c>
      <c r="S82" s="98"/>
      <c r="T82" s="98"/>
      <c r="U82" s="99">
        <f>P82-S82</f>
        <v>14183.88</v>
      </c>
      <c r="V82" s="99">
        <f>Q82-T82</f>
        <v>3801.82</v>
      </c>
      <c r="W82" s="43">
        <f>P82/G82</f>
        <v>0.743198528429313</v>
      </c>
      <c r="X82" s="43">
        <f>U82/G82</f>
        <v>0.743198528429313</v>
      </c>
      <c r="Y82" s="43">
        <f>V82/I82</f>
        <v>0.650080761157622</v>
      </c>
      <c r="Z82" s="43">
        <f>U82/L82</f>
        <v>0.594558822743451</v>
      </c>
      <c r="AA82" s="43">
        <f>V82/N82</f>
        <v>0.539070292308779</v>
      </c>
      <c r="AB82" s="110"/>
      <c r="AC82" s="111"/>
      <c r="AD82" s="109">
        <f t="shared" si="4"/>
        <v>0</v>
      </c>
      <c r="AE82" s="109">
        <f t="shared" si="3"/>
        <v>-196.04136</v>
      </c>
    </row>
    <row r="83" s="51" customFormat="1" spans="1:31">
      <c r="A83" s="75">
        <v>81</v>
      </c>
      <c r="B83" s="75">
        <v>341</v>
      </c>
      <c r="C83" s="76" t="s">
        <v>125</v>
      </c>
      <c r="D83" s="77" t="s">
        <v>59</v>
      </c>
      <c r="E83" s="75" t="s">
        <v>38</v>
      </c>
      <c r="F83" s="78">
        <v>25855.9527272727</v>
      </c>
      <c r="G83" s="78">
        <f>F83*3</f>
        <v>77567.8581818181</v>
      </c>
      <c r="H83" s="78">
        <v>7291.50169090909</v>
      </c>
      <c r="I83" s="78">
        <f>H83*3</f>
        <v>21874.5050727273</v>
      </c>
      <c r="J83" s="86">
        <v>0.28200475796887</v>
      </c>
      <c r="K83" s="87">
        <v>31027.1432727273</v>
      </c>
      <c r="L83" s="87">
        <f>K83*3</f>
        <v>93081.4298181819</v>
      </c>
      <c r="M83" s="87">
        <v>8441.31541909091</v>
      </c>
      <c r="N83" s="87">
        <f>M83*3</f>
        <v>25323.9462572727</v>
      </c>
      <c r="O83" s="88">
        <v>0.27206228252766</v>
      </c>
      <c r="P83" s="89">
        <v>62231.69</v>
      </c>
      <c r="Q83" s="89">
        <v>17580.91</v>
      </c>
      <c r="R83" s="43">
        <f>Q83/P83</f>
        <v>0.282507352765127</v>
      </c>
      <c r="S83" s="98">
        <v>4628</v>
      </c>
      <c r="T83" s="98">
        <v>1378.00000001</v>
      </c>
      <c r="U83" s="99">
        <f>P83-S83</f>
        <v>57603.69</v>
      </c>
      <c r="V83" s="99">
        <f>Q83-T83</f>
        <v>16202.90999999</v>
      </c>
      <c r="W83" s="43">
        <f>P83/G83</f>
        <v>0.802287074294738</v>
      </c>
      <c r="X83" s="43">
        <f>U83/G83</f>
        <v>0.742623186332897</v>
      </c>
      <c r="Y83" s="43">
        <f>V83/I83</f>
        <v>0.740721216142691</v>
      </c>
      <c r="Z83" s="43">
        <f>U83/L83</f>
        <v>0.618852655277413</v>
      </c>
      <c r="AA83" s="43">
        <f>V83/N83</f>
        <v>0.639825635206311</v>
      </c>
      <c r="AB83" s="110"/>
      <c r="AC83" s="111"/>
      <c r="AD83" s="109">
        <f t="shared" si="4"/>
        <v>0</v>
      </c>
      <c r="AE83" s="109">
        <f t="shared" si="3"/>
        <v>-613.446727272724</v>
      </c>
    </row>
    <row r="84" s="51" customFormat="1" spans="1:31">
      <c r="A84" s="75">
        <v>82</v>
      </c>
      <c r="B84" s="75">
        <v>539</v>
      </c>
      <c r="C84" s="76" t="s">
        <v>126</v>
      </c>
      <c r="D84" s="77" t="s">
        <v>59</v>
      </c>
      <c r="E84" s="75" t="s">
        <v>36</v>
      </c>
      <c r="F84" s="78">
        <v>6503.76</v>
      </c>
      <c r="G84" s="78">
        <f>F84*3</f>
        <v>19511.28</v>
      </c>
      <c r="H84" s="78">
        <v>1922.808888</v>
      </c>
      <c r="I84" s="78">
        <f>H84*3</f>
        <v>5768.426664</v>
      </c>
      <c r="J84" s="86">
        <v>0.295645732314846</v>
      </c>
      <c r="K84" s="87">
        <v>8129.7</v>
      </c>
      <c r="L84" s="87">
        <f>K84*3</f>
        <v>24389.1</v>
      </c>
      <c r="M84" s="87">
        <v>2318.77193625</v>
      </c>
      <c r="N84" s="87">
        <f>M84*3</f>
        <v>6956.31580875</v>
      </c>
      <c r="O84" s="88">
        <v>0.285222325085797</v>
      </c>
      <c r="P84" s="89">
        <v>14466.93</v>
      </c>
      <c r="Q84" s="89">
        <v>3791.6</v>
      </c>
      <c r="R84" s="43">
        <f>Q84/P84</f>
        <v>0.26208739518336</v>
      </c>
      <c r="S84" s="98"/>
      <c r="T84" s="98"/>
      <c r="U84" s="99">
        <f>P84-S84</f>
        <v>14466.93</v>
      </c>
      <c r="V84" s="99">
        <f>Q84-T84</f>
        <v>3791.6</v>
      </c>
      <c r="W84" s="43">
        <f>P84/G84</f>
        <v>0.741464937205555</v>
      </c>
      <c r="X84" s="43">
        <f>U84/G84</f>
        <v>0.741464937205555</v>
      </c>
      <c r="Y84" s="43">
        <f>V84/I84</f>
        <v>0.657302280301643</v>
      </c>
      <c r="Z84" s="43">
        <f>U84/L84</f>
        <v>0.593171949764444</v>
      </c>
      <c r="AA84" s="43">
        <f>V84/N84</f>
        <v>0.545058635093987</v>
      </c>
      <c r="AB84" s="110"/>
      <c r="AC84" s="111"/>
      <c r="AD84" s="109">
        <f t="shared" si="4"/>
        <v>0</v>
      </c>
      <c r="AE84" s="109">
        <f t="shared" si="3"/>
        <v>-201.774</v>
      </c>
    </row>
    <row r="85" s="51" customFormat="1" spans="1:31">
      <c r="A85" s="75">
        <v>83</v>
      </c>
      <c r="B85" s="75">
        <v>391</v>
      </c>
      <c r="C85" s="76" t="s">
        <v>127</v>
      </c>
      <c r="D85" s="77" t="s">
        <v>42</v>
      </c>
      <c r="E85" s="75" t="s">
        <v>38</v>
      </c>
      <c r="F85" s="78">
        <v>10797.5</v>
      </c>
      <c r="G85" s="78">
        <f>F85*3</f>
        <v>32392.5</v>
      </c>
      <c r="H85" s="78">
        <v>3643.88526981818</v>
      </c>
      <c r="I85" s="78">
        <f>H85*3</f>
        <v>10931.6558094545</v>
      </c>
      <c r="J85" s="86">
        <v>0.337474903433034</v>
      </c>
      <c r="K85" s="87">
        <v>13496.875</v>
      </c>
      <c r="L85" s="87">
        <f>K85*3</f>
        <v>40490.625</v>
      </c>
      <c r="M85" s="87">
        <v>4394.26869477273</v>
      </c>
      <c r="N85" s="87">
        <f>M85*3</f>
        <v>13182.8060843182</v>
      </c>
      <c r="O85" s="88">
        <v>0.325576749786356</v>
      </c>
      <c r="P85" s="89">
        <v>23838.78</v>
      </c>
      <c r="Q85" s="89">
        <v>8030.01</v>
      </c>
      <c r="R85" s="43">
        <f>Q85/P85</f>
        <v>0.336846516474417</v>
      </c>
      <c r="S85" s="98"/>
      <c r="T85" s="98"/>
      <c r="U85" s="99">
        <f>P85-S85</f>
        <v>23838.78</v>
      </c>
      <c r="V85" s="99">
        <f>Q85-T85</f>
        <v>8030.01</v>
      </c>
      <c r="W85" s="43">
        <f>P85/G85</f>
        <v>0.735935170178282</v>
      </c>
      <c r="X85" s="43">
        <f>U85/G85</f>
        <v>0.735935170178282</v>
      </c>
      <c r="Y85" s="43">
        <f>V85/I85</f>
        <v>0.734564839944469</v>
      </c>
      <c r="Z85" s="43">
        <f>U85/L85</f>
        <v>0.588748136142626</v>
      </c>
      <c r="AA85" s="43">
        <f>V85/N85</f>
        <v>0.60912752176126</v>
      </c>
      <c r="AB85" s="110"/>
      <c r="AC85" s="111"/>
      <c r="AD85" s="109">
        <f t="shared" si="4"/>
        <v>0</v>
      </c>
      <c r="AE85" s="109">
        <f t="shared" si="3"/>
        <v>-342.1488</v>
      </c>
    </row>
    <row r="86" s="51" customFormat="1" spans="1:31">
      <c r="A86" s="75">
        <v>84</v>
      </c>
      <c r="B86" s="75">
        <v>102478</v>
      </c>
      <c r="C86" s="76" t="s">
        <v>128</v>
      </c>
      <c r="D86" s="77" t="s">
        <v>42</v>
      </c>
      <c r="E86" s="75" t="s">
        <v>45</v>
      </c>
      <c r="F86" s="78">
        <v>5019.975</v>
      </c>
      <c r="G86" s="78">
        <f>F86*3</f>
        <v>15059.925</v>
      </c>
      <c r="H86" s="78">
        <v>1247.021568</v>
      </c>
      <c r="I86" s="78">
        <f>H86*3</f>
        <v>3741.064704</v>
      </c>
      <c r="J86" s="86">
        <v>0.24841190802743</v>
      </c>
      <c r="K86" s="87">
        <v>6274.96875</v>
      </c>
      <c r="L86" s="87">
        <f>K86*3</f>
        <v>18824.90625</v>
      </c>
      <c r="M86" s="87">
        <v>1503.82008</v>
      </c>
      <c r="N86" s="87">
        <f>M86*3</f>
        <v>4511.46024</v>
      </c>
      <c r="O86" s="88">
        <v>0.239653795885438</v>
      </c>
      <c r="P86" s="89">
        <v>10821.14</v>
      </c>
      <c r="Q86" s="89">
        <v>2880.51</v>
      </c>
      <c r="R86" s="43">
        <f>Q86/P86</f>
        <v>0.266192841050019</v>
      </c>
      <c r="S86" s="98"/>
      <c r="T86" s="98"/>
      <c r="U86" s="99">
        <f>P86-S86</f>
        <v>10821.14</v>
      </c>
      <c r="V86" s="99">
        <f>Q86-T86</f>
        <v>2880.51</v>
      </c>
      <c r="W86" s="43">
        <f>P86/G86</f>
        <v>0.718538770943414</v>
      </c>
      <c r="X86" s="43">
        <f>U86/G86</f>
        <v>0.718538770943414</v>
      </c>
      <c r="Y86" s="43">
        <f>V86/I86</f>
        <v>0.769970644164512</v>
      </c>
      <c r="Z86" s="43">
        <f>U86/L86</f>
        <v>0.574831016754731</v>
      </c>
      <c r="AA86" s="43">
        <f>V86/N86</f>
        <v>0.638487284994891</v>
      </c>
      <c r="AB86" s="107"/>
      <c r="AC86" s="108"/>
      <c r="AD86" s="109">
        <f t="shared" si="4"/>
        <v>0</v>
      </c>
      <c r="AE86" s="109">
        <f t="shared" si="3"/>
        <v>-169.5514</v>
      </c>
    </row>
    <row r="87" s="51" customFormat="1" spans="1:31">
      <c r="A87" s="75">
        <v>85</v>
      </c>
      <c r="B87" s="75">
        <v>748</v>
      </c>
      <c r="C87" s="76" t="s">
        <v>129</v>
      </c>
      <c r="D87" s="77" t="s">
        <v>59</v>
      </c>
      <c r="E87" s="75" t="s">
        <v>36</v>
      </c>
      <c r="F87" s="78">
        <v>8005.94445454545</v>
      </c>
      <c r="G87" s="78">
        <f>F87*3</f>
        <v>24017.8333636363</v>
      </c>
      <c r="H87" s="78">
        <v>2130.31647163636</v>
      </c>
      <c r="I87" s="78">
        <f>H87*3</f>
        <v>6390.94941490908</v>
      </c>
      <c r="J87" s="86">
        <v>0.266091837600354</v>
      </c>
      <c r="K87" s="87">
        <v>10007.4305681818</v>
      </c>
      <c r="L87" s="87">
        <f>K87*3</f>
        <v>30022.2917045454</v>
      </c>
      <c r="M87" s="87">
        <v>2569.01145017045</v>
      </c>
      <c r="N87" s="87">
        <f>M87*3</f>
        <v>7707.03435051135</v>
      </c>
      <c r="O87" s="88">
        <v>0.256710394608034</v>
      </c>
      <c r="P87" s="89">
        <v>17150.88</v>
      </c>
      <c r="Q87" s="89">
        <v>4674.83</v>
      </c>
      <c r="R87" s="43">
        <f>Q87/P87</f>
        <v>0.272570853507225</v>
      </c>
      <c r="S87" s="98"/>
      <c r="T87" s="98"/>
      <c r="U87" s="99">
        <f>P87-S87</f>
        <v>17150.88</v>
      </c>
      <c r="V87" s="99">
        <f>Q87-T87</f>
        <v>4674.83</v>
      </c>
      <c r="W87" s="43">
        <f>P87/G87</f>
        <v>0.71408939100922</v>
      </c>
      <c r="X87" s="43">
        <f>U87/G87</f>
        <v>0.71408939100922</v>
      </c>
      <c r="Y87" s="43">
        <f>V87/I87</f>
        <v>0.731476608012944</v>
      </c>
      <c r="Z87" s="43">
        <f>U87/L87</f>
        <v>0.571271512807377</v>
      </c>
      <c r="AA87" s="43">
        <f>V87/N87</f>
        <v>0.606566649036647</v>
      </c>
      <c r="AB87" s="107"/>
      <c r="AC87" s="108"/>
      <c r="AD87" s="109">
        <f t="shared" si="4"/>
        <v>0</v>
      </c>
      <c r="AE87" s="109">
        <f t="shared" si="3"/>
        <v>-274.678134545454</v>
      </c>
    </row>
    <row r="88" s="51" customFormat="1" spans="1:31">
      <c r="A88" s="75">
        <v>86</v>
      </c>
      <c r="B88" s="75">
        <v>745</v>
      </c>
      <c r="C88" s="76" t="s">
        <v>130</v>
      </c>
      <c r="D88" s="77" t="s">
        <v>51</v>
      </c>
      <c r="E88" s="75" t="s">
        <v>36</v>
      </c>
      <c r="F88" s="78">
        <v>8356.76159090909</v>
      </c>
      <c r="G88" s="78">
        <f>F88*3</f>
        <v>25070.2847727273</v>
      </c>
      <c r="H88" s="78">
        <v>2049.34600472727</v>
      </c>
      <c r="I88" s="78">
        <f>H88*3</f>
        <v>6148.03801418181</v>
      </c>
      <c r="J88" s="86">
        <v>0.245232077334437</v>
      </c>
      <c r="K88" s="87">
        <v>10445.9519886364</v>
      </c>
      <c r="L88" s="87">
        <f>K88*3</f>
        <v>31337.8559659092</v>
      </c>
      <c r="M88" s="87">
        <v>2471.36677653409</v>
      </c>
      <c r="N88" s="87">
        <f>M88*3</f>
        <v>7414.10032960227</v>
      </c>
      <c r="O88" s="88">
        <v>0.236586074607903</v>
      </c>
      <c r="P88" s="89">
        <v>17778.69</v>
      </c>
      <c r="Q88" s="89">
        <v>3769.63</v>
      </c>
      <c r="R88" s="43">
        <f>Q88/P88</f>
        <v>0.212030807669182</v>
      </c>
      <c r="S88" s="98"/>
      <c r="T88" s="98"/>
      <c r="U88" s="99">
        <f>P88-S88</f>
        <v>17778.69</v>
      </c>
      <c r="V88" s="99">
        <f>Q88-T88</f>
        <v>3769.63</v>
      </c>
      <c r="W88" s="43">
        <f>P88/G88</f>
        <v>0.709153891197142</v>
      </c>
      <c r="X88" s="43">
        <f>U88/G88</f>
        <v>0.709153891197142</v>
      </c>
      <c r="Y88" s="43">
        <f>V88/I88</f>
        <v>0.613143573820545</v>
      </c>
      <c r="Z88" s="43">
        <f>U88/L88</f>
        <v>0.567323112957712</v>
      </c>
      <c r="AA88" s="43">
        <f>V88/N88</f>
        <v>0.508440651247867</v>
      </c>
      <c r="AB88" s="107"/>
      <c r="AC88" s="108"/>
      <c r="AD88" s="109">
        <f t="shared" si="4"/>
        <v>0</v>
      </c>
      <c r="AE88" s="109">
        <f t="shared" si="3"/>
        <v>-291.663790909091</v>
      </c>
    </row>
    <row r="89" s="51" customFormat="1" spans="1:31">
      <c r="A89" s="75">
        <v>87</v>
      </c>
      <c r="B89" s="75">
        <v>355</v>
      </c>
      <c r="C89" s="76" t="s">
        <v>131</v>
      </c>
      <c r="D89" s="77" t="s">
        <v>42</v>
      </c>
      <c r="E89" s="75" t="s">
        <v>38</v>
      </c>
      <c r="F89" s="78">
        <v>9477.73386363636</v>
      </c>
      <c r="G89" s="78">
        <f>F89*3</f>
        <v>28433.2015909091</v>
      </c>
      <c r="H89" s="78">
        <v>2761.739136</v>
      </c>
      <c r="I89" s="78">
        <f>H89*3</f>
        <v>8285.217408</v>
      </c>
      <c r="J89" s="86">
        <v>0.291392349240369</v>
      </c>
      <c r="K89" s="87">
        <v>11847.1673295455</v>
      </c>
      <c r="L89" s="87">
        <f>K89*3</f>
        <v>35541.5019886365</v>
      </c>
      <c r="M89" s="87">
        <v>3330.46266</v>
      </c>
      <c r="N89" s="87">
        <f>M89*3</f>
        <v>9991.38798</v>
      </c>
      <c r="O89" s="88">
        <v>0.281118901029972</v>
      </c>
      <c r="P89" s="89">
        <v>19925.51</v>
      </c>
      <c r="Q89" s="89">
        <v>5388.61</v>
      </c>
      <c r="R89" s="43">
        <f>Q89/P89</f>
        <v>0.270437745382678</v>
      </c>
      <c r="S89" s="98"/>
      <c r="T89" s="98"/>
      <c r="U89" s="99">
        <f>P89-S89</f>
        <v>19925.51</v>
      </c>
      <c r="V89" s="99">
        <f>Q89-T89</f>
        <v>5388.61</v>
      </c>
      <c r="W89" s="43">
        <f>P89/G89</f>
        <v>0.700783200101207</v>
      </c>
      <c r="X89" s="43">
        <f>U89/G89</f>
        <v>0.700783200101207</v>
      </c>
      <c r="Y89" s="43">
        <f>V89/I89</f>
        <v>0.650388485255304</v>
      </c>
      <c r="Z89" s="43">
        <f>U89/L89</f>
        <v>0.560626560080963</v>
      </c>
      <c r="AA89" s="43">
        <f>V89/N89</f>
        <v>0.539325468171841</v>
      </c>
      <c r="AB89" s="107"/>
      <c r="AC89" s="108"/>
      <c r="AD89" s="109">
        <f t="shared" si="4"/>
        <v>0</v>
      </c>
      <c r="AE89" s="109">
        <f t="shared" si="3"/>
        <v>-340.307663636363</v>
      </c>
    </row>
    <row r="90" s="51" customFormat="1" spans="1:31">
      <c r="A90" s="75">
        <v>88</v>
      </c>
      <c r="B90" s="75">
        <v>744</v>
      </c>
      <c r="C90" s="76" t="s">
        <v>132</v>
      </c>
      <c r="D90" s="77" t="s">
        <v>42</v>
      </c>
      <c r="E90" s="75" t="s">
        <v>38</v>
      </c>
      <c r="F90" s="78">
        <v>13708.6867272727</v>
      </c>
      <c r="G90" s="78">
        <f>F90*3</f>
        <v>41126.0601818181</v>
      </c>
      <c r="H90" s="78">
        <v>3556.31923636364</v>
      </c>
      <c r="I90" s="78">
        <f>H90*3</f>
        <v>10668.9577090909</v>
      </c>
      <c r="J90" s="86">
        <v>0.259420855339011</v>
      </c>
      <c r="K90" s="87">
        <v>17135.8584090909</v>
      </c>
      <c r="L90" s="87">
        <f>K90*3</f>
        <v>51407.5752272727</v>
      </c>
      <c r="M90" s="87">
        <v>4288.67023295455</v>
      </c>
      <c r="N90" s="87">
        <f>M90*3</f>
        <v>12866.0106988636</v>
      </c>
      <c r="O90" s="88">
        <v>0.25027460723411</v>
      </c>
      <c r="P90" s="89">
        <v>44290.28</v>
      </c>
      <c r="Q90" s="89">
        <v>10639.78</v>
      </c>
      <c r="R90" s="43">
        <f>Q90/P90</f>
        <v>0.2402283300083</v>
      </c>
      <c r="S90" s="98">
        <v>15757.5</v>
      </c>
      <c r="T90" s="98">
        <v>2311.1</v>
      </c>
      <c r="U90" s="99">
        <f>P90-S90</f>
        <v>28532.78</v>
      </c>
      <c r="V90" s="99">
        <f>Q90-T90</f>
        <v>8328.68</v>
      </c>
      <c r="W90" s="100">
        <f>P90/G90</f>
        <v>1.07693953187329</v>
      </c>
      <c r="X90" s="43">
        <f>U90/G90</f>
        <v>0.693788315094048</v>
      </c>
      <c r="Y90" s="43">
        <f>V90/I90</f>
        <v>0.780646078754554</v>
      </c>
      <c r="Z90" s="43">
        <f>U90/L90</f>
        <v>0.555030652075238</v>
      </c>
      <c r="AA90" s="43">
        <f>V90/N90</f>
        <v>0.647339738395803</v>
      </c>
      <c r="AB90" s="110"/>
      <c r="AC90" s="111"/>
      <c r="AD90" s="109">
        <f t="shared" si="4"/>
        <v>0</v>
      </c>
      <c r="AE90" s="112">
        <v>0</v>
      </c>
    </row>
    <row r="91" s="51" customFormat="1" spans="1:31">
      <c r="A91" s="75">
        <v>89</v>
      </c>
      <c r="B91" s="75">
        <v>570</v>
      </c>
      <c r="C91" s="76" t="s">
        <v>133</v>
      </c>
      <c r="D91" s="77" t="s">
        <v>51</v>
      </c>
      <c r="E91" s="75" t="s">
        <v>36</v>
      </c>
      <c r="F91" s="78">
        <v>6476.89163636364</v>
      </c>
      <c r="G91" s="78">
        <f>F91*3</f>
        <v>19430.6749090909</v>
      </c>
      <c r="H91" s="78">
        <v>1876.75147636364</v>
      </c>
      <c r="I91" s="78">
        <f>H91*3</f>
        <v>5630.25442909092</v>
      </c>
      <c r="J91" s="86">
        <v>0.289761135700784</v>
      </c>
      <c r="K91" s="87">
        <v>8096.11454545455</v>
      </c>
      <c r="L91" s="87">
        <f>K91*3</f>
        <v>24288.3436363637</v>
      </c>
      <c r="M91" s="87">
        <v>2263.22994545455</v>
      </c>
      <c r="N91" s="87">
        <f>M91*3</f>
        <v>6789.68983636365</v>
      </c>
      <c r="O91" s="88">
        <v>0.279545198224154</v>
      </c>
      <c r="P91" s="89">
        <v>13424.4</v>
      </c>
      <c r="Q91" s="89">
        <v>3998.09</v>
      </c>
      <c r="R91" s="43">
        <f>Q91/P91</f>
        <v>0.297822621495188</v>
      </c>
      <c r="S91" s="98"/>
      <c r="T91" s="98"/>
      <c r="U91" s="99">
        <f>P91-S91</f>
        <v>13424.4</v>
      </c>
      <c r="V91" s="99">
        <f>Q91-T91</f>
        <v>3998.09</v>
      </c>
      <c r="W91" s="43">
        <f>P91/G91</f>
        <v>0.690886964184615</v>
      </c>
      <c r="X91" s="43">
        <f>U91/G91</f>
        <v>0.690886964184615</v>
      </c>
      <c r="Y91" s="43">
        <f>V91/I91</f>
        <v>0.710108228740481</v>
      </c>
      <c r="Z91" s="43">
        <f>U91/L91</f>
        <v>0.552709571347692</v>
      </c>
      <c r="AA91" s="43">
        <f>V91/N91</f>
        <v>0.588847222237953</v>
      </c>
      <c r="AB91" s="110"/>
      <c r="AC91" s="111"/>
      <c r="AD91" s="109">
        <f t="shared" si="4"/>
        <v>0</v>
      </c>
      <c r="AE91" s="109">
        <f>(P91-G91)*0.06</f>
        <v>-360.376494545455</v>
      </c>
    </row>
    <row r="92" s="51" customFormat="1" spans="1:31">
      <c r="A92" s="75">
        <v>90</v>
      </c>
      <c r="B92" s="75">
        <v>347</v>
      </c>
      <c r="C92" s="76" t="s">
        <v>134</v>
      </c>
      <c r="D92" s="77" t="s">
        <v>51</v>
      </c>
      <c r="E92" s="75" t="s">
        <v>36</v>
      </c>
      <c r="F92" s="78">
        <v>9348.21963636364</v>
      </c>
      <c r="G92" s="78">
        <f>F92*3</f>
        <v>28044.6589090909</v>
      </c>
      <c r="H92" s="78">
        <v>2489.03706763636</v>
      </c>
      <c r="I92" s="78">
        <f>H92*3</f>
        <v>7467.11120290908</v>
      </c>
      <c r="J92" s="86">
        <v>0.266257872028836</v>
      </c>
      <c r="K92" s="87">
        <v>11685.2745454545</v>
      </c>
      <c r="L92" s="87">
        <f>K92*3</f>
        <v>35055.8236363635</v>
      </c>
      <c r="M92" s="87">
        <v>3001.60319454546</v>
      </c>
      <c r="N92" s="87">
        <f>M92*3</f>
        <v>9004.80958363638</v>
      </c>
      <c r="O92" s="88">
        <v>0.256870575258589</v>
      </c>
      <c r="P92" s="89">
        <v>19322.47</v>
      </c>
      <c r="Q92" s="89">
        <v>4989.2</v>
      </c>
      <c r="R92" s="43">
        <f>Q92/P92</f>
        <v>0.25820715467536</v>
      </c>
      <c r="S92" s="98"/>
      <c r="T92" s="98"/>
      <c r="U92" s="99">
        <f>P92-S92</f>
        <v>19322.47</v>
      </c>
      <c r="V92" s="99">
        <f>Q92-T92</f>
        <v>4989.2</v>
      </c>
      <c r="W92" s="43">
        <f>P92/G92</f>
        <v>0.688989303190864</v>
      </c>
      <c r="X92" s="43">
        <f>U92/G92</f>
        <v>0.688989303190864</v>
      </c>
      <c r="Y92" s="43">
        <f>V92/I92</f>
        <v>0.668156649127748</v>
      </c>
      <c r="Z92" s="43">
        <f>U92/L92</f>
        <v>0.551191442552693</v>
      </c>
      <c r="AA92" s="43">
        <f>V92/N92</f>
        <v>0.554059467183672</v>
      </c>
      <c r="AB92" s="110"/>
      <c r="AC92" s="111"/>
      <c r="AD92" s="109">
        <f t="shared" si="4"/>
        <v>0</v>
      </c>
      <c r="AE92" s="109">
        <f t="shared" ref="AE92:AE105" si="5">(P92-G92)*0.06</f>
        <v>-523.331334545455</v>
      </c>
    </row>
    <row r="93" s="51" customFormat="1" spans="1:31">
      <c r="A93" s="75">
        <v>91</v>
      </c>
      <c r="B93" s="75">
        <v>349</v>
      </c>
      <c r="C93" s="76" t="s">
        <v>135</v>
      </c>
      <c r="D93" s="77" t="s">
        <v>42</v>
      </c>
      <c r="E93" s="75" t="s">
        <v>38</v>
      </c>
      <c r="F93" s="78">
        <v>9222.23068181818</v>
      </c>
      <c r="G93" s="78">
        <f>F93*3</f>
        <v>27666.6920454545</v>
      </c>
      <c r="H93" s="78">
        <v>2941.85191418182</v>
      </c>
      <c r="I93" s="78">
        <f>H93*3</f>
        <v>8825.55574254546</v>
      </c>
      <c r="J93" s="86">
        <v>0.318995698077878</v>
      </c>
      <c r="K93" s="87">
        <v>11527.7883522727</v>
      </c>
      <c r="L93" s="87">
        <f>K93*3</f>
        <v>34583.3650568181</v>
      </c>
      <c r="M93" s="87">
        <v>3547.66597022727</v>
      </c>
      <c r="N93" s="87">
        <f>M93*3</f>
        <v>10642.9979106818</v>
      </c>
      <c r="O93" s="88">
        <v>0.307749054876415</v>
      </c>
      <c r="P93" s="89">
        <v>18617.38</v>
      </c>
      <c r="Q93" s="89">
        <v>6179.64</v>
      </c>
      <c r="R93" s="43">
        <f>Q93/P93</f>
        <v>0.3319285527824</v>
      </c>
      <c r="S93" s="98"/>
      <c r="T93" s="98"/>
      <c r="U93" s="99">
        <f>P93-S93</f>
        <v>18617.38</v>
      </c>
      <c r="V93" s="99">
        <f>Q93-T93</f>
        <v>6179.64</v>
      </c>
      <c r="W93" s="43">
        <f>P93/G93</f>
        <v>0.672916732127313</v>
      </c>
      <c r="X93" s="43">
        <f>U93/G93</f>
        <v>0.672916732127313</v>
      </c>
      <c r="Y93" s="43">
        <f>V93/I93</f>
        <v>0.700198398862265</v>
      </c>
      <c r="Z93" s="43">
        <f>U93/L93</f>
        <v>0.538333385701852</v>
      </c>
      <c r="AA93" s="43">
        <f>V93/N93</f>
        <v>0.580629635734291</v>
      </c>
      <c r="AB93" s="110"/>
      <c r="AC93" s="111"/>
      <c r="AD93" s="109">
        <f t="shared" si="4"/>
        <v>0</v>
      </c>
      <c r="AE93" s="109">
        <f t="shared" si="5"/>
        <v>-542.958722727272</v>
      </c>
    </row>
    <row r="94" s="51" customFormat="1" spans="1:31">
      <c r="A94" s="75">
        <v>92</v>
      </c>
      <c r="B94" s="75">
        <v>308</v>
      </c>
      <c r="C94" s="76" t="s">
        <v>136</v>
      </c>
      <c r="D94" s="77" t="s">
        <v>42</v>
      </c>
      <c r="E94" s="75" t="s">
        <v>38</v>
      </c>
      <c r="F94" s="78">
        <v>10636.4643636364</v>
      </c>
      <c r="G94" s="78">
        <f>F94*3</f>
        <v>31909.3930909092</v>
      </c>
      <c r="H94" s="78">
        <v>3652.77692945455</v>
      </c>
      <c r="I94" s="78">
        <f>H94*3</f>
        <v>10958.3307883636</v>
      </c>
      <c r="J94" s="86">
        <v>0.343420219781167</v>
      </c>
      <c r="K94" s="87">
        <v>13295.5804545455</v>
      </c>
      <c r="L94" s="87">
        <f>K94*3</f>
        <v>39886.7413636365</v>
      </c>
      <c r="M94" s="87">
        <v>4404.99140931818</v>
      </c>
      <c r="N94" s="87">
        <f>M94*3</f>
        <v>13214.9742279545</v>
      </c>
      <c r="O94" s="88">
        <v>0.331312455622215</v>
      </c>
      <c r="P94" s="89">
        <v>21396.14</v>
      </c>
      <c r="Q94" s="89">
        <v>6123.96</v>
      </c>
      <c r="R94" s="43">
        <f>Q94/P94</f>
        <v>0.286217981374211</v>
      </c>
      <c r="S94" s="98"/>
      <c r="T94" s="98"/>
      <c r="U94" s="99">
        <f>P94-S94</f>
        <v>21396.14</v>
      </c>
      <c r="V94" s="99">
        <f>Q94-T94</f>
        <v>6123.96</v>
      </c>
      <c r="W94" s="43">
        <f>P94/G94</f>
        <v>0.670527952037284</v>
      </c>
      <c r="X94" s="43">
        <f>U94/G94</f>
        <v>0.670527952037284</v>
      </c>
      <c r="Y94" s="43">
        <f>V94/I94</f>
        <v>0.558840586059226</v>
      </c>
      <c r="Z94" s="43">
        <f>U94/L94</f>
        <v>0.536422361629827</v>
      </c>
      <c r="AA94" s="43">
        <f>V94/N94</f>
        <v>0.463410665383332</v>
      </c>
      <c r="AB94" s="110"/>
      <c r="AC94" s="111"/>
      <c r="AD94" s="109">
        <f t="shared" si="4"/>
        <v>0</v>
      </c>
      <c r="AE94" s="109">
        <f t="shared" si="5"/>
        <v>-630.795185454552</v>
      </c>
    </row>
    <row r="95" s="51" customFormat="1" spans="1:31">
      <c r="A95" s="75">
        <v>93</v>
      </c>
      <c r="B95" s="75">
        <v>343</v>
      </c>
      <c r="C95" s="76" t="s">
        <v>137</v>
      </c>
      <c r="D95" s="77" t="s">
        <v>51</v>
      </c>
      <c r="E95" s="75" t="s">
        <v>38</v>
      </c>
      <c r="F95" s="78">
        <v>24664.8845454545</v>
      </c>
      <c r="G95" s="78">
        <f>F95*3</f>
        <v>73994.6536363635</v>
      </c>
      <c r="H95" s="78">
        <v>6753.39699272727</v>
      </c>
      <c r="I95" s="78">
        <f>H95*3</f>
        <v>20260.1909781818</v>
      </c>
      <c r="J95" s="86">
        <v>0.273806146559557</v>
      </c>
      <c r="K95" s="87">
        <v>29597.8614545455</v>
      </c>
      <c r="L95" s="87">
        <f>K95*3</f>
        <v>88793.5843636365</v>
      </c>
      <c r="M95" s="87">
        <v>7818.35574927273</v>
      </c>
      <c r="N95" s="87">
        <f>M95*3</f>
        <v>23455.0672478182</v>
      </c>
      <c r="O95" s="88">
        <v>0.264152724725726</v>
      </c>
      <c r="P95" s="89">
        <v>48964.69</v>
      </c>
      <c r="Q95" s="89">
        <v>10295.84</v>
      </c>
      <c r="R95" s="43">
        <f>Q95/P95</f>
        <v>0.210270707319907</v>
      </c>
      <c r="S95" s="98">
        <v>1050</v>
      </c>
      <c r="T95" s="98">
        <v>175</v>
      </c>
      <c r="U95" s="99">
        <f>P95-S95</f>
        <v>47914.69</v>
      </c>
      <c r="V95" s="99">
        <f>Q95-T95</f>
        <v>10120.84</v>
      </c>
      <c r="W95" s="43">
        <f>P95/G95</f>
        <v>0.66173280897604</v>
      </c>
      <c r="X95" s="43">
        <f>U95/G95</f>
        <v>0.647542594570009</v>
      </c>
      <c r="Y95" s="43">
        <f>V95/I95</f>
        <v>0.499543168714408</v>
      </c>
      <c r="Z95" s="43">
        <f>U95/L95</f>
        <v>0.539618828808339</v>
      </c>
      <c r="AA95" s="43">
        <f>V95/N95</f>
        <v>0.431499082610452</v>
      </c>
      <c r="AB95" s="110"/>
      <c r="AC95" s="111"/>
      <c r="AD95" s="109">
        <f t="shared" si="4"/>
        <v>0</v>
      </c>
      <c r="AE95" s="109">
        <f t="shared" si="5"/>
        <v>-1501.79781818181</v>
      </c>
    </row>
    <row r="96" s="51" customFormat="1" spans="1:31">
      <c r="A96" s="75">
        <v>94</v>
      </c>
      <c r="B96" s="79">
        <v>720</v>
      </c>
      <c r="C96" s="80" t="s">
        <v>138</v>
      </c>
      <c r="D96" s="81" t="s">
        <v>59</v>
      </c>
      <c r="E96" s="75" t="s">
        <v>45</v>
      </c>
      <c r="F96" s="78">
        <v>7192.14981818182</v>
      </c>
      <c r="G96" s="78">
        <f>F96*3</f>
        <v>21576.4494545455</v>
      </c>
      <c r="H96" s="78">
        <v>2081.35086545455</v>
      </c>
      <c r="I96" s="78">
        <f>H96*3</f>
        <v>6244.05259636365</v>
      </c>
      <c r="J96" s="86">
        <v>0.289392034102637</v>
      </c>
      <c r="K96" s="87">
        <v>8990.18727272727</v>
      </c>
      <c r="L96" s="87">
        <f>K96*3</f>
        <v>26970.5618181818</v>
      </c>
      <c r="M96" s="87">
        <v>2509.96238181818</v>
      </c>
      <c r="N96" s="87">
        <f>M96*3</f>
        <v>7529.88714545454</v>
      </c>
      <c r="O96" s="88">
        <v>0.279189109823377</v>
      </c>
      <c r="P96" s="89">
        <v>13732.75</v>
      </c>
      <c r="Q96" s="89">
        <v>3943.25</v>
      </c>
      <c r="R96" s="43">
        <f>Q96/P96</f>
        <v>0.28714205093663</v>
      </c>
      <c r="S96" s="98"/>
      <c r="T96" s="98"/>
      <c r="U96" s="99">
        <f>P96-S96</f>
        <v>13732.75</v>
      </c>
      <c r="V96" s="99">
        <f>Q96-T96</f>
        <v>3943.25</v>
      </c>
      <c r="W96" s="43">
        <f>P96/G96</f>
        <v>0.636469407486641</v>
      </c>
      <c r="X96" s="43">
        <f>U96/G96</f>
        <v>0.636469407486641</v>
      </c>
      <c r="Y96" s="43">
        <f>V96/I96</f>
        <v>0.631520945594922</v>
      </c>
      <c r="Z96" s="43">
        <f>U96/L96</f>
        <v>0.509175525989313</v>
      </c>
      <c r="AA96" s="43">
        <f>V96/N96</f>
        <v>0.523679827310608</v>
      </c>
      <c r="AB96" s="110"/>
      <c r="AC96" s="111"/>
      <c r="AD96" s="109">
        <f t="shared" si="4"/>
        <v>0</v>
      </c>
      <c r="AE96" s="109">
        <f t="shared" si="5"/>
        <v>-470.621967272727</v>
      </c>
    </row>
    <row r="97" s="51" customFormat="1" spans="1:31">
      <c r="A97" s="75">
        <v>95</v>
      </c>
      <c r="B97" s="75">
        <v>102567</v>
      </c>
      <c r="C97" s="76" t="s">
        <v>139</v>
      </c>
      <c r="D97" s="77" t="s">
        <v>59</v>
      </c>
      <c r="E97" s="75" t="s">
        <v>45</v>
      </c>
      <c r="F97" s="78">
        <v>6030.1635</v>
      </c>
      <c r="G97" s="78">
        <f>F97*3</f>
        <v>18090.4905</v>
      </c>
      <c r="H97" s="78">
        <v>1465.844796</v>
      </c>
      <c r="I97" s="78">
        <f>H97*3</f>
        <v>4397.534388</v>
      </c>
      <c r="J97" s="86">
        <v>0.243085414848204</v>
      </c>
      <c r="K97" s="87">
        <v>7537.704375</v>
      </c>
      <c r="L97" s="87">
        <f>K97*3</f>
        <v>22613.113125</v>
      </c>
      <c r="M97" s="87">
        <v>1767.705463125</v>
      </c>
      <c r="N97" s="87">
        <f>M97*3</f>
        <v>5303.116389375</v>
      </c>
      <c r="O97" s="88">
        <v>0.234515095734966</v>
      </c>
      <c r="P97" s="89">
        <v>11375.7</v>
      </c>
      <c r="Q97" s="89">
        <v>2616.08</v>
      </c>
      <c r="R97" s="43">
        <f>Q97/P97</f>
        <v>0.229970902889492</v>
      </c>
      <c r="S97" s="98"/>
      <c r="T97" s="98"/>
      <c r="U97" s="99">
        <f>P97-S97</f>
        <v>11375.7</v>
      </c>
      <c r="V97" s="99">
        <f>Q97-T97</f>
        <v>2616.08</v>
      </c>
      <c r="W97" s="43">
        <f>P97/G97</f>
        <v>0.628822087493979</v>
      </c>
      <c r="X97" s="43">
        <f>U97/G97</f>
        <v>0.628822087493979</v>
      </c>
      <c r="Y97" s="43">
        <f>V97/I97</f>
        <v>0.594896996630376</v>
      </c>
      <c r="Z97" s="43">
        <f>U97/L97</f>
        <v>0.503057669995183</v>
      </c>
      <c r="AA97" s="43">
        <f>V97/N97</f>
        <v>0.493309934747315</v>
      </c>
      <c r="AB97" s="110"/>
      <c r="AC97" s="111"/>
      <c r="AD97" s="109">
        <f t="shared" si="4"/>
        <v>0</v>
      </c>
      <c r="AE97" s="109">
        <f t="shared" si="5"/>
        <v>-402.88743</v>
      </c>
    </row>
    <row r="98" s="51" customFormat="1" spans="1:31">
      <c r="A98" s="75">
        <v>96</v>
      </c>
      <c r="B98" s="75">
        <v>339</v>
      </c>
      <c r="C98" s="76" t="s">
        <v>140</v>
      </c>
      <c r="D98" s="77" t="s">
        <v>51</v>
      </c>
      <c r="E98" s="75" t="s">
        <v>36</v>
      </c>
      <c r="F98" s="78">
        <v>5766.5715</v>
      </c>
      <c r="G98" s="78">
        <f>F98*3</f>
        <v>17299.7145</v>
      </c>
      <c r="H98" s="78">
        <v>1603.893096</v>
      </c>
      <c r="I98" s="78">
        <f>H98*3</f>
        <v>4811.679288</v>
      </c>
      <c r="J98" s="86">
        <v>0.278136340804931</v>
      </c>
      <c r="K98" s="87">
        <v>7208.214375</v>
      </c>
      <c r="L98" s="87">
        <f>K98*3</f>
        <v>21624.643125</v>
      </c>
      <c r="M98" s="87">
        <v>1934.18197875</v>
      </c>
      <c r="N98" s="87">
        <f>M98*3</f>
        <v>5802.54593625</v>
      </c>
      <c r="O98" s="88">
        <v>0.268330251866295</v>
      </c>
      <c r="P98" s="89">
        <v>10822.7</v>
      </c>
      <c r="Q98" s="89">
        <v>3305.27</v>
      </c>
      <c r="R98" s="43">
        <f>Q98/P98</f>
        <v>0.305401609579865</v>
      </c>
      <c r="S98" s="98"/>
      <c r="T98" s="98"/>
      <c r="U98" s="99">
        <f>P98-S98</f>
        <v>10822.7</v>
      </c>
      <c r="V98" s="99">
        <f>Q98-T98</f>
        <v>3305.27</v>
      </c>
      <c r="W98" s="43">
        <f>P98/G98</f>
        <v>0.625599919582488</v>
      </c>
      <c r="X98" s="43">
        <f>U98/G98</f>
        <v>0.625599919582488</v>
      </c>
      <c r="Y98" s="43">
        <f>V98/I98</f>
        <v>0.686926497417049</v>
      </c>
      <c r="Z98" s="43">
        <f>U98/L98</f>
        <v>0.50047993566599</v>
      </c>
      <c r="AA98" s="43">
        <f>V98/N98</f>
        <v>0.569624098854802</v>
      </c>
      <c r="AB98" s="110"/>
      <c r="AC98" s="111"/>
      <c r="AD98" s="109">
        <f t="shared" si="4"/>
        <v>0</v>
      </c>
      <c r="AE98" s="109">
        <f t="shared" si="5"/>
        <v>-388.62087</v>
      </c>
    </row>
    <row r="99" s="51" customFormat="1" spans="1:31">
      <c r="A99" s="75">
        <v>97</v>
      </c>
      <c r="B99" s="75">
        <v>104429</v>
      </c>
      <c r="C99" s="76" t="s">
        <v>141</v>
      </c>
      <c r="D99" s="77" t="s">
        <v>51</v>
      </c>
      <c r="E99" s="75" t="s">
        <v>45</v>
      </c>
      <c r="F99" s="78">
        <v>4614.16627272727</v>
      </c>
      <c r="G99" s="78">
        <f>F99*3</f>
        <v>13842.4988181818</v>
      </c>
      <c r="H99" s="78">
        <v>996.351578181818</v>
      </c>
      <c r="I99" s="78">
        <f>H99*3</f>
        <v>2989.05473454545</v>
      </c>
      <c r="J99" s="86">
        <v>0.215933176069294</v>
      </c>
      <c r="K99" s="87">
        <v>5767.70784090909</v>
      </c>
      <c r="L99" s="87">
        <f>K99*3</f>
        <v>17303.1235227273</v>
      </c>
      <c r="M99" s="87">
        <v>1201.52974772727</v>
      </c>
      <c r="N99" s="87">
        <f>M99*3</f>
        <v>3604.58924318181</v>
      </c>
      <c r="O99" s="88">
        <v>0.208320147425826</v>
      </c>
      <c r="P99" s="89">
        <v>8653.31</v>
      </c>
      <c r="Q99" s="89">
        <v>2407.04</v>
      </c>
      <c r="R99" s="43">
        <f>Q99/P99</f>
        <v>0.278164078254448</v>
      </c>
      <c r="S99" s="98"/>
      <c r="T99" s="98"/>
      <c r="U99" s="99">
        <f>P99-S99</f>
        <v>8653.31</v>
      </c>
      <c r="V99" s="99">
        <f>Q99-T99</f>
        <v>2407.04</v>
      </c>
      <c r="W99" s="43">
        <f>P99/G99</f>
        <v>0.625126295017925</v>
      </c>
      <c r="X99" s="43">
        <f>U99/G99</f>
        <v>0.625126295017925</v>
      </c>
      <c r="Y99" s="43">
        <f>V99/I99</f>
        <v>0.805284684880834</v>
      </c>
      <c r="Z99" s="43">
        <f>U99/L99</f>
        <v>0.50010103601434</v>
      </c>
      <c r="AA99" s="43">
        <f>V99/N99</f>
        <v>0.667770954638726</v>
      </c>
      <c r="AB99" s="110"/>
      <c r="AC99" s="111"/>
      <c r="AD99" s="109">
        <f t="shared" si="4"/>
        <v>0</v>
      </c>
      <c r="AE99" s="109">
        <f t="shared" si="5"/>
        <v>-311.351329090909</v>
      </c>
    </row>
    <row r="100" s="51" customFormat="1" spans="1:31">
      <c r="A100" s="75">
        <v>98</v>
      </c>
      <c r="B100" s="79">
        <v>716</v>
      </c>
      <c r="C100" s="80" t="s">
        <v>142</v>
      </c>
      <c r="D100" s="81" t="s">
        <v>59</v>
      </c>
      <c r="E100" s="75" t="s">
        <v>36</v>
      </c>
      <c r="F100" s="78">
        <v>9323.17572727273</v>
      </c>
      <c r="G100" s="78">
        <f>F100*3</f>
        <v>27969.5271818182</v>
      </c>
      <c r="H100" s="78">
        <v>2698.805772</v>
      </c>
      <c r="I100" s="78">
        <f>H100*3</f>
        <v>8096.417316</v>
      </c>
      <c r="J100" s="86">
        <v>0.289472798856004</v>
      </c>
      <c r="K100" s="87">
        <v>11653.9696590909</v>
      </c>
      <c r="L100" s="87">
        <f>K100*3</f>
        <v>34961.9089772727</v>
      </c>
      <c r="M100" s="87">
        <v>3254.569460625</v>
      </c>
      <c r="N100" s="87">
        <f>M100*3</f>
        <v>9763.708381875</v>
      </c>
      <c r="O100" s="88">
        <v>0.279267027101466</v>
      </c>
      <c r="P100" s="89">
        <v>15867.92</v>
      </c>
      <c r="Q100" s="89">
        <v>4619.41</v>
      </c>
      <c r="R100" s="43">
        <f>Q100/P100</f>
        <v>0.291116289973733</v>
      </c>
      <c r="S100" s="98"/>
      <c r="T100" s="98"/>
      <c r="U100" s="99">
        <f>P100-S100</f>
        <v>15867.92</v>
      </c>
      <c r="V100" s="99">
        <f>Q100-T100</f>
        <v>4619.41</v>
      </c>
      <c r="W100" s="43">
        <f>P100/G100</f>
        <v>0.567328861043996</v>
      </c>
      <c r="X100" s="43">
        <f>U100/G100</f>
        <v>0.567328861043996</v>
      </c>
      <c r="Y100" s="43">
        <f>V100/I100</f>
        <v>0.570549888883717</v>
      </c>
      <c r="Z100" s="43">
        <f>U100/L100</f>
        <v>0.453863088835197</v>
      </c>
      <c r="AA100" s="43">
        <f>V100/N100</f>
        <v>0.473120439419853</v>
      </c>
      <c r="AB100" s="110"/>
      <c r="AC100" s="111"/>
      <c r="AD100" s="109">
        <f>AB100+AC100</f>
        <v>0</v>
      </c>
      <c r="AE100" s="109">
        <f t="shared" si="5"/>
        <v>-726.096430909091</v>
      </c>
    </row>
    <row r="101" s="51" customFormat="1" spans="1:31">
      <c r="A101" s="75">
        <v>99</v>
      </c>
      <c r="B101" s="75">
        <v>106066</v>
      </c>
      <c r="C101" s="76" t="s">
        <v>143</v>
      </c>
      <c r="D101" s="77" t="s">
        <v>121</v>
      </c>
      <c r="E101" s="75" t="s">
        <v>45</v>
      </c>
      <c r="F101" s="78">
        <v>8127.46304545454</v>
      </c>
      <c r="G101" s="78">
        <f>F101*3</f>
        <v>24382.3891363636</v>
      </c>
      <c r="H101" s="78">
        <v>2818.87802181818</v>
      </c>
      <c r="I101" s="78">
        <f>H101*3</f>
        <v>8456.63406545454</v>
      </c>
      <c r="J101" s="86">
        <v>0.346833692882147</v>
      </c>
      <c r="K101" s="87">
        <v>10159.3288068182</v>
      </c>
      <c r="L101" s="87">
        <f>K101*3</f>
        <v>30477.9864204546</v>
      </c>
      <c r="M101" s="87">
        <v>3399.36812727273</v>
      </c>
      <c r="N101" s="87">
        <f>M101*3</f>
        <v>10198.1043818182</v>
      </c>
      <c r="O101" s="88">
        <v>0.334605581915148</v>
      </c>
      <c r="P101" s="89">
        <v>13582.48</v>
      </c>
      <c r="Q101" s="89">
        <v>4809.51</v>
      </c>
      <c r="R101" s="43">
        <f>Q101/P101</f>
        <v>0.354096600915297</v>
      </c>
      <c r="S101" s="98"/>
      <c r="T101" s="98"/>
      <c r="U101" s="99">
        <f>P101-S101</f>
        <v>13582.48</v>
      </c>
      <c r="V101" s="99">
        <f>Q101-T101</f>
        <v>4809.51</v>
      </c>
      <c r="W101" s="43">
        <f>P101/G101</f>
        <v>0.557061078963064</v>
      </c>
      <c r="X101" s="43">
        <f>U101/G101</f>
        <v>0.557061078963064</v>
      </c>
      <c r="Y101" s="43">
        <f>V101/I101</f>
        <v>0.568726276054312</v>
      </c>
      <c r="Z101" s="43">
        <f>U101/L101</f>
        <v>0.44564886317045</v>
      </c>
      <c r="AA101" s="43">
        <f>V101/N101</f>
        <v>0.471608234229755</v>
      </c>
      <c r="AB101" s="110"/>
      <c r="AC101" s="111"/>
      <c r="AD101" s="109">
        <f>AB101+AC101</f>
        <v>0</v>
      </c>
      <c r="AE101" s="109">
        <f t="shared" si="5"/>
        <v>-647.994548181817</v>
      </c>
    </row>
    <row r="102" s="51" customFormat="1" spans="1:31">
      <c r="A102" s="75">
        <v>100</v>
      </c>
      <c r="B102" s="75">
        <v>105267</v>
      </c>
      <c r="C102" s="76" t="s">
        <v>144</v>
      </c>
      <c r="D102" s="77" t="s">
        <v>51</v>
      </c>
      <c r="E102" s="75" t="s">
        <v>45</v>
      </c>
      <c r="F102" s="78">
        <v>6494.03054545455</v>
      </c>
      <c r="G102" s="78">
        <f>F102*3</f>
        <v>19482.0916363636</v>
      </c>
      <c r="H102" s="78">
        <v>1607.74984145455</v>
      </c>
      <c r="I102" s="78">
        <f>H102*3</f>
        <v>4823.24952436365</v>
      </c>
      <c r="J102" s="86">
        <v>0.247573495412626</v>
      </c>
      <c r="K102" s="87">
        <v>8117.53818181818</v>
      </c>
      <c r="L102" s="87">
        <f>K102*3</f>
        <v>24352.6145454545</v>
      </c>
      <c r="M102" s="87">
        <v>1938.83294181818</v>
      </c>
      <c r="N102" s="87">
        <f>M102*3</f>
        <v>5816.49882545454</v>
      </c>
      <c r="O102" s="88">
        <v>0.238844942689745</v>
      </c>
      <c r="P102" s="89">
        <v>10772.3</v>
      </c>
      <c r="Q102" s="89">
        <v>3013.15</v>
      </c>
      <c r="R102" s="43">
        <f>Q102/P102</f>
        <v>0.279712781857171</v>
      </c>
      <c r="S102" s="98"/>
      <c r="T102" s="98"/>
      <c r="U102" s="99">
        <f>P102-S102</f>
        <v>10772.3</v>
      </c>
      <c r="V102" s="99">
        <f>Q102-T102</f>
        <v>3013.15</v>
      </c>
      <c r="W102" s="43">
        <f>P102/G102</f>
        <v>0.552933442726104</v>
      </c>
      <c r="X102" s="43">
        <f>U102/G102</f>
        <v>0.552933442726104</v>
      </c>
      <c r="Y102" s="43">
        <f>V102/I102</f>
        <v>0.624713688309032</v>
      </c>
      <c r="Z102" s="43">
        <f>U102/L102</f>
        <v>0.442346754180884</v>
      </c>
      <c r="AA102" s="43">
        <f>V102/N102</f>
        <v>0.518035005322043</v>
      </c>
      <c r="AB102" s="110"/>
      <c r="AC102" s="111"/>
      <c r="AD102" s="109">
        <f>AB102+AC102</f>
        <v>0</v>
      </c>
      <c r="AE102" s="109">
        <f t="shared" si="5"/>
        <v>-522.587498181819</v>
      </c>
    </row>
    <row r="103" s="53" customFormat="1" ht="15" customHeight="1" spans="1:31">
      <c r="A103" s="75">
        <v>101</v>
      </c>
      <c r="B103" s="75">
        <v>752</v>
      </c>
      <c r="C103" s="76" t="s">
        <v>145</v>
      </c>
      <c r="D103" s="77" t="s">
        <v>51</v>
      </c>
      <c r="E103" s="75" t="s">
        <v>36</v>
      </c>
      <c r="F103" s="78">
        <v>6506.0565</v>
      </c>
      <c r="G103" s="78">
        <f>F103*3</f>
        <v>19518.1695</v>
      </c>
      <c r="H103" s="78">
        <v>1763.223228</v>
      </c>
      <c r="I103" s="78">
        <f>H103*3</f>
        <v>5289.669684</v>
      </c>
      <c r="J103" s="86">
        <v>0.271012590806735</v>
      </c>
      <c r="K103" s="87">
        <v>8132.570625</v>
      </c>
      <c r="L103" s="87">
        <f>K103*3</f>
        <v>24397.711875</v>
      </c>
      <c r="M103" s="87">
        <v>2126.322883125</v>
      </c>
      <c r="N103" s="87">
        <f>M103*3</f>
        <v>6378.968649375</v>
      </c>
      <c r="O103" s="88">
        <v>0.2614576597206</v>
      </c>
      <c r="P103" s="89">
        <v>9943.79</v>
      </c>
      <c r="Q103" s="89">
        <v>2279.79</v>
      </c>
      <c r="R103" s="43">
        <f>Q103/P103</f>
        <v>0.229267713819379</v>
      </c>
      <c r="S103" s="98"/>
      <c r="T103" s="98"/>
      <c r="U103" s="99">
        <f>P103-S103</f>
        <v>9943.79</v>
      </c>
      <c r="V103" s="99">
        <f>Q103-T103</f>
        <v>2279.79</v>
      </c>
      <c r="W103" s="43">
        <f>P103/G103</f>
        <v>0.509463246540614</v>
      </c>
      <c r="X103" s="43">
        <f>U103/G103</f>
        <v>0.509463246540614</v>
      </c>
      <c r="Y103" s="43">
        <f>V103/I103</f>
        <v>0.430989104460686</v>
      </c>
      <c r="Z103" s="43">
        <f>U103/L103</f>
        <v>0.407570597232492</v>
      </c>
      <c r="AA103" s="43">
        <f>V103/N103</f>
        <v>0.357391629479692</v>
      </c>
      <c r="AB103" s="110"/>
      <c r="AC103" s="111"/>
      <c r="AD103" s="109">
        <f>AB103+AC103</f>
        <v>0</v>
      </c>
      <c r="AE103" s="109">
        <f t="shared" si="5"/>
        <v>-574.46277</v>
      </c>
    </row>
    <row r="104" s="51" customFormat="1" spans="1:31">
      <c r="A104" s="75">
        <v>102</v>
      </c>
      <c r="B104" s="75">
        <v>105396</v>
      </c>
      <c r="C104" s="76" t="s">
        <v>146</v>
      </c>
      <c r="D104" s="77" t="s">
        <v>53</v>
      </c>
      <c r="E104" s="75" t="s">
        <v>45</v>
      </c>
      <c r="F104" s="78">
        <v>4038.95436363636</v>
      </c>
      <c r="G104" s="78">
        <f>F104*3</f>
        <v>12116.8630909091</v>
      </c>
      <c r="H104" s="78">
        <v>1405.83490036364</v>
      </c>
      <c r="I104" s="78">
        <f>H104*3</f>
        <v>4217.50470109092</v>
      </c>
      <c r="J104" s="86">
        <v>0.348069023265203</v>
      </c>
      <c r="K104" s="87">
        <v>5048.69295454545</v>
      </c>
      <c r="L104" s="87">
        <f>K104*3</f>
        <v>15146.0788636364</v>
      </c>
      <c r="M104" s="87">
        <v>1695.33776045455</v>
      </c>
      <c r="N104" s="87">
        <f>M104*3</f>
        <v>5086.01328136365</v>
      </c>
      <c r="O104" s="88">
        <v>0.335797358983417</v>
      </c>
      <c r="P104" s="89">
        <v>6022.06</v>
      </c>
      <c r="Q104" s="89">
        <v>1933.09</v>
      </c>
      <c r="R104" s="43">
        <f>Q104/P104</f>
        <v>0.321001451330608</v>
      </c>
      <c r="S104" s="98"/>
      <c r="T104" s="98"/>
      <c r="U104" s="99">
        <f>P104-S104</f>
        <v>6022.06</v>
      </c>
      <c r="V104" s="99">
        <f>Q104-T104</f>
        <v>1933.09</v>
      </c>
      <c r="W104" s="43">
        <f>P104/G104</f>
        <v>0.496998270494462</v>
      </c>
      <c r="X104" s="43">
        <f>U104/G104</f>
        <v>0.496998270494462</v>
      </c>
      <c r="Y104" s="43">
        <f>V104/I104</f>
        <v>0.458349222349409</v>
      </c>
      <c r="Z104" s="43">
        <f>U104/L104</f>
        <v>0.39759861639557</v>
      </c>
      <c r="AA104" s="43">
        <f>V104/N104</f>
        <v>0.380079620924958</v>
      </c>
      <c r="AB104" s="118"/>
      <c r="AC104" s="119"/>
      <c r="AD104" s="109">
        <f>AB104+AC104</f>
        <v>0</v>
      </c>
      <c r="AE104" s="109">
        <f t="shared" si="5"/>
        <v>-365.688185454545</v>
      </c>
    </row>
    <row r="105" s="51" customFormat="1" spans="1:31">
      <c r="A105" s="75">
        <v>103</v>
      </c>
      <c r="B105" s="75">
        <v>105910</v>
      </c>
      <c r="C105" s="76" t="s">
        <v>147</v>
      </c>
      <c r="D105" s="77" t="s">
        <v>53</v>
      </c>
      <c r="E105" s="75" t="s">
        <v>45</v>
      </c>
      <c r="F105" s="78">
        <v>3336.44318181818</v>
      </c>
      <c r="G105" s="78">
        <f>F105*3</f>
        <v>10009.3295454545</v>
      </c>
      <c r="H105" s="78">
        <v>1075.41464727273</v>
      </c>
      <c r="I105" s="78">
        <f>H105*3</f>
        <v>3226.24394181819</v>
      </c>
      <c r="J105" s="86">
        <v>0.322323680838672</v>
      </c>
      <c r="K105" s="87">
        <v>4170.55397727273</v>
      </c>
      <c r="L105" s="87">
        <f>K105*3</f>
        <v>12511.6619318182</v>
      </c>
      <c r="M105" s="87">
        <v>1296.87423409091</v>
      </c>
      <c r="N105" s="87">
        <f>M105*3</f>
        <v>3890.62270227273</v>
      </c>
      <c r="O105" s="88">
        <v>0.310959704911668</v>
      </c>
      <c r="P105" s="89">
        <v>3423.22</v>
      </c>
      <c r="Q105" s="89">
        <v>1054.29</v>
      </c>
      <c r="R105" s="43">
        <f>Q105/P105</f>
        <v>0.307981958506903</v>
      </c>
      <c r="S105" s="98"/>
      <c r="T105" s="98"/>
      <c r="U105" s="99">
        <f>P105-S105</f>
        <v>3423.22</v>
      </c>
      <c r="V105" s="99">
        <f>Q105-T105</f>
        <v>1054.29</v>
      </c>
      <c r="W105" s="43">
        <f>P105/G105</f>
        <v>0.342002926814869</v>
      </c>
      <c r="X105" s="43">
        <f>U105/G105</f>
        <v>0.342002926814869</v>
      </c>
      <c r="Y105" s="43">
        <f>V105/I105</f>
        <v>0.326785580697857</v>
      </c>
      <c r="Z105" s="43">
        <f>U105/L105</f>
        <v>0.273602341451895</v>
      </c>
      <c r="AA105" s="43">
        <f>V105/N105</f>
        <v>0.270982328711579</v>
      </c>
      <c r="AB105" s="110"/>
      <c r="AC105" s="111"/>
      <c r="AD105" s="109">
        <f>AB105+AC105</f>
        <v>0</v>
      </c>
      <c r="AE105" s="109">
        <f t="shared" si="5"/>
        <v>-395.166572727272</v>
      </c>
    </row>
    <row r="106" s="51" customFormat="1" spans="1:31">
      <c r="A106" s="113" t="s">
        <v>148</v>
      </c>
      <c r="B106" s="113"/>
      <c r="C106" s="113"/>
      <c r="D106" s="113"/>
      <c r="E106" s="113"/>
      <c r="F106" s="114">
        <v>1074599.86090909</v>
      </c>
      <c r="G106" s="78">
        <f>F106*3</f>
        <v>3223799.58272727</v>
      </c>
      <c r="H106" s="114">
        <v>300756.844435023</v>
      </c>
      <c r="I106" s="78">
        <f>H106*3</f>
        <v>902270.533305069</v>
      </c>
      <c r="J106" s="115">
        <v>0.279877985635126</v>
      </c>
      <c r="K106" s="116">
        <v>1334404.05896364</v>
      </c>
      <c r="L106" s="87">
        <f>K106*3</f>
        <v>4003212.17689092</v>
      </c>
      <c r="M106" s="116">
        <v>360303.097223941</v>
      </c>
      <c r="N106" s="87">
        <f>M106*3</f>
        <v>1080909.29167182</v>
      </c>
      <c r="O106" s="117">
        <v>0.270010492551837</v>
      </c>
      <c r="P106" s="89">
        <f>SUM(P3:P105)</f>
        <v>2917285.91</v>
      </c>
      <c r="Q106" s="89">
        <f>SUM(Q3:Q105)</f>
        <v>744171.86</v>
      </c>
      <c r="R106" s="43">
        <f>Q106/P106</f>
        <v>0.25509047894452</v>
      </c>
      <c r="S106" s="98"/>
      <c r="T106" s="98"/>
      <c r="U106" s="99">
        <f>SUM(U3:U105)</f>
        <v>2823538.81</v>
      </c>
      <c r="V106" s="99">
        <f>SUM(V3:V105)</f>
        <v>725493.23999999</v>
      </c>
      <c r="W106" s="43">
        <f>P106/G106</f>
        <v>0.904921610397392</v>
      </c>
      <c r="X106" s="43">
        <f>U106/G106</f>
        <v>0.875841918067172</v>
      </c>
      <c r="Y106" s="43">
        <f>V106/I106</f>
        <v>0.804075067532646</v>
      </c>
      <c r="Z106" s="43">
        <f>U106/L106</f>
        <v>0.705318300713426</v>
      </c>
      <c r="AA106" s="43">
        <f>V106/N106</f>
        <v>0.671187902250227</v>
      </c>
      <c r="AB106" s="110"/>
      <c r="AC106" s="111"/>
      <c r="AD106" s="109"/>
      <c r="AE106" s="109"/>
    </row>
  </sheetData>
  <sortState ref="A3:AD106">
    <sortCondition ref="X3" descending="1"/>
  </sortState>
  <mergeCells count="7">
    <mergeCell ref="A1:D1"/>
    <mergeCell ref="G1:N1"/>
    <mergeCell ref="P1:Q1"/>
    <mergeCell ref="S1:T1"/>
    <mergeCell ref="U1:V1"/>
    <mergeCell ref="X1:AA1"/>
    <mergeCell ref="AB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L5" sqref="L5"/>
    </sheetView>
  </sheetViews>
  <sheetFormatPr defaultColWidth="9" defaultRowHeight="21" customHeight="1"/>
  <cols>
    <col min="5" max="5" width="7.375" customWidth="1"/>
    <col min="8" max="8" width="10.875" customWidth="1"/>
    <col min="10" max="10" width="11.875" customWidth="1"/>
  </cols>
  <sheetData>
    <row r="1" ht="25" customHeight="1" spans="1:11">
      <c r="A1" s="34" t="s">
        <v>149</v>
      </c>
      <c r="B1" s="35"/>
      <c r="C1" s="35"/>
      <c r="D1" s="35"/>
      <c r="E1" s="35"/>
      <c r="F1" s="35"/>
      <c r="G1" s="35"/>
      <c r="H1" s="35"/>
      <c r="I1" s="48"/>
      <c r="J1" s="35"/>
      <c r="K1" s="49"/>
    </row>
    <row r="2" ht="31" customHeight="1" spans="1:11">
      <c r="A2" s="36" t="s">
        <v>8</v>
      </c>
      <c r="B2" s="36" t="s">
        <v>11</v>
      </c>
      <c r="C2" s="36" t="s">
        <v>150</v>
      </c>
      <c r="D2" s="37" t="s">
        <v>151</v>
      </c>
      <c r="E2" s="37" t="s">
        <v>152</v>
      </c>
      <c r="F2" s="38" t="s">
        <v>153</v>
      </c>
      <c r="G2" s="39" t="s">
        <v>154</v>
      </c>
      <c r="H2" s="40" t="s">
        <v>155</v>
      </c>
      <c r="I2" s="39" t="s">
        <v>156</v>
      </c>
      <c r="J2" s="40" t="s">
        <v>157</v>
      </c>
      <c r="K2" s="36" t="s">
        <v>158</v>
      </c>
    </row>
    <row r="3" customHeight="1" spans="1:11">
      <c r="A3" s="41">
        <v>1</v>
      </c>
      <c r="B3" s="42" t="s">
        <v>159</v>
      </c>
      <c r="C3" s="42" t="s">
        <v>160</v>
      </c>
      <c r="D3" s="41">
        <v>26</v>
      </c>
      <c r="E3" s="41">
        <v>6</v>
      </c>
      <c r="F3" s="43">
        <f>E3/D3</f>
        <v>0.230769230769231</v>
      </c>
      <c r="G3" s="44">
        <f>D3-E3</f>
        <v>20</v>
      </c>
      <c r="H3" s="45">
        <v>-10</v>
      </c>
      <c r="I3" s="50"/>
      <c r="J3" s="45">
        <f>I3*100</f>
        <v>0</v>
      </c>
      <c r="K3" s="41"/>
    </row>
    <row r="4" customHeight="1" spans="1:11">
      <c r="A4" s="41">
        <v>2</v>
      </c>
      <c r="B4" s="42" t="s">
        <v>161</v>
      </c>
      <c r="C4" s="42" t="s">
        <v>162</v>
      </c>
      <c r="D4" s="41">
        <v>23</v>
      </c>
      <c r="E4" s="41">
        <v>6</v>
      </c>
      <c r="F4" s="43">
        <f t="shared" ref="F4:F11" si="0">E4/D4</f>
        <v>0.260869565217391</v>
      </c>
      <c r="G4" s="44">
        <f t="shared" ref="G4:G10" si="1">D4-E4</f>
        <v>17</v>
      </c>
      <c r="H4" s="45">
        <v>-10</v>
      </c>
      <c r="I4" s="50"/>
      <c r="J4" s="45">
        <f t="shared" ref="J4:J11" si="2">I4*100</f>
        <v>0</v>
      </c>
      <c r="K4" s="41"/>
    </row>
    <row r="5" customHeight="1" spans="1:11">
      <c r="A5" s="41">
        <v>3</v>
      </c>
      <c r="B5" s="42" t="s">
        <v>163</v>
      </c>
      <c r="C5" s="42" t="s">
        <v>164</v>
      </c>
      <c r="D5" s="41">
        <v>19</v>
      </c>
      <c r="E5" s="41">
        <v>5</v>
      </c>
      <c r="F5" s="43">
        <f t="shared" si="0"/>
        <v>0.263157894736842</v>
      </c>
      <c r="G5" s="44">
        <f t="shared" si="1"/>
        <v>14</v>
      </c>
      <c r="H5" s="45">
        <v>-10</v>
      </c>
      <c r="I5" s="50"/>
      <c r="J5" s="45">
        <f t="shared" si="2"/>
        <v>0</v>
      </c>
      <c r="K5" s="41"/>
    </row>
    <row r="6" customHeight="1" spans="1:11">
      <c r="A6" s="41">
        <v>4</v>
      </c>
      <c r="B6" s="42" t="s">
        <v>165</v>
      </c>
      <c r="C6" s="42" t="s">
        <v>166</v>
      </c>
      <c r="D6" s="41">
        <v>5</v>
      </c>
      <c r="E6" s="41">
        <v>2</v>
      </c>
      <c r="F6" s="43">
        <f t="shared" si="0"/>
        <v>0.4</v>
      </c>
      <c r="G6" s="44">
        <f t="shared" si="1"/>
        <v>3</v>
      </c>
      <c r="H6" s="45">
        <f t="shared" ref="H4:H11" si="3">G6*-1</f>
        <v>-3</v>
      </c>
      <c r="I6" s="50"/>
      <c r="J6" s="45">
        <f t="shared" si="2"/>
        <v>0</v>
      </c>
      <c r="K6" s="41"/>
    </row>
    <row r="7" customHeight="1" spans="1:11">
      <c r="A7" s="41">
        <v>5</v>
      </c>
      <c r="B7" s="42" t="s">
        <v>167</v>
      </c>
      <c r="C7" s="42" t="s">
        <v>168</v>
      </c>
      <c r="D7" s="41">
        <v>9</v>
      </c>
      <c r="E7" s="41">
        <v>1</v>
      </c>
      <c r="F7" s="43">
        <f t="shared" si="0"/>
        <v>0.111111111111111</v>
      </c>
      <c r="G7" s="44">
        <f t="shared" si="1"/>
        <v>8</v>
      </c>
      <c r="H7" s="45">
        <f t="shared" si="3"/>
        <v>-8</v>
      </c>
      <c r="I7" s="50"/>
      <c r="J7" s="45">
        <f t="shared" si="2"/>
        <v>0</v>
      </c>
      <c r="K7" s="41"/>
    </row>
    <row r="8" customHeight="1" spans="1:11">
      <c r="A8" s="41">
        <v>6</v>
      </c>
      <c r="B8" s="42" t="s">
        <v>169</v>
      </c>
      <c r="C8" s="42" t="s">
        <v>170</v>
      </c>
      <c r="D8" s="41">
        <v>3</v>
      </c>
      <c r="E8" s="41">
        <v>1</v>
      </c>
      <c r="F8" s="43">
        <f t="shared" si="0"/>
        <v>0.333333333333333</v>
      </c>
      <c r="G8" s="44">
        <f t="shared" si="1"/>
        <v>2</v>
      </c>
      <c r="H8" s="45">
        <f t="shared" si="3"/>
        <v>-2</v>
      </c>
      <c r="I8" s="50"/>
      <c r="J8" s="45">
        <f t="shared" si="2"/>
        <v>0</v>
      </c>
      <c r="K8" s="41"/>
    </row>
    <row r="9" customHeight="1" spans="1:11">
      <c r="A9" s="41">
        <v>7</v>
      </c>
      <c r="B9" s="42" t="s">
        <v>35</v>
      </c>
      <c r="C9" s="42" t="s">
        <v>171</v>
      </c>
      <c r="D9" s="41">
        <v>16</v>
      </c>
      <c r="E9" s="41">
        <v>14</v>
      </c>
      <c r="F9" s="43">
        <f t="shared" si="0"/>
        <v>0.875</v>
      </c>
      <c r="G9" s="44">
        <f t="shared" si="1"/>
        <v>2</v>
      </c>
      <c r="H9" s="45">
        <f t="shared" si="3"/>
        <v>-2</v>
      </c>
      <c r="I9" s="50">
        <v>3</v>
      </c>
      <c r="J9" s="45">
        <f t="shared" si="2"/>
        <v>300</v>
      </c>
      <c r="K9" s="41"/>
    </row>
    <row r="10" customHeight="1" spans="1:11">
      <c r="A10" s="41">
        <v>8</v>
      </c>
      <c r="B10" s="41" t="s">
        <v>121</v>
      </c>
      <c r="C10" s="41" t="s">
        <v>172</v>
      </c>
      <c r="D10" s="41">
        <v>2</v>
      </c>
      <c r="E10" s="41">
        <v>0</v>
      </c>
      <c r="F10" s="43">
        <f t="shared" si="0"/>
        <v>0</v>
      </c>
      <c r="G10" s="44">
        <f t="shared" si="1"/>
        <v>2</v>
      </c>
      <c r="H10" s="45">
        <f t="shared" si="3"/>
        <v>-2</v>
      </c>
      <c r="I10" s="50"/>
      <c r="J10" s="45">
        <f t="shared" si="2"/>
        <v>0</v>
      </c>
      <c r="K10" s="41"/>
    </row>
    <row r="11" ht="27" customHeight="1" spans="1:11">
      <c r="A11" s="46" t="s">
        <v>173</v>
      </c>
      <c r="B11" s="46"/>
      <c r="C11" s="46"/>
      <c r="D11" s="46">
        <f>SUM(D3:D10)</f>
        <v>103</v>
      </c>
      <c r="E11" s="46">
        <f t="shared" ref="D11:J11" si="4">SUM(E3:E10)</f>
        <v>35</v>
      </c>
      <c r="F11" s="43">
        <f t="shared" si="0"/>
        <v>0.339805825242718</v>
      </c>
      <c r="G11" s="47">
        <f t="shared" si="4"/>
        <v>68</v>
      </c>
      <c r="H11" s="45">
        <f t="shared" si="3"/>
        <v>-68</v>
      </c>
      <c r="I11" s="47">
        <f t="shared" si="4"/>
        <v>3</v>
      </c>
      <c r="J11" s="45">
        <f t="shared" si="2"/>
        <v>300</v>
      </c>
      <c r="K11" s="41"/>
    </row>
  </sheetData>
  <mergeCells count="2">
    <mergeCell ref="A1:K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5"/>
  <sheetViews>
    <sheetView topLeftCell="A13" workbookViewId="0">
      <selection activeCell="K19" sqref="K19"/>
    </sheetView>
  </sheetViews>
  <sheetFormatPr defaultColWidth="9" defaultRowHeight="13.5"/>
  <cols>
    <col min="3" max="3" width="28.625" customWidth="1"/>
    <col min="5" max="5" width="9.375"/>
    <col min="7" max="7" width="23.375" customWidth="1"/>
    <col min="8" max="8" width="21" customWidth="1"/>
    <col min="9" max="9" width="15.75" customWidth="1"/>
    <col min="10" max="10" width="14" customWidth="1"/>
  </cols>
  <sheetData>
    <row r="1" ht="15.75" spans="1:256">
      <c r="A1" s="1"/>
      <c r="B1" s="2" t="s">
        <v>174</v>
      </c>
      <c r="C1" s="3" t="s">
        <v>175</v>
      </c>
      <c r="D1" s="2" t="s">
        <v>24</v>
      </c>
      <c r="E1" s="2" t="s">
        <v>176</v>
      </c>
      <c r="F1" s="4" t="s">
        <v>177</v>
      </c>
      <c r="G1" s="3" t="s">
        <v>178</v>
      </c>
      <c r="H1" s="5" t="s">
        <v>179</v>
      </c>
      <c r="I1" s="23" t="s">
        <v>180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6">
        <v>210</v>
      </c>
      <c r="B2" s="7">
        <v>311</v>
      </c>
      <c r="C2" s="8" t="s">
        <v>181</v>
      </c>
      <c r="D2" s="7">
        <v>2100</v>
      </c>
      <c r="E2" s="7">
        <v>33808180</v>
      </c>
      <c r="F2" s="6">
        <v>1836</v>
      </c>
      <c r="G2" s="8" t="s">
        <v>182</v>
      </c>
      <c r="H2" s="9">
        <v>700</v>
      </c>
      <c r="I2" s="24">
        <v>6650</v>
      </c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>
      <c r="A3" s="10">
        <v>211</v>
      </c>
      <c r="B3" s="11">
        <v>311</v>
      </c>
      <c r="C3" s="12" t="s">
        <v>181</v>
      </c>
      <c r="D3" s="11">
        <v>150.5</v>
      </c>
      <c r="E3" s="11">
        <v>33808180</v>
      </c>
      <c r="F3" s="10">
        <v>47683</v>
      </c>
      <c r="G3" s="12" t="s">
        <v>183</v>
      </c>
      <c r="H3" s="13">
        <v>43</v>
      </c>
      <c r="I3" s="26">
        <v>688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>
      <c r="A4" s="6">
        <v>212</v>
      </c>
      <c r="B4" s="7">
        <v>311</v>
      </c>
      <c r="C4" s="8" t="s">
        <v>181</v>
      </c>
      <c r="D4" s="7">
        <v>339.5</v>
      </c>
      <c r="E4" s="7">
        <v>33808180</v>
      </c>
      <c r="F4" s="6">
        <v>47683</v>
      </c>
      <c r="G4" s="8" t="s">
        <v>183</v>
      </c>
      <c r="H4" s="9">
        <v>97</v>
      </c>
      <c r="I4" s="24">
        <v>1552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>
      <c r="A5" s="10">
        <v>95</v>
      </c>
      <c r="B5" s="11">
        <v>104430</v>
      </c>
      <c r="C5" s="12" t="s">
        <v>184</v>
      </c>
      <c r="D5" s="11">
        <v>84.8</v>
      </c>
      <c r="E5" s="11">
        <v>33813291</v>
      </c>
      <c r="F5" s="10">
        <v>47683</v>
      </c>
      <c r="G5" s="12" t="s">
        <v>183</v>
      </c>
      <c r="H5" s="13">
        <v>16</v>
      </c>
      <c r="I5" s="26">
        <v>284.8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>
        <v>96</v>
      </c>
      <c r="B6" s="7">
        <v>104430</v>
      </c>
      <c r="C6" s="8" t="s">
        <v>184</v>
      </c>
      <c r="D6" s="7">
        <v>583</v>
      </c>
      <c r="E6" s="7">
        <v>33813291</v>
      </c>
      <c r="F6" s="6">
        <v>47683</v>
      </c>
      <c r="G6" s="8" t="s">
        <v>183</v>
      </c>
      <c r="H6" s="9">
        <v>110</v>
      </c>
      <c r="I6" s="24">
        <v>1958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>
      <c r="A7" s="10">
        <v>97</v>
      </c>
      <c r="B7" s="11">
        <v>104430</v>
      </c>
      <c r="C7" s="12" t="s">
        <v>184</v>
      </c>
      <c r="D7" s="11">
        <v>74.2</v>
      </c>
      <c r="E7" s="11">
        <v>33813291</v>
      </c>
      <c r="F7" s="10">
        <v>47683</v>
      </c>
      <c r="G7" s="12" t="s">
        <v>183</v>
      </c>
      <c r="H7" s="13">
        <v>14</v>
      </c>
      <c r="I7" s="26">
        <v>249.2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">
        <v>32</v>
      </c>
      <c r="B8" s="7">
        <v>343</v>
      </c>
      <c r="C8" s="8" t="s">
        <v>185</v>
      </c>
      <c r="D8" s="7">
        <v>175</v>
      </c>
      <c r="E8" s="7">
        <v>33819355</v>
      </c>
      <c r="F8" s="6">
        <v>47683</v>
      </c>
      <c r="G8" s="8" t="s">
        <v>183</v>
      </c>
      <c r="H8" s="9">
        <v>70</v>
      </c>
      <c r="I8" s="24">
        <v>1050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pans="1:256">
      <c r="A9" s="10">
        <v>50</v>
      </c>
      <c r="B9" s="11">
        <v>754</v>
      </c>
      <c r="C9" s="12" t="s">
        <v>186</v>
      </c>
      <c r="D9" s="11">
        <v>125</v>
      </c>
      <c r="E9" s="11">
        <v>33824289</v>
      </c>
      <c r="F9" s="10">
        <v>47683</v>
      </c>
      <c r="G9" s="12" t="s">
        <v>183</v>
      </c>
      <c r="H9" s="13">
        <v>50</v>
      </c>
      <c r="I9" s="26">
        <v>750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A10" s="6">
        <v>51</v>
      </c>
      <c r="B10" s="7">
        <v>754</v>
      </c>
      <c r="C10" s="8" t="s">
        <v>186</v>
      </c>
      <c r="D10" s="7">
        <v>400</v>
      </c>
      <c r="E10" s="7">
        <v>33824289</v>
      </c>
      <c r="F10" s="6">
        <v>47683</v>
      </c>
      <c r="G10" s="8" t="s">
        <v>183</v>
      </c>
      <c r="H10" s="9">
        <v>160</v>
      </c>
      <c r="I10" s="24">
        <v>2400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pans="1:256">
      <c r="A11" s="6">
        <v>143</v>
      </c>
      <c r="B11" s="7">
        <v>357</v>
      </c>
      <c r="C11" s="8" t="s">
        <v>187</v>
      </c>
      <c r="D11" s="7">
        <v>234</v>
      </c>
      <c r="E11" s="7">
        <v>33825265</v>
      </c>
      <c r="F11" s="6">
        <v>47683</v>
      </c>
      <c r="G11" s="8" t="s">
        <v>183</v>
      </c>
      <c r="H11" s="9">
        <v>117</v>
      </c>
      <c r="I11" s="24">
        <v>1696.5</v>
      </c>
      <c r="J11" s="2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>
      <c r="A12" s="6">
        <v>144</v>
      </c>
      <c r="B12" s="7">
        <v>357</v>
      </c>
      <c r="C12" s="8" t="s">
        <v>187</v>
      </c>
      <c r="D12" s="7">
        <v>150</v>
      </c>
      <c r="E12" s="7">
        <v>33825265</v>
      </c>
      <c r="F12" s="6">
        <v>47683</v>
      </c>
      <c r="G12" s="8" t="s">
        <v>183</v>
      </c>
      <c r="H12" s="9">
        <v>75</v>
      </c>
      <c r="I12" s="24">
        <v>1087.5</v>
      </c>
      <c r="J12" s="2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>
      <c r="A13" s="10">
        <v>145</v>
      </c>
      <c r="B13" s="11">
        <v>357</v>
      </c>
      <c r="C13" s="12" t="s">
        <v>187</v>
      </c>
      <c r="D13" s="11">
        <v>84</v>
      </c>
      <c r="E13" s="11">
        <v>33825265</v>
      </c>
      <c r="F13" s="10">
        <v>47683</v>
      </c>
      <c r="G13" s="12" t="s">
        <v>183</v>
      </c>
      <c r="H13" s="13">
        <v>42</v>
      </c>
      <c r="I13" s="26">
        <v>609</v>
      </c>
      <c r="J13" s="2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A14" s="6">
        <v>146</v>
      </c>
      <c r="B14" s="7">
        <v>357</v>
      </c>
      <c r="C14" s="8" t="s">
        <v>187</v>
      </c>
      <c r="D14" s="7">
        <v>232</v>
      </c>
      <c r="E14" s="7">
        <v>33825265</v>
      </c>
      <c r="F14" s="6">
        <v>47683</v>
      </c>
      <c r="G14" s="8" t="s">
        <v>183</v>
      </c>
      <c r="H14" s="9">
        <v>116</v>
      </c>
      <c r="I14" s="24">
        <v>1682</v>
      </c>
      <c r="J14" s="29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>
      <c r="A15" s="14"/>
      <c r="B15" s="15">
        <v>52</v>
      </c>
      <c r="C15" s="16" t="s">
        <v>188</v>
      </c>
      <c r="D15" s="15">
        <v>303.1</v>
      </c>
      <c r="E15" s="15">
        <v>33832222</v>
      </c>
      <c r="F15" s="14"/>
      <c r="G15" s="14"/>
      <c r="H15" s="15">
        <v>70</v>
      </c>
      <c r="I15" s="30">
        <v>1178.1</v>
      </c>
      <c r="J15" s="31">
        <v>16.83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>
      <c r="A16" s="6">
        <v>147</v>
      </c>
      <c r="B16" s="7">
        <v>341</v>
      </c>
      <c r="C16" s="8" t="s">
        <v>189</v>
      </c>
      <c r="D16" s="7">
        <v>741.980000006</v>
      </c>
      <c r="E16" s="7">
        <v>33837548</v>
      </c>
      <c r="F16" s="6">
        <v>47683</v>
      </c>
      <c r="G16" s="8" t="s">
        <v>183</v>
      </c>
      <c r="H16" s="9">
        <v>140</v>
      </c>
      <c r="I16" s="24">
        <v>2491.98</v>
      </c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>
      <c r="A17" s="6">
        <v>148</v>
      </c>
      <c r="B17" s="7">
        <v>341</v>
      </c>
      <c r="C17" s="8" t="s">
        <v>189</v>
      </c>
      <c r="D17" s="7">
        <v>636.020000004</v>
      </c>
      <c r="E17" s="7">
        <v>33837548</v>
      </c>
      <c r="F17" s="6">
        <v>47683</v>
      </c>
      <c r="G17" s="8" t="s">
        <v>183</v>
      </c>
      <c r="H17" s="9">
        <v>120</v>
      </c>
      <c r="I17" s="24">
        <v>2136.02</v>
      </c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>
      <c r="A18" s="6">
        <v>19</v>
      </c>
      <c r="B18" s="7">
        <v>571</v>
      </c>
      <c r="C18" s="8" t="s">
        <v>190</v>
      </c>
      <c r="D18" s="7">
        <v>1806</v>
      </c>
      <c r="E18" s="7">
        <v>33839117</v>
      </c>
      <c r="F18" s="6">
        <v>47683</v>
      </c>
      <c r="G18" s="8" t="s">
        <v>183</v>
      </c>
      <c r="H18" s="9">
        <v>420</v>
      </c>
      <c r="I18" s="24">
        <v>7056</v>
      </c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>
      <c r="A19" s="6">
        <v>8</v>
      </c>
      <c r="B19" s="7">
        <v>311</v>
      </c>
      <c r="C19" s="8" t="s">
        <v>181</v>
      </c>
      <c r="D19" s="7">
        <v>85</v>
      </c>
      <c r="E19" s="7">
        <v>33839297</v>
      </c>
      <c r="F19" s="6">
        <v>35102</v>
      </c>
      <c r="G19" s="8" t="s">
        <v>191</v>
      </c>
      <c r="H19" s="9">
        <v>10</v>
      </c>
      <c r="I19" s="24">
        <v>240</v>
      </c>
      <c r="J19" s="25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6">
        <v>9</v>
      </c>
      <c r="B20" s="7">
        <v>311</v>
      </c>
      <c r="C20" s="8" t="s">
        <v>181</v>
      </c>
      <c r="D20" s="7">
        <v>28.5</v>
      </c>
      <c r="E20" s="7">
        <v>33839297</v>
      </c>
      <c r="F20" s="6">
        <v>30902</v>
      </c>
      <c r="G20" s="8" t="s">
        <v>192</v>
      </c>
      <c r="H20" s="9">
        <v>3</v>
      </c>
      <c r="I20" s="24">
        <v>145.5</v>
      </c>
      <c r="J20" s="25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6">
        <v>10</v>
      </c>
      <c r="B21" s="7">
        <v>311</v>
      </c>
      <c r="C21" s="8" t="s">
        <v>181</v>
      </c>
      <c r="D21" s="7">
        <v>56.46</v>
      </c>
      <c r="E21" s="7">
        <v>33839297</v>
      </c>
      <c r="F21" s="6">
        <v>106211</v>
      </c>
      <c r="G21" s="8" t="s">
        <v>193</v>
      </c>
      <c r="H21" s="9">
        <v>3</v>
      </c>
      <c r="I21" s="24">
        <v>84</v>
      </c>
      <c r="J21" s="25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6">
        <v>11</v>
      </c>
      <c r="B22" s="7">
        <v>311</v>
      </c>
      <c r="C22" s="8" t="s">
        <v>181</v>
      </c>
      <c r="D22" s="7">
        <v>56.46</v>
      </c>
      <c r="E22" s="7">
        <v>33839297</v>
      </c>
      <c r="F22" s="6">
        <v>106213</v>
      </c>
      <c r="G22" s="8" t="s">
        <v>194</v>
      </c>
      <c r="H22" s="9">
        <v>3</v>
      </c>
      <c r="I22" s="24">
        <v>84</v>
      </c>
      <c r="J22" s="25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6">
        <v>12</v>
      </c>
      <c r="B23" s="7">
        <v>311</v>
      </c>
      <c r="C23" s="8" t="s">
        <v>181</v>
      </c>
      <c r="D23" s="7">
        <v>2.7</v>
      </c>
      <c r="E23" s="7">
        <v>33839297</v>
      </c>
      <c r="F23" s="6">
        <v>11793</v>
      </c>
      <c r="G23" s="8" t="s">
        <v>195</v>
      </c>
      <c r="H23" s="9">
        <v>2</v>
      </c>
      <c r="I23" s="24">
        <v>8</v>
      </c>
      <c r="J23" s="25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6">
        <v>13</v>
      </c>
      <c r="B24" s="7">
        <v>311</v>
      </c>
      <c r="C24" s="8" t="s">
        <v>181</v>
      </c>
      <c r="D24" s="7">
        <v>1400</v>
      </c>
      <c r="E24" s="7">
        <v>33839297</v>
      </c>
      <c r="F24" s="6">
        <v>47683</v>
      </c>
      <c r="G24" s="8" t="s">
        <v>183</v>
      </c>
      <c r="H24" s="9">
        <v>700</v>
      </c>
      <c r="I24" s="24">
        <v>10150</v>
      </c>
      <c r="J24" s="25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>
      <c r="A25" s="6">
        <v>14</v>
      </c>
      <c r="B25" s="7">
        <v>311</v>
      </c>
      <c r="C25" s="8" t="s">
        <v>181</v>
      </c>
      <c r="D25" s="7">
        <v>16</v>
      </c>
      <c r="E25" s="7">
        <v>33839297</v>
      </c>
      <c r="F25" s="6">
        <v>19577</v>
      </c>
      <c r="G25" s="8" t="s">
        <v>196</v>
      </c>
      <c r="H25" s="9">
        <v>10</v>
      </c>
      <c r="I25" s="24">
        <v>50</v>
      </c>
      <c r="J25" s="25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  <row r="26" spans="1:256">
      <c r="A26" s="6">
        <v>15</v>
      </c>
      <c r="B26" s="7">
        <v>311</v>
      </c>
      <c r="C26" s="8" t="s">
        <v>181</v>
      </c>
      <c r="D26" s="7">
        <v>6.5</v>
      </c>
      <c r="E26" s="7">
        <v>33839297</v>
      </c>
      <c r="F26" s="6">
        <v>3209</v>
      </c>
      <c r="G26" s="8" t="s">
        <v>197</v>
      </c>
      <c r="H26" s="9">
        <v>10</v>
      </c>
      <c r="I26" s="24">
        <v>25</v>
      </c>
      <c r="J26" s="25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  <row r="27" spans="1:256">
      <c r="A27" s="6">
        <v>16</v>
      </c>
      <c r="B27" s="7">
        <v>311</v>
      </c>
      <c r="C27" s="8" t="s">
        <v>181</v>
      </c>
      <c r="D27" s="7">
        <v>6</v>
      </c>
      <c r="E27" s="7">
        <v>33839297</v>
      </c>
      <c r="F27" s="6">
        <v>15315</v>
      </c>
      <c r="G27" s="8" t="s">
        <v>198</v>
      </c>
      <c r="H27" s="9">
        <v>1</v>
      </c>
      <c r="I27" s="24">
        <v>35</v>
      </c>
      <c r="J27" s="25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pans="1:256">
      <c r="A28" s="6">
        <v>17</v>
      </c>
      <c r="B28" s="7">
        <v>311</v>
      </c>
      <c r="C28" s="8" t="s">
        <v>181</v>
      </c>
      <c r="D28" s="7">
        <v>52</v>
      </c>
      <c r="E28" s="7">
        <v>33839297</v>
      </c>
      <c r="F28" s="6">
        <v>40881</v>
      </c>
      <c r="G28" s="8" t="s">
        <v>199</v>
      </c>
      <c r="H28" s="9">
        <v>4</v>
      </c>
      <c r="I28" s="24">
        <v>63.2</v>
      </c>
      <c r="J28" s="25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>
      <c r="A29" s="6">
        <v>18</v>
      </c>
      <c r="B29" s="7">
        <v>311</v>
      </c>
      <c r="C29" s="8" t="s">
        <v>181</v>
      </c>
      <c r="D29" s="7">
        <v>12.8</v>
      </c>
      <c r="E29" s="7">
        <v>33839297</v>
      </c>
      <c r="F29" s="6">
        <v>40881</v>
      </c>
      <c r="G29" s="8" t="s">
        <v>199</v>
      </c>
      <c r="H29" s="9">
        <v>1</v>
      </c>
      <c r="I29" s="24">
        <v>15.8</v>
      </c>
      <c r="J29" s="25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>
      <c r="A30" s="17"/>
      <c r="B30" s="15">
        <v>581</v>
      </c>
      <c r="C30" s="16" t="s">
        <v>200</v>
      </c>
      <c r="D30" s="15">
        <v>126</v>
      </c>
      <c r="E30" s="15">
        <v>33840717</v>
      </c>
      <c r="F30" s="18"/>
      <c r="G30" s="18"/>
      <c r="H30" s="15">
        <v>120</v>
      </c>
      <c r="I30" s="30">
        <v>1020</v>
      </c>
      <c r="J30" s="31">
        <v>8.5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>
      <c r="A31" s="19">
        <v>52</v>
      </c>
      <c r="B31" s="7">
        <v>744</v>
      </c>
      <c r="C31" s="8" t="s">
        <v>201</v>
      </c>
      <c r="D31" s="7">
        <v>352</v>
      </c>
      <c r="E31" s="7">
        <v>33841168</v>
      </c>
      <c r="F31" s="19">
        <v>1846</v>
      </c>
      <c r="G31" s="20" t="s">
        <v>183</v>
      </c>
      <c r="H31" s="9">
        <v>320</v>
      </c>
      <c r="I31" s="24">
        <v>2400</v>
      </c>
      <c r="J31" s="3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>
      <c r="A32" s="19">
        <v>53</v>
      </c>
      <c r="B32" s="7">
        <v>744</v>
      </c>
      <c r="C32" s="8" t="s">
        <v>201</v>
      </c>
      <c r="D32" s="7">
        <v>330</v>
      </c>
      <c r="E32" s="7">
        <v>33841168</v>
      </c>
      <c r="F32" s="19">
        <v>1846</v>
      </c>
      <c r="G32" s="20" t="s">
        <v>183</v>
      </c>
      <c r="H32" s="9">
        <v>300</v>
      </c>
      <c r="I32" s="24">
        <v>2250</v>
      </c>
      <c r="J32" s="32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>
      <c r="A33" s="6">
        <v>54</v>
      </c>
      <c r="B33" s="7">
        <v>744</v>
      </c>
      <c r="C33" s="8" t="s">
        <v>201</v>
      </c>
      <c r="D33" s="7">
        <v>330</v>
      </c>
      <c r="E33" s="7">
        <v>33841168</v>
      </c>
      <c r="F33" s="6">
        <v>1846</v>
      </c>
      <c r="G33" s="8" t="s">
        <v>183</v>
      </c>
      <c r="H33" s="9">
        <v>300</v>
      </c>
      <c r="I33" s="24">
        <v>2250</v>
      </c>
      <c r="J33" s="3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>
      <c r="A34" s="6">
        <v>55</v>
      </c>
      <c r="B34" s="7">
        <v>744</v>
      </c>
      <c r="C34" s="8" t="s">
        <v>201</v>
      </c>
      <c r="D34" s="7">
        <v>330</v>
      </c>
      <c r="E34" s="7">
        <v>33841168</v>
      </c>
      <c r="F34" s="6">
        <v>1846</v>
      </c>
      <c r="G34" s="8" t="s">
        <v>183</v>
      </c>
      <c r="H34" s="9">
        <v>300</v>
      </c>
      <c r="I34" s="24">
        <v>2250</v>
      </c>
      <c r="J34" s="32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>
      <c r="A35" s="10">
        <v>56</v>
      </c>
      <c r="B35" s="11">
        <v>744</v>
      </c>
      <c r="C35" s="12" t="s">
        <v>201</v>
      </c>
      <c r="D35" s="11">
        <v>110</v>
      </c>
      <c r="E35" s="11">
        <v>33841168</v>
      </c>
      <c r="F35" s="10">
        <v>1846</v>
      </c>
      <c r="G35" s="12" t="s">
        <v>183</v>
      </c>
      <c r="H35" s="13">
        <v>100</v>
      </c>
      <c r="I35" s="26">
        <v>750</v>
      </c>
      <c r="J35" s="33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6">
        <v>184</v>
      </c>
      <c r="B36" s="7">
        <v>746</v>
      </c>
      <c r="C36" s="8" t="s">
        <v>202</v>
      </c>
      <c r="D36" s="7">
        <v>1499.96</v>
      </c>
      <c r="E36" s="7">
        <v>33841433</v>
      </c>
      <c r="F36" s="6">
        <v>47683</v>
      </c>
      <c r="G36" s="8" t="s">
        <v>183</v>
      </c>
      <c r="H36" s="9">
        <v>500</v>
      </c>
      <c r="I36" s="24">
        <v>7749.96</v>
      </c>
      <c r="J36" s="3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</row>
    <row r="37" spans="1:256">
      <c r="A37" s="6">
        <v>185</v>
      </c>
      <c r="B37" s="7">
        <v>746</v>
      </c>
      <c r="C37" s="8" t="s">
        <v>202</v>
      </c>
      <c r="D37" s="7">
        <v>4800.04</v>
      </c>
      <c r="E37" s="7">
        <v>33841433</v>
      </c>
      <c r="F37" s="6">
        <v>47683</v>
      </c>
      <c r="G37" s="8" t="s">
        <v>183</v>
      </c>
      <c r="H37" s="9">
        <v>1600</v>
      </c>
      <c r="I37" s="24">
        <v>24800.04</v>
      </c>
      <c r="J37" s="32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>
      <c r="A38" s="19">
        <v>35</v>
      </c>
      <c r="B38" s="7">
        <v>744</v>
      </c>
      <c r="C38" s="8" t="s">
        <v>201</v>
      </c>
      <c r="D38" s="7">
        <v>176</v>
      </c>
      <c r="E38" s="7">
        <v>33843858</v>
      </c>
      <c r="F38" s="19">
        <v>1846</v>
      </c>
      <c r="G38" s="20" t="s">
        <v>183</v>
      </c>
      <c r="H38" s="9">
        <v>160</v>
      </c>
      <c r="I38" s="24">
        <v>1200</v>
      </c>
      <c r="J38" s="32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</row>
    <row r="39" spans="1:256">
      <c r="A39" s="19">
        <v>36</v>
      </c>
      <c r="B39" s="7">
        <v>744</v>
      </c>
      <c r="C39" s="8" t="s">
        <v>201</v>
      </c>
      <c r="D39" s="7">
        <v>176</v>
      </c>
      <c r="E39" s="7">
        <v>33843858</v>
      </c>
      <c r="F39" s="19">
        <v>1846</v>
      </c>
      <c r="G39" s="20" t="s">
        <v>183</v>
      </c>
      <c r="H39" s="9">
        <v>160</v>
      </c>
      <c r="I39" s="24">
        <v>1200</v>
      </c>
      <c r="J39" s="32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</row>
    <row r="40" spans="1:256">
      <c r="A40" s="21">
        <v>37</v>
      </c>
      <c r="B40" s="11">
        <v>744</v>
      </c>
      <c r="C40" s="12" t="s">
        <v>201</v>
      </c>
      <c r="D40" s="11">
        <v>110</v>
      </c>
      <c r="E40" s="11">
        <v>33843858</v>
      </c>
      <c r="F40" s="21">
        <v>1846</v>
      </c>
      <c r="G40" s="22" t="s">
        <v>183</v>
      </c>
      <c r="H40" s="13">
        <v>100</v>
      </c>
      <c r="I40" s="26">
        <v>750</v>
      </c>
      <c r="J40" s="2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</row>
    <row r="41" spans="1:256">
      <c r="A41" s="19">
        <v>38</v>
      </c>
      <c r="B41" s="7">
        <v>744</v>
      </c>
      <c r="C41" s="8" t="s">
        <v>201</v>
      </c>
      <c r="D41" s="7">
        <v>221.1</v>
      </c>
      <c r="E41" s="7">
        <v>33843858</v>
      </c>
      <c r="F41" s="19">
        <v>1846</v>
      </c>
      <c r="G41" s="20" t="s">
        <v>183</v>
      </c>
      <c r="H41" s="9">
        <v>201</v>
      </c>
      <c r="I41" s="24">
        <v>1507.5</v>
      </c>
      <c r="J41" s="27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</row>
    <row r="42" spans="1:256">
      <c r="A42" s="19">
        <v>39</v>
      </c>
      <c r="B42" s="7">
        <v>744</v>
      </c>
      <c r="C42" s="8" t="s">
        <v>201</v>
      </c>
      <c r="D42" s="7">
        <v>176</v>
      </c>
      <c r="E42" s="7">
        <v>33843858</v>
      </c>
      <c r="F42" s="19">
        <v>1846</v>
      </c>
      <c r="G42" s="20" t="s">
        <v>183</v>
      </c>
      <c r="H42" s="9">
        <v>160</v>
      </c>
      <c r="I42" s="24">
        <v>1200</v>
      </c>
      <c r="J42" s="27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  <row r="43" spans="1:25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</row>
    <row r="45" spans="1:25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</row>
    <row r="46" spans="1:25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</row>
    <row r="47" spans="1:25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</row>
    <row r="48" spans="1:25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</row>
    <row r="49" spans="1:25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</row>
    <row r="50" spans="1:25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</row>
    <row r="51" spans="1:25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</row>
    <row r="52" spans="1:25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</row>
    <row r="53" spans="1:25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  <c r="IV53" s="18"/>
    </row>
    <row r="54" spans="1:25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</row>
    <row r="55" spans="1:25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</row>
    <row r="56" spans="1:2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</row>
    <row r="57" spans="1:25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</row>
    <row r="58" spans="1:25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</row>
    <row r="59" spans="1:25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</row>
    <row r="60" spans="1:25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</row>
    <row r="61" spans="1:25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</row>
    <row r="62" spans="1:25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</row>
    <row r="63" spans="1:25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</row>
    <row r="64" spans="1:25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</row>
    <row r="65" spans="1:25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</row>
    <row r="66" spans="1:25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  <c r="IV66" s="18"/>
    </row>
    <row r="67" spans="1:25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</row>
    <row r="68" spans="1:25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</row>
    <row r="69" spans="1:25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</row>
    <row r="70" spans="1:25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</row>
    <row r="71" spans="1:25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</row>
    <row r="72" spans="1:25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</row>
    <row r="73" spans="1:25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</row>
    <row r="74" spans="1:25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</row>
    <row r="75" spans="1:25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</row>
    <row r="76" spans="1:25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</row>
    <row r="77" spans="1:25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</row>
    <row r="78" spans="1:25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</row>
    <row r="79" spans="1:25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</row>
    <row r="80" spans="1:25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</row>
    <row r="81" spans="1:25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</row>
    <row r="82" spans="1:25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</row>
    <row r="83" spans="1:25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</row>
    <row r="84" spans="1:25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</row>
    <row r="85" spans="1:25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  <c r="IV85" s="18"/>
    </row>
    <row r="86" spans="1:25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  <c r="IV86" s="18"/>
    </row>
    <row r="87" spans="1:25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  <c r="IV87" s="18"/>
    </row>
    <row r="88" spans="1:25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</row>
    <row r="89" spans="1:25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  <c r="IV89" s="18"/>
    </row>
    <row r="90" spans="1:25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  <c r="IV90" s="18"/>
    </row>
    <row r="91" spans="1:25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</row>
    <row r="92" spans="1:25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</row>
    <row r="93" spans="1:25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</row>
    <row r="94" spans="1:25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  <c r="IV94" s="18"/>
    </row>
    <row r="95" spans="1:25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  <c r="IV95" s="18"/>
    </row>
    <row r="96" spans="1:25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</row>
    <row r="97" spans="1:25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</row>
    <row r="98" spans="1:25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</row>
    <row r="99" spans="1:25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</row>
    <row r="100" spans="1:25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  <c r="IV100" s="18"/>
    </row>
    <row r="101" spans="1:25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</row>
    <row r="102" spans="1:25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</row>
    <row r="103" spans="1:25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</row>
    <row r="104" spans="1:25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</row>
    <row r="105" spans="1:25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</row>
    <row r="106" spans="1:25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</row>
    <row r="107" spans="1:25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</row>
    <row r="108" spans="1:25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  <c r="IV108" s="18"/>
    </row>
    <row r="109" spans="1:25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</row>
    <row r="110" spans="1:25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</row>
    <row r="111" spans="1:25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</row>
    <row r="112" spans="1:25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</row>
    <row r="113" spans="1:25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</row>
    <row r="114" spans="1:25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</row>
    <row r="115" spans="1:25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  <row r="116" spans="1:25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</row>
    <row r="117" spans="1:25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</row>
    <row r="118" spans="1:25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</row>
    <row r="119" spans="1:25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 s="18"/>
    </row>
    <row r="120" spans="1:25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  <c r="IT120" s="18"/>
      <c r="IU120" s="18"/>
      <c r="IV120" s="18"/>
    </row>
    <row r="121" spans="1:25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</row>
    <row r="122" spans="1:25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</row>
    <row r="123" spans="1:25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  <c r="IV123" s="18"/>
    </row>
    <row r="124" spans="1:25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</row>
    <row r="125" spans="1:25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</row>
    <row r="126" spans="1:25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</row>
    <row r="129" spans="1:25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pans="1:25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pans="1:25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pans="1:25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pans="1:25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pans="1:25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pans="1:25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pans="1:25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pans="1:25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  <c r="IV140" s="18"/>
    </row>
    <row r="141" spans="1:25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  <c r="IS141" s="18"/>
      <c r="IT141" s="18"/>
      <c r="IU141" s="18"/>
      <c r="IV141" s="18"/>
    </row>
    <row r="142" spans="1:25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</row>
    <row r="143" spans="1:25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</row>
    <row r="144" spans="1:25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  <c r="IV144" s="18"/>
    </row>
    <row r="145" spans="1:25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  <c r="IR145" s="18"/>
      <c r="IS145" s="18"/>
      <c r="IT145" s="18"/>
      <c r="IU145" s="18"/>
      <c r="IV145" s="18"/>
    </row>
    <row r="146" spans="1:25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  <c r="IR146" s="18"/>
      <c r="IS146" s="18"/>
      <c r="IT146" s="18"/>
      <c r="IU146" s="18"/>
      <c r="IV146" s="18"/>
    </row>
    <row r="147" spans="1:25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  <c r="IK147" s="18"/>
      <c r="IL147" s="18"/>
      <c r="IM147" s="18"/>
      <c r="IN147" s="18"/>
      <c r="IO147" s="18"/>
      <c r="IP147" s="18"/>
      <c r="IQ147" s="18"/>
      <c r="IR147" s="18"/>
      <c r="IS147" s="18"/>
      <c r="IT147" s="18"/>
      <c r="IU147" s="18"/>
      <c r="IV147" s="18"/>
    </row>
    <row r="148" spans="1:25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  <c r="IV148" s="18"/>
    </row>
    <row r="149" spans="1:25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  <c r="IK149" s="18"/>
      <c r="IL149" s="18"/>
      <c r="IM149" s="18"/>
      <c r="IN149" s="18"/>
      <c r="IO149" s="18"/>
      <c r="IP149" s="18"/>
      <c r="IQ149" s="18"/>
      <c r="IR149" s="18"/>
      <c r="IS149" s="18"/>
      <c r="IT149" s="18"/>
      <c r="IU149" s="18"/>
      <c r="IV149" s="18"/>
    </row>
    <row r="150" spans="1:25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  <c r="IS150" s="18"/>
      <c r="IT150" s="18"/>
      <c r="IU150" s="18"/>
      <c r="IV150" s="18"/>
    </row>
    <row r="151" spans="1:25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  <c r="IV151" s="18"/>
    </row>
    <row r="152" spans="1:25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  <c r="IS152" s="18"/>
      <c r="IT152" s="18"/>
      <c r="IU152" s="18"/>
      <c r="IV152" s="18"/>
    </row>
    <row r="153" spans="1:25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  <c r="IS153" s="18"/>
      <c r="IT153" s="18"/>
      <c r="IU153" s="18"/>
      <c r="IV153" s="18"/>
    </row>
    <row r="154" spans="1:25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  <c r="IR154" s="18"/>
      <c r="IS154" s="18"/>
      <c r="IT154" s="18"/>
      <c r="IU154" s="18"/>
      <c r="IV154" s="18"/>
    </row>
    <row r="155" spans="1:25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  <c r="IV155" s="18"/>
    </row>
    <row r="156" spans="1:2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  <c r="IV156" s="18"/>
    </row>
    <row r="157" spans="1:25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  <c r="IR157" s="18"/>
      <c r="IS157" s="18"/>
      <c r="IT157" s="18"/>
      <c r="IU157" s="18"/>
      <c r="IV157" s="18"/>
    </row>
    <row r="158" spans="1:25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  <c r="IR158" s="18"/>
      <c r="IS158" s="18"/>
      <c r="IT158" s="18"/>
      <c r="IU158" s="18"/>
      <c r="IV158" s="18"/>
    </row>
    <row r="159" spans="1:25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  <c r="IK159" s="18"/>
      <c r="IL159" s="18"/>
      <c r="IM159" s="18"/>
      <c r="IN159" s="18"/>
      <c r="IO159" s="18"/>
      <c r="IP159" s="18"/>
      <c r="IQ159" s="18"/>
      <c r="IR159" s="18"/>
      <c r="IS159" s="18"/>
      <c r="IT159" s="18"/>
      <c r="IU159" s="18"/>
      <c r="IV159" s="18"/>
    </row>
    <row r="160" spans="1:25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</row>
    <row r="161" spans="1:25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</row>
    <row r="162" spans="1:25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</row>
    <row r="163" spans="1:25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  <c r="IK163" s="18"/>
      <c r="IL163" s="18"/>
      <c r="IM163" s="18"/>
      <c r="IN163" s="18"/>
      <c r="IO163" s="18"/>
      <c r="IP163" s="18"/>
      <c r="IQ163" s="18"/>
      <c r="IR163" s="18"/>
      <c r="IS163" s="18"/>
      <c r="IT163" s="18"/>
      <c r="IU163" s="18"/>
      <c r="IV163" s="18"/>
    </row>
    <row r="164" spans="1:25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  <c r="IS167" s="18"/>
      <c r="IT167" s="18"/>
      <c r="IU167" s="18"/>
      <c r="IV167" s="18"/>
    </row>
    <row r="168" spans="1:25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  <c r="IK171" s="18"/>
      <c r="IL171" s="18"/>
      <c r="IM171" s="18"/>
      <c r="IN171" s="18"/>
      <c r="IO171" s="18"/>
      <c r="IP171" s="18"/>
      <c r="IQ171" s="18"/>
      <c r="IR171" s="18"/>
      <c r="IS171" s="18"/>
      <c r="IT171" s="18"/>
      <c r="IU171" s="18"/>
      <c r="IV171" s="18"/>
    </row>
    <row r="172" spans="1:25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  <c r="GV175" s="18"/>
      <c r="GW175" s="18"/>
      <c r="GX175" s="18"/>
      <c r="GY175" s="18"/>
      <c r="GZ175" s="18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  <c r="HT175" s="18"/>
      <c r="HU175" s="18"/>
      <c r="HV175" s="18"/>
      <c r="HW175" s="18"/>
      <c r="HX175" s="18"/>
      <c r="HY175" s="18"/>
      <c r="HZ175" s="18"/>
      <c r="IA175" s="18"/>
      <c r="IB175" s="18"/>
      <c r="IC175" s="18"/>
      <c r="ID175" s="18"/>
      <c r="IE175" s="18"/>
      <c r="IF175" s="18"/>
      <c r="IG175" s="18"/>
      <c r="IH175" s="18"/>
      <c r="II175" s="18"/>
      <c r="IJ175" s="18"/>
      <c r="IK175" s="18"/>
      <c r="IL175" s="18"/>
      <c r="IM175" s="18"/>
      <c r="IN175" s="18"/>
      <c r="IO175" s="18"/>
      <c r="IP175" s="18"/>
      <c r="IQ175" s="18"/>
      <c r="IR175" s="18"/>
      <c r="IS175" s="18"/>
      <c r="IT175" s="18"/>
      <c r="IU175" s="18"/>
      <c r="IV175" s="18"/>
    </row>
    <row r="176" spans="1:25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  <c r="GS176" s="18"/>
      <c r="GT176" s="18"/>
      <c r="GU176" s="18"/>
      <c r="GV176" s="18"/>
      <c r="GW176" s="18"/>
      <c r="GX176" s="18"/>
      <c r="GY176" s="18"/>
      <c r="GZ176" s="18"/>
      <c r="HA176" s="18"/>
      <c r="HB176" s="18"/>
      <c r="HC176" s="18"/>
      <c r="HD176" s="18"/>
      <c r="HE176" s="18"/>
      <c r="HF176" s="18"/>
      <c r="HG176" s="18"/>
      <c r="HH176" s="18"/>
      <c r="HI176" s="18"/>
      <c r="HJ176" s="18"/>
      <c r="HK176" s="18"/>
      <c r="HL176" s="18"/>
      <c r="HM176" s="18"/>
      <c r="HN176" s="18"/>
      <c r="HO176" s="18"/>
      <c r="HP176" s="18"/>
      <c r="HQ176" s="18"/>
      <c r="HR176" s="18"/>
      <c r="HS176" s="18"/>
      <c r="HT176" s="18"/>
      <c r="HU176" s="18"/>
      <c r="HV176" s="18"/>
      <c r="HW176" s="18"/>
      <c r="HX176" s="18"/>
      <c r="HY176" s="18"/>
      <c r="HZ176" s="18"/>
      <c r="IA176" s="18"/>
      <c r="IB176" s="18"/>
      <c r="IC176" s="18"/>
      <c r="ID176" s="18"/>
      <c r="IE176" s="18"/>
      <c r="IF176" s="18"/>
      <c r="IG176" s="18"/>
      <c r="IH176" s="18"/>
      <c r="II176" s="18"/>
      <c r="IJ176" s="18"/>
      <c r="IK176" s="18"/>
      <c r="IL176" s="18"/>
      <c r="IM176" s="18"/>
      <c r="IN176" s="18"/>
      <c r="IO176" s="18"/>
      <c r="IP176" s="18"/>
      <c r="IQ176" s="18"/>
      <c r="IR176" s="18"/>
      <c r="IS176" s="18"/>
      <c r="IT176" s="18"/>
      <c r="IU176" s="18"/>
      <c r="IV176" s="18"/>
    </row>
    <row r="177" spans="1:25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  <c r="GV177" s="18"/>
      <c r="GW177" s="18"/>
      <c r="GX177" s="18"/>
      <c r="GY177" s="18"/>
      <c r="GZ177" s="18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  <c r="HT177" s="18"/>
      <c r="HU177" s="18"/>
      <c r="HV177" s="18"/>
      <c r="HW177" s="18"/>
      <c r="HX177" s="18"/>
      <c r="HY177" s="18"/>
      <c r="HZ177" s="18"/>
      <c r="IA177" s="18"/>
      <c r="IB177" s="18"/>
      <c r="IC177" s="18"/>
      <c r="ID177" s="18"/>
      <c r="IE177" s="18"/>
      <c r="IF177" s="18"/>
      <c r="IG177" s="18"/>
      <c r="IH177" s="18"/>
      <c r="II177" s="18"/>
      <c r="IJ177" s="18"/>
      <c r="IK177" s="18"/>
      <c r="IL177" s="18"/>
      <c r="IM177" s="18"/>
      <c r="IN177" s="18"/>
      <c r="IO177" s="18"/>
      <c r="IP177" s="18"/>
      <c r="IQ177" s="18"/>
      <c r="IR177" s="18"/>
      <c r="IS177" s="18"/>
      <c r="IT177" s="18"/>
      <c r="IU177" s="18"/>
      <c r="IV177" s="18"/>
    </row>
    <row r="178" spans="1:25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  <c r="GV178" s="18"/>
      <c r="GW178" s="18"/>
      <c r="GX178" s="18"/>
      <c r="GY178" s="18"/>
      <c r="GZ178" s="18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  <c r="HT178" s="18"/>
      <c r="HU178" s="18"/>
      <c r="HV178" s="18"/>
      <c r="HW178" s="18"/>
      <c r="HX178" s="18"/>
      <c r="HY178" s="18"/>
      <c r="HZ178" s="18"/>
      <c r="IA178" s="18"/>
      <c r="IB178" s="18"/>
      <c r="IC178" s="18"/>
      <c r="ID178" s="18"/>
      <c r="IE178" s="18"/>
      <c r="IF178" s="18"/>
      <c r="IG178" s="18"/>
      <c r="IH178" s="18"/>
      <c r="II178" s="18"/>
      <c r="IJ178" s="18"/>
      <c r="IK178" s="18"/>
      <c r="IL178" s="18"/>
      <c r="IM178" s="18"/>
      <c r="IN178" s="18"/>
      <c r="IO178" s="18"/>
      <c r="IP178" s="18"/>
      <c r="IQ178" s="18"/>
      <c r="IR178" s="18"/>
      <c r="IS178" s="18"/>
      <c r="IT178" s="18"/>
      <c r="IU178" s="18"/>
      <c r="IV178" s="18"/>
    </row>
    <row r="179" spans="1:25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  <c r="IG179" s="18"/>
      <c r="IH179" s="18"/>
      <c r="II179" s="18"/>
      <c r="IJ179" s="18"/>
      <c r="IK179" s="18"/>
      <c r="IL179" s="18"/>
      <c r="IM179" s="18"/>
      <c r="IN179" s="18"/>
      <c r="IO179" s="18"/>
      <c r="IP179" s="18"/>
      <c r="IQ179" s="18"/>
      <c r="IR179" s="18"/>
      <c r="IS179" s="18"/>
      <c r="IT179" s="18"/>
      <c r="IU179" s="18"/>
      <c r="IV179" s="18"/>
    </row>
    <row r="180" spans="1:25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  <c r="FN180" s="18"/>
      <c r="FO180" s="18"/>
      <c r="FP180" s="18"/>
      <c r="FQ180" s="18"/>
      <c r="FR180" s="18"/>
      <c r="FS180" s="18"/>
      <c r="FT180" s="18"/>
      <c r="FU180" s="18"/>
      <c r="FV180" s="18"/>
      <c r="FW180" s="18"/>
      <c r="FX180" s="18"/>
      <c r="FY180" s="18"/>
      <c r="FZ180" s="18"/>
      <c r="GA180" s="18"/>
      <c r="GB180" s="18"/>
      <c r="GC180" s="18"/>
      <c r="GD180" s="18"/>
      <c r="GE180" s="18"/>
      <c r="GF180" s="18"/>
      <c r="GG180" s="18"/>
      <c r="GH180" s="18"/>
      <c r="GI180" s="18"/>
      <c r="GJ180" s="18"/>
      <c r="GK180" s="18"/>
      <c r="GL180" s="18"/>
      <c r="GM180" s="18"/>
      <c r="GN180" s="18"/>
      <c r="GO180" s="18"/>
      <c r="GP180" s="18"/>
      <c r="GQ180" s="18"/>
      <c r="GR180" s="18"/>
      <c r="GS180" s="18"/>
      <c r="GT180" s="18"/>
      <c r="GU180" s="18"/>
      <c r="GV180" s="18"/>
      <c r="GW180" s="18"/>
      <c r="GX180" s="18"/>
      <c r="GY180" s="18"/>
      <c r="GZ180" s="18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  <c r="HT180" s="18"/>
      <c r="HU180" s="18"/>
      <c r="HV180" s="18"/>
      <c r="HW180" s="18"/>
      <c r="HX180" s="18"/>
      <c r="HY180" s="18"/>
      <c r="HZ180" s="18"/>
      <c r="IA180" s="18"/>
      <c r="IB180" s="18"/>
      <c r="IC180" s="18"/>
      <c r="ID180" s="18"/>
      <c r="IE180" s="18"/>
      <c r="IF180" s="18"/>
      <c r="IG180" s="18"/>
      <c r="IH180" s="18"/>
      <c r="II180" s="18"/>
      <c r="IJ180" s="18"/>
      <c r="IK180" s="18"/>
      <c r="IL180" s="18"/>
      <c r="IM180" s="18"/>
      <c r="IN180" s="18"/>
      <c r="IO180" s="18"/>
      <c r="IP180" s="18"/>
      <c r="IQ180" s="18"/>
      <c r="IR180" s="18"/>
      <c r="IS180" s="18"/>
      <c r="IT180" s="18"/>
      <c r="IU180" s="18"/>
      <c r="IV180" s="18"/>
    </row>
    <row r="181" spans="1:25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  <c r="GV181" s="18"/>
      <c r="GW181" s="18"/>
      <c r="GX181" s="18"/>
      <c r="GY181" s="18"/>
      <c r="GZ181" s="18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  <c r="HT181" s="18"/>
      <c r="HU181" s="18"/>
      <c r="HV181" s="18"/>
      <c r="HW181" s="18"/>
      <c r="HX181" s="18"/>
      <c r="HY181" s="18"/>
      <c r="HZ181" s="18"/>
      <c r="IA181" s="18"/>
      <c r="IB181" s="18"/>
      <c r="IC181" s="18"/>
      <c r="ID181" s="18"/>
      <c r="IE181" s="18"/>
      <c r="IF181" s="18"/>
      <c r="IG181" s="18"/>
      <c r="IH181" s="18"/>
      <c r="II181" s="18"/>
      <c r="IJ181" s="18"/>
      <c r="IK181" s="18"/>
      <c r="IL181" s="18"/>
      <c r="IM181" s="18"/>
      <c r="IN181" s="18"/>
      <c r="IO181" s="18"/>
      <c r="IP181" s="18"/>
      <c r="IQ181" s="18"/>
      <c r="IR181" s="18"/>
      <c r="IS181" s="18"/>
      <c r="IT181" s="18"/>
      <c r="IU181" s="18"/>
      <c r="IV181" s="18"/>
    </row>
    <row r="182" spans="1:25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J182" s="18"/>
      <c r="GK182" s="18"/>
      <c r="GL182" s="18"/>
      <c r="GM182" s="18"/>
      <c r="GN182" s="18"/>
      <c r="GO182" s="18"/>
      <c r="GP182" s="18"/>
      <c r="GQ182" s="18"/>
      <c r="GR182" s="18"/>
      <c r="GS182" s="18"/>
      <c r="GT182" s="18"/>
      <c r="GU182" s="18"/>
      <c r="GV182" s="18"/>
      <c r="GW182" s="18"/>
      <c r="GX182" s="18"/>
      <c r="GY182" s="18"/>
      <c r="GZ182" s="18"/>
      <c r="HA182" s="18"/>
      <c r="HB182" s="18"/>
      <c r="HC182" s="18"/>
      <c r="HD182" s="18"/>
      <c r="HE182" s="18"/>
      <c r="HF182" s="18"/>
      <c r="HG182" s="18"/>
      <c r="HH182" s="18"/>
      <c r="HI182" s="18"/>
      <c r="HJ182" s="18"/>
      <c r="HK182" s="18"/>
      <c r="HL182" s="18"/>
      <c r="HM182" s="18"/>
      <c r="HN182" s="18"/>
      <c r="HO182" s="18"/>
      <c r="HP182" s="18"/>
      <c r="HQ182" s="18"/>
      <c r="HR182" s="18"/>
      <c r="HS182" s="18"/>
      <c r="HT182" s="18"/>
      <c r="HU182" s="18"/>
      <c r="HV182" s="18"/>
      <c r="HW182" s="18"/>
      <c r="HX182" s="18"/>
      <c r="HY182" s="18"/>
      <c r="HZ182" s="18"/>
      <c r="IA182" s="18"/>
      <c r="IB182" s="18"/>
      <c r="IC182" s="18"/>
      <c r="ID182" s="18"/>
      <c r="IE182" s="18"/>
      <c r="IF182" s="18"/>
      <c r="IG182" s="18"/>
      <c r="IH182" s="18"/>
      <c r="II182" s="18"/>
      <c r="IJ182" s="18"/>
      <c r="IK182" s="18"/>
      <c r="IL182" s="18"/>
      <c r="IM182" s="18"/>
      <c r="IN182" s="18"/>
      <c r="IO182" s="18"/>
      <c r="IP182" s="18"/>
      <c r="IQ182" s="18"/>
      <c r="IR182" s="18"/>
      <c r="IS182" s="18"/>
      <c r="IT182" s="18"/>
      <c r="IU182" s="18"/>
      <c r="IV182" s="18"/>
    </row>
    <row r="183" spans="1:25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  <c r="FN183" s="18"/>
      <c r="FO183" s="18"/>
      <c r="FP183" s="18"/>
      <c r="FQ183" s="18"/>
      <c r="FR183" s="18"/>
      <c r="FS183" s="18"/>
      <c r="FT183" s="18"/>
      <c r="FU183" s="18"/>
      <c r="FV183" s="18"/>
      <c r="FW183" s="18"/>
      <c r="FX183" s="18"/>
      <c r="FY183" s="18"/>
      <c r="FZ183" s="18"/>
      <c r="GA183" s="18"/>
      <c r="GB183" s="18"/>
      <c r="GC183" s="18"/>
      <c r="GD183" s="18"/>
      <c r="GE183" s="18"/>
      <c r="GF183" s="18"/>
      <c r="GG183" s="18"/>
      <c r="GH183" s="18"/>
      <c r="GI183" s="18"/>
      <c r="GJ183" s="18"/>
      <c r="GK183" s="18"/>
      <c r="GL183" s="18"/>
      <c r="GM183" s="18"/>
      <c r="GN183" s="18"/>
      <c r="GO183" s="18"/>
      <c r="GP183" s="18"/>
      <c r="GQ183" s="18"/>
      <c r="GR183" s="18"/>
      <c r="GS183" s="18"/>
      <c r="GT183" s="18"/>
      <c r="GU183" s="18"/>
      <c r="GV183" s="18"/>
      <c r="GW183" s="18"/>
      <c r="GX183" s="18"/>
      <c r="GY183" s="18"/>
      <c r="GZ183" s="18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  <c r="HT183" s="18"/>
      <c r="HU183" s="18"/>
      <c r="HV183" s="18"/>
      <c r="HW183" s="18"/>
      <c r="HX183" s="18"/>
      <c r="HY183" s="18"/>
      <c r="HZ183" s="18"/>
      <c r="IA183" s="18"/>
      <c r="IB183" s="18"/>
      <c r="IC183" s="18"/>
      <c r="ID183" s="18"/>
      <c r="IE183" s="18"/>
      <c r="IF183" s="18"/>
      <c r="IG183" s="18"/>
      <c r="IH183" s="18"/>
      <c r="II183" s="18"/>
      <c r="IJ183" s="18"/>
      <c r="IK183" s="18"/>
      <c r="IL183" s="18"/>
      <c r="IM183" s="18"/>
      <c r="IN183" s="18"/>
      <c r="IO183" s="18"/>
      <c r="IP183" s="18"/>
      <c r="IQ183" s="18"/>
      <c r="IR183" s="18"/>
      <c r="IS183" s="18"/>
      <c r="IT183" s="18"/>
      <c r="IU183" s="18"/>
      <c r="IV183" s="18"/>
    </row>
    <row r="184" spans="1:25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</row>
    <row r="185" spans="1:25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  <c r="IK185" s="18"/>
      <c r="IL185" s="18"/>
      <c r="IM185" s="18"/>
      <c r="IN185" s="18"/>
      <c r="IO185" s="18"/>
      <c r="IP185" s="18"/>
      <c r="IQ185" s="18"/>
      <c r="IR185" s="18"/>
      <c r="IS185" s="18"/>
      <c r="IT185" s="18"/>
      <c r="IU185" s="18"/>
      <c r="IV185" s="18"/>
    </row>
    <row r="186" spans="1:25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  <c r="IG186" s="18"/>
      <c r="IH186" s="18"/>
      <c r="II186" s="18"/>
      <c r="IJ186" s="18"/>
      <c r="IK186" s="18"/>
      <c r="IL186" s="18"/>
      <c r="IM186" s="18"/>
      <c r="IN186" s="18"/>
      <c r="IO186" s="18"/>
      <c r="IP186" s="18"/>
      <c r="IQ186" s="18"/>
      <c r="IR186" s="18"/>
      <c r="IS186" s="18"/>
      <c r="IT186" s="18"/>
      <c r="IU186" s="18"/>
      <c r="IV186" s="18"/>
    </row>
    <row r="187" spans="1:25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  <c r="IG187" s="18"/>
      <c r="IH187" s="18"/>
      <c r="II187" s="18"/>
      <c r="IJ187" s="18"/>
      <c r="IK187" s="18"/>
      <c r="IL187" s="18"/>
      <c r="IM187" s="18"/>
      <c r="IN187" s="18"/>
      <c r="IO187" s="18"/>
      <c r="IP187" s="18"/>
      <c r="IQ187" s="18"/>
      <c r="IR187" s="18"/>
      <c r="IS187" s="18"/>
      <c r="IT187" s="18"/>
      <c r="IU187" s="18"/>
      <c r="IV187" s="18"/>
    </row>
    <row r="188" spans="1:25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  <c r="IG189" s="18"/>
      <c r="IH189" s="18"/>
      <c r="II189" s="18"/>
      <c r="IJ189" s="18"/>
      <c r="IK189" s="18"/>
      <c r="IL189" s="18"/>
      <c r="IM189" s="18"/>
      <c r="IN189" s="18"/>
      <c r="IO189" s="18"/>
      <c r="IP189" s="18"/>
      <c r="IQ189" s="18"/>
      <c r="IR189" s="18"/>
      <c r="IS189" s="18"/>
      <c r="IT189" s="18"/>
      <c r="IU189" s="18"/>
      <c r="IV189" s="18"/>
    </row>
    <row r="190" spans="1:25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  <c r="IG190" s="18"/>
      <c r="IH190" s="18"/>
      <c r="II190" s="18"/>
      <c r="IJ190" s="18"/>
      <c r="IK190" s="18"/>
      <c r="IL190" s="18"/>
      <c r="IM190" s="18"/>
      <c r="IN190" s="18"/>
      <c r="IO190" s="18"/>
      <c r="IP190" s="18"/>
      <c r="IQ190" s="18"/>
      <c r="IR190" s="18"/>
      <c r="IS190" s="18"/>
      <c r="IT190" s="18"/>
      <c r="IU190" s="18"/>
      <c r="IV190" s="18"/>
    </row>
    <row r="191" spans="1:25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  <c r="IG191" s="18"/>
      <c r="IH191" s="18"/>
      <c r="II191" s="18"/>
      <c r="IJ191" s="18"/>
      <c r="IK191" s="18"/>
      <c r="IL191" s="18"/>
      <c r="IM191" s="18"/>
      <c r="IN191" s="18"/>
      <c r="IO191" s="18"/>
      <c r="IP191" s="18"/>
      <c r="IQ191" s="18"/>
      <c r="IR191" s="18"/>
      <c r="IS191" s="18"/>
      <c r="IT191" s="18"/>
      <c r="IU191" s="18"/>
      <c r="IV191" s="18"/>
    </row>
    <row r="192" spans="1:25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  <c r="IG192" s="18"/>
      <c r="IH192" s="18"/>
      <c r="II192" s="18"/>
      <c r="IJ192" s="18"/>
      <c r="IK192" s="18"/>
      <c r="IL192" s="18"/>
      <c r="IM192" s="18"/>
      <c r="IN192" s="18"/>
      <c r="IO192" s="18"/>
      <c r="IP192" s="18"/>
      <c r="IQ192" s="18"/>
      <c r="IR192" s="18"/>
      <c r="IS192" s="18"/>
      <c r="IT192" s="18"/>
      <c r="IU192" s="18"/>
      <c r="IV192" s="18"/>
    </row>
    <row r="193" spans="1:25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  <c r="IG193" s="18"/>
      <c r="IH193" s="18"/>
      <c r="II193" s="18"/>
      <c r="IJ193" s="18"/>
      <c r="IK193" s="18"/>
      <c r="IL193" s="18"/>
      <c r="IM193" s="18"/>
      <c r="IN193" s="18"/>
      <c r="IO193" s="18"/>
      <c r="IP193" s="18"/>
      <c r="IQ193" s="18"/>
      <c r="IR193" s="18"/>
      <c r="IS193" s="18"/>
      <c r="IT193" s="18"/>
      <c r="IU193" s="18"/>
      <c r="IV193" s="18"/>
    </row>
    <row r="194" spans="1:25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  <c r="IH194" s="18"/>
      <c r="II194" s="18"/>
      <c r="IJ194" s="18"/>
      <c r="IK194" s="18"/>
      <c r="IL194" s="18"/>
      <c r="IM194" s="18"/>
      <c r="IN194" s="18"/>
      <c r="IO194" s="18"/>
      <c r="IP194" s="18"/>
      <c r="IQ194" s="18"/>
      <c r="IR194" s="18"/>
      <c r="IS194" s="18"/>
      <c r="IT194" s="18"/>
      <c r="IU194" s="18"/>
      <c r="IV194" s="18"/>
    </row>
    <row r="195" spans="1:25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  <c r="FN195" s="18"/>
      <c r="FO195" s="18"/>
      <c r="FP195" s="18"/>
      <c r="FQ195" s="18"/>
      <c r="FR195" s="18"/>
      <c r="FS195" s="18"/>
      <c r="FT195" s="18"/>
      <c r="FU195" s="18"/>
      <c r="FV195" s="18"/>
      <c r="FW195" s="18"/>
      <c r="FX195" s="18"/>
      <c r="FY195" s="18"/>
      <c r="FZ195" s="18"/>
      <c r="GA195" s="18"/>
      <c r="GB195" s="18"/>
      <c r="GC195" s="18"/>
      <c r="GD195" s="18"/>
      <c r="GE195" s="18"/>
      <c r="GF195" s="18"/>
      <c r="GG195" s="18"/>
      <c r="GH195" s="18"/>
      <c r="GI195" s="18"/>
      <c r="GJ195" s="18"/>
      <c r="GK195" s="18"/>
      <c r="GL195" s="18"/>
      <c r="GM195" s="18"/>
      <c r="GN195" s="18"/>
      <c r="GO195" s="18"/>
      <c r="GP195" s="18"/>
      <c r="GQ195" s="18"/>
      <c r="GR195" s="18"/>
      <c r="GS195" s="18"/>
      <c r="GT195" s="18"/>
      <c r="GU195" s="18"/>
      <c r="GV195" s="18"/>
      <c r="GW195" s="18"/>
      <c r="GX195" s="18"/>
      <c r="GY195" s="18"/>
      <c r="GZ195" s="18"/>
      <c r="HA195" s="18"/>
      <c r="HB195" s="18"/>
      <c r="HC195" s="18"/>
      <c r="HD195" s="18"/>
      <c r="HE195" s="18"/>
      <c r="HF195" s="18"/>
      <c r="HG195" s="18"/>
      <c r="HH195" s="18"/>
      <c r="HI195" s="18"/>
      <c r="HJ195" s="18"/>
      <c r="HK195" s="18"/>
      <c r="HL195" s="18"/>
      <c r="HM195" s="18"/>
      <c r="HN195" s="18"/>
      <c r="HO195" s="18"/>
      <c r="HP195" s="18"/>
      <c r="HQ195" s="18"/>
      <c r="HR195" s="18"/>
      <c r="HS195" s="18"/>
      <c r="HT195" s="18"/>
      <c r="HU195" s="18"/>
      <c r="HV195" s="18"/>
      <c r="HW195" s="18"/>
      <c r="HX195" s="18"/>
      <c r="HY195" s="18"/>
      <c r="HZ195" s="18"/>
      <c r="IA195" s="18"/>
      <c r="IB195" s="18"/>
      <c r="IC195" s="18"/>
      <c r="ID195" s="18"/>
      <c r="IE195" s="18"/>
      <c r="IF195" s="18"/>
      <c r="IG195" s="18"/>
      <c r="IH195" s="18"/>
      <c r="II195" s="18"/>
      <c r="IJ195" s="18"/>
      <c r="IK195" s="18"/>
      <c r="IL195" s="18"/>
      <c r="IM195" s="18"/>
      <c r="IN195" s="18"/>
      <c r="IO195" s="18"/>
      <c r="IP195" s="18"/>
      <c r="IQ195" s="18"/>
      <c r="IR195" s="18"/>
      <c r="IS195" s="18"/>
      <c r="IT195" s="18"/>
      <c r="IU195" s="18"/>
      <c r="IV195" s="18"/>
    </row>
    <row r="196" spans="1:25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  <c r="IG196" s="18"/>
      <c r="IH196" s="18"/>
      <c r="II196" s="18"/>
      <c r="IJ196" s="18"/>
      <c r="IK196" s="18"/>
      <c r="IL196" s="18"/>
      <c r="IM196" s="18"/>
      <c r="IN196" s="18"/>
      <c r="IO196" s="18"/>
      <c r="IP196" s="18"/>
      <c r="IQ196" s="18"/>
      <c r="IR196" s="18"/>
      <c r="IS196" s="18"/>
      <c r="IT196" s="18"/>
      <c r="IU196" s="18"/>
      <c r="IV196" s="18"/>
    </row>
    <row r="197" spans="1:25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  <c r="IG197" s="18"/>
      <c r="IH197" s="18"/>
      <c r="II197" s="18"/>
      <c r="IJ197" s="18"/>
      <c r="IK197" s="18"/>
      <c r="IL197" s="18"/>
      <c r="IM197" s="18"/>
      <c r="IN197" s="18"/>
      <c r="IO197" s="18"/>
      <c r="IP197" s="18"/>
      <c r="IQ197" s="18"/>
      <c r="IR197" s="18"/>
      <c r="IS197" s="18"/>
      <c r="IT197" s="18"/>
      <c r="IU197" s="18"/>
      <c r="IV197" s="18"/>
    </row>
    <row r="198" spans="1:25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  <c r="IG198" s="18"/>
      <c r="IH198" s="18"/>
      <c r="II198" s="18"/>
      <c r="IJ198" s="18"/>
      <c r="IK198" s="18"/>
      <c r="IL198" s="18"/>
      <c r="IM198" s="18"/>
      <c r="IN198" s="18"/>
      <c r="IO198" s="18"/>
      <c r="IP198" s="18"/>
      <c r="IQ198" s="18"/>
      <c r="IR198" s="18"/>
      <c r="IS198" s="18"/>
      <c r="IT198" s="18"/>
      <c r="IU198" s="18"/>
      <c r="IV198" s="18"/>
    </row>
    <row r="199" spans="1:25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  <c r="IV199" s="18"/>
    </row>
    <row r="200" spans="1:25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  <c r="IG200" s="18"/>
      <c r="IH200" s="18"/>
      <c r="II200" s="18"/>
      <c r="IJ200" s="18"/>
      <c r="IK200" s="18"/>
      <c r="IL200" s="18"/>
      <c r="IM200" s="18"/>
      <c r="IN200" s="18"/>
      <c r="IO200" s="18"/>
      <c r="IP200" s="18"/>
      <c r="IQ200" s="18"/>
      <c r="IR200" s="18"/>
      <c r="IS200" s="18"/>
      <c r="IT200" s="18"/>
      <c r="IU200" s="18"/>
      <c r="IV200" s="18"/>
    </row>
    <row r="201" spans="1:25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  <c r="IG201" s="18"/>
      <c r="IH201" s="18"/>
      <c r="II201" s="18"/>
      <c r="IJ201" s="18"/>
      <c r="IK201" s="18"/>
      <c r="IL201" s="18"/>
      <c r="IM201" s="18"/>
      <c r="IN201" s="18"/>
      <c r="IO201" s="18"/>
      <c r="IP201" s="18"/>
      <c r="IQ201" s="18"/>
      <c r="IR201" s="18"/>
      <c r="IS201" s="18"/>
      <c r="IT201" s="18"/>
      <c r="IU201" s="18"/>
      <c r="IV201" s="18"/>
    </row>
    <row r="202" spans="1:25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  <c r="IG202" s="18"/>
      <c r="IH202" s="18"/>
      <c r="II202" s="18"/>
      <c r="IJ202" s="18"/>
      <c r="IK202" s="18"/>
      <c r="IL202" s="18"/>
      <c r="IM202" s="18"/>
      <c r="IN202" s="18"/>
      <c r="IO202" s="18"/>
      <c r="IP202" s="18"/>
      <c r="IQ202" s="18"/>
      <c r="IR202" s="18"/>
      <c r="IS202" s="18"/>
      <c r="IT202" s="18"/>
      <c r="IU202" s="18"/>
      <c r="IV202" s="18"/>
    </row>
    <row r="203" spans="1:25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  <c r="IG203" s="18"/>
      <c r="IH203" s="18"/>
      <c r="II203" s="18"/>
      <c r="IJ203" s="18"/>
      <c r="IK203" s="18"/>
      <c r="IL203" s="18"/>
      <c r="IM203" s="18"/>
      <c r="IN203" s="18"/>
      <c r="IO203" s="18"/>
      <c r="IP203" s="18"/>
      <c r="IQ203" s="18"/>
      <c r="IR203" s="18"/>
      <c r="IS203" s="18"/>
      <c r="IT203" s="18"/>
      <c r="IU203" s="18"/>
      <c r="IV203" s="18"/>
    </row>
    <row r="204" spans="1:25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  <c r="IG204" s="18"/>
      <c r="IH204" s="18"/>
      <c r="II204" s="18"/>
      <c r="IJ204" s="18"/>
      <c r="IK204" s="18"/>
      <c r="IL204" s="18"/>
      <c r="IM204" s="18"/>
      <c r="IN204" s="18"/>
      <c r="IO204" s="18"/>
      <c r="IP204" s="18"/>
      <c r="IQ204" s="18"/>
      <c r="IR204" s="18"/>
      <c r="IS204" s="18"/>
      <c r="IT204" s="18"/>
      <c r="IU204" s="18"/>
      <c r="IV204" s="18"/>
    </row>
    <row r="205" spans="1:25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  <c r="IG205" s="18"/>
      <c r="IH205" s="18"/>
      <c r="II205" s="18"/>
      <c r="IJ205" s="18"/>
      <c r="IK205" s="18"/>
      <c r="IL205" s="18"/>
      <c r="IM205" s="18"/>
      <c r="IN205" s="18"/>
      <c r="IO205" s="18"/>
      <c r="IP205" s="18"/>
      <c r="IQ205" s="18"/>
      <c r="IR205" s="18"/>
      <c r="IS205" s="18"/>
      <c r="IT205" s="18"/>
      <c r="IU205" s="18"/>
      <c r="IV205" s="18"/>
    </row>
    <row r="206" spans="1:25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  <c r="IV206" s="18"/>
    </row>
    <row r="207" spans="1:25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  <c r="FN207" s="18"/>
      <c r="FO207" s="18"/>
      <c r="FP207" s="18"/>
      <c r="FQ207" s="18"/>
      <c r="FR207" s="18"/>
      <c r="FS207" s="18"/>
      <c r="FT207" s="18"/>
      <c r="FU207" s="18"/>
      <c r="FV207" s="18"/>
      <c r="FW207" s="18"/>
      <c r="FX207" s="18"/>
      <c r="FY207" s="18"/>
      <c r="FZ207" s="18"/>
      <c r="GA207" s="18"/>
      <c r="GB207" s="18"/>
      <c r="GC207" s="18"/>
      <c r="GD207" s="18"/>
      <c r="GE207" s="18"/>
      <c r="GF207" s="18"/>
      <c r="GG207" s="18"/>
      <c r="GH207" s="18"/>
      <c r="GI207" s="18"/>
      <c r="GJ207" s="18"/>
      <c r="GK207" s="18"/>
      <c r="GL207" s="18"/>
      <c r="GM207" s="18"/>
      <c r="GN207" s="18"/>
      <c r="GO207" s="18"/>
      <c r="GP207" s="18"/>
      <c r="GQ207" s="18"/>
      <c r="GR207" s="18"/>
      <c r="GS207" s="18"/>
      <c r="GT207" s="18"/>
      <c r="GU207" s="18"/>
      <c r="GV207" s="18"/>
      <c r="GW207" s="18"/>
      <c r="GX207" s="18"/>
      <c r="GY207" s="18"/>
      <c r="GZ207" s="18"/>
      <c r="HA207" s="18"/>
      <c r="HB207" s="18"/>
      <c r="HC207" s="18"/>
      <c r="HD207" s="18"/>
      <c r="HE207" s="18"/>
      <c r="HF207" s="18"/>
      <c r="HG207" s="18"/>
      <c r="HH207" s="18"/>
      <c r="HI207" s="18"/>
      <c r="HJ207" s="18"/>
      <c r="HK207" s="18"/>
      <c r="HL207" s="18"/>
      <c r="HM207" s="18"/>
      <c r="HN207" s="18"/>
      <c r="HO207" s="18"/>
      <c r="HP207" s="18"/>
      <c r="HQ207" s="18"/>
      <c r="HR207" s="18"/>
      <c r="HS207" s="18"/>
      <c r="HT207" s="18"/>
      <c r="HU207" s="18"/>
      <c r="HV207" s="18"/>
      <c r="HW207" s="18"/>
      <c r="HX207" s="18"/>
      <c r="HY207" s="18"/>
      <c r="HZ207" s="18"/>
      <c r="IA207" s="18"/>
      <c r="IB207" s="18"/>
      <c r="IC207" s="18"/>
      <c r="ID207" s="18"/>
      <c r="IE207" s="18"/>
      <c r="IF207" s="18"/>
      <c r="IG207" s="18"/>
      <c r="IH207" s="18"/>
      <c r="II207" s="18"/>
      <c r="IJ207" s="18"/>
      <c r="IK207" s="18"/>
      <c r="IL207" s="18"/>
      <c r="IM207" s="18"/>
      <c r="IN207" s="18"/>
      <c r="IO207" s="18"/>
      <c r="IP207" s="18"/>
      <c r="IQ207" s="18"/>
      <c r="IR207" s="18"/>
      <c r="IS207" s="18"/>
      <c r="IT207" s="18"/>
      <c r="IU207" s="18"/>
      <c r="IV207" s="18"/>
    </row>
    <row r="208" spans="1:25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  <c r="IG208" s="18"/>
      <c r="IH208" s="18"/>
      <c r="II208" s="18"/>
      <c r="IJ208" s="18"/>
      <c r="IK208" s="18"/>
      <c r="IL208" s="18"/>
      <c r="IM208" s="18"/>
      <c r="IN208" s="18"/>
      <c r="IO208" s="18"/>
      <c r="IP208" s="18"/>
      <c r="IQ208" s="18"/>
      <c r="IR208" s="18"/>
      <c r="IS208" s="18"/>
      <c r="IT208" s="18"/>
      <c r="IU208" s="18"/>
      <c r="IV208" s="18"/>
    </row>
    <row r="209" spans="1:25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  <c r="GH209" s="18"/>
      <c r="GI209" s="18"/>
      <c r="GJ209" s="18"/>
      <c r="GK209" s="18"/>
      <c r="GL209" s="18"/>
      <c r="GM209" s="18"/>
      <c r="GN209" s="18"/>
      <c r="GO209" s="18"/>
      <c r="GP209" s="18"/>
      <c r="GQ209" s="18"/>
      <c r="GR209" s="18"/>
      <c r="GS209" s="18"/>
      <c r="GT209" s="18"/>
      <c r="GU209" s="18"/>
      <c r="GV209" s="18"/>
      <c r="GW209" s="18"/>
      <c r="GX209" s="18"/>
      <c r="GY209" s="18"/>
      <c r="GZ209" s="18"/>
      <c r="HA209" s="18"/>
      <c r="HB209" s="18"/>
      <c r="HC209" s="18"/>
      <c r="HD209" s="18"/>
      <c r="HE209" s="18"/>
      <c r="HF209" s="18"/>
      <c r="HG209" s="18"/>
      <c r="HH209" s="18"/>
      <c r="HI209" s="18"/>
      <c r="HJ209" s="18"/>
      <c r="HK209" s="18"/>
      <c r="HL209" s="18"/>
      <c r="HM209" s="18"/>
      <c r="HN209" s="18"/>
      <c r="HO209" s="18"/>
      <c r="HP209" s="18"/>
      <c r="HQ209" s="18"/>
      <c r="HR209" s="18"/>
      <c r="HS209" s="18"/>
      <c r="HT209" s="18"/>
      <c r="HU209" s="18"/>
      <c r="HV209" s="18"/>
      <c r="HW209" s="18"/>
      <c r="HX209" s="18"/>
      <c r="HY209" s="18"/>
      <c r="HZ209" s="18"/>
      <c r="IA209" s="18"/>
      <c r="IB209" s="18"/>
      <c r="IC209" s="18"/>
      <c r="ID209" s="18"/>
      <c r="IE209" s="18"/>
      <c r="IF209" s="18"/>
      <c r="IG209" s="18"/>
      <c r="IH209" s="18"/>
      <c r="II209" s="18"/>
      <c r="IJ209" s="18"/>
      <c r="IK209" s="18"/>
      <c r="IL209" s="18"/>
      <c r="IM209" s="18"/>
      <c r="IN209" s="18"/>
      <c r="IO209" s="18"/>
      <c r="IP209" s="18"/>
      <c r="IQ209" s="18"/>
      <c r="IR209" s="18"/>
      <c r="IS209" s="18"/>
      <c r="IT209" s="18"/>
      <c r="IU209" s="18"/>
      <c r="IV209" s="18"/>
    </row>
    <row r="210" spans="1:25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  <c r="FN210" s="18"/>
      <c r="FO210" s="18"/>
      <c r="FP210" s="18"/>
      <c r="FQ210" s="18"/>
      <c r="FR210" s="18"/>
      <c r="FS210" s="18"/>
      <c r="FT210" s="18"/>
      <c r="FU210" s="18"/>
      <c r="FV210" s="18"/>
      <c r="FW210" s="18"/>
      <c r="FX210" s="18"/>
      <c r="FY210" s="18"/>
      <c r="FZ210" s="18"/>
      <c r="GA210" s="18"/>
      <c r="GB210" s="18"/>
      <c r="GC210" s="18"/>
      <c r="GD210" s="18"/>
      <c r="GE210" s="18"/>
      <c r="GF210" s="18"/>
      <c r="GG210" s="18"/>
      <c r="GH210" s="18"/>
      <c r="GI210" s="18"/>
      <c r="GJ210" s="18"/>
      <c r="GK210" s="18"/>
      <c r="GL210" s="18"/>
      <c r="GM210" s="18"/>
      <c r="GN210" s="18"/>
      <c r="GO210" s="18"/>
      <c r="GP210" s="18"/>
      <c r="GQ210" s="18"/>
      <c r="GR210" s="18"/>
      <c r="GS210" s="18"/>
      <c r="GT210" s="18"/>
      <c r="GU210" s="18"/>
      <c r="GV210" s="18"/>
      <c r="GW210" s="18"/>
      <c r="GX210" s="18"/>
      <c r="GY210" s="18"/>
      <c r="GZ210" s="18"/>
      <c r="HA210" s="18"/>
      <c r="HB210" s="18"/>
      <c r="HC210" s="18"/>
      <c r="HD210" s="18"/>
      <c r="HE210" s="18"/>
      <c r="HF210" s="18"/>
      <c r="HG210" s="18"/>
      <c r="HH210" s="18"/>
      <c r="HI210" s="18"/>
      <c r="HJ210" s="18"/>
      <c r="HK210" s="18"/>
      <c r="HL210" s="18"/>
      <c r="HM210" s="18"/>
      <c r="HN210" s="18"/>
      <c r="HO210" s="18"/>
      <c r="HP210" s="18"/>
      <c r="HQ210" s="18"/>
      <c r="HR210" s="18"/>
      <c r="HS210" s="18"/>
      <c r="HT210" s="18"/>
      <c r="HU210" s="18"/>
      <c r="HV210" s="18"/>
      <c r="HW210" s="18"/>
      <c r="HX210" s="18"/>
      <c r="HY210" s="18"/>
      <c r="HZ210" s="18"/>
      <c r="IA210" s="18"/>
      <c r="IB210" s="18"/>
      <c r="IC210" s="18"/>
      <c r="ID210" s="18"/>
      <c r="IE210" s="18"/>
      <c r="IF210" s="18"/>
      <c r="IG210" s="18"/>
      <c r="IH210" s="18"/>
      <c r="II210" s="18"/>
      <c r="IJ210" s="18"/>
      <c r="IK210" s="18"/>
      <c r="IL210" s="18"/>
      <c r="IM210" s="18"/>
      <c r="IN210" s="18"/>
      <c r="IO210" s="18"/>
      <c r="IP210" s="18"/>
      <c r="IQ210" s="18"/>
      <c r="IR210" s="18"/>
      <c r="IS210" s="18"/>
      <c r="IT210" s="18"/>
      <c r="IU210" s="18"/>
      <c r="IV210" s="18"/>
    </row>
    <row r="211" spans="1:25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  <c r="IG211" s="18"/>
      <c r="IH211" s="18"/>
      <c r="II211" s="18"/>
      <c r="IJ211" s="18"/>
      <c r="IK211" s="18"/>
      <c r="IL211" s="18"/>
      <c r="IM211" s="18"/>
      <c r="IN211" s="18"/>
      <c r="IO211" s="18"/>
      <c r="IP211" s="18"/>
      <c r="IQ211" s="18"/>
      <c r="IR211" s="18"/>
      <c r="IS211" s="18"/>
      <c r="IT211" s="18"/>
      <c r="IU211" s="18"/>
      <c r="IV211" s="18"/>
    </row>
    <row r="212" spans="1:25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  <c r="FN212" s="18"/>
      <c r="FO212" s="18"/>
      <c r="FP212" s="18"/>
      <c r="FQ212" s="18"/>
      <c r="FR212" s="18"/>
      <c r="FS212" s="18"/>
      <c r="FT212" s="18"/>
      <c r="FU212" s="18"/>
      <c r="FV212" s="18"/>
      <c r="FW212" s="18"/>
      <c r="FX212" s="18"/>
      <c r="FY212" s="18"/>
      <c r="FZ212" s="18"/>
      <c r="GA212" s="18"/>
      <c r="GB212" s="18"/>
      <c r="GC212" s="18"/>
      <c r="GD212" s="18"/>
      <c r="GE212" s="18"/>
      <c r="GF212" s="18"/>
      <c r="GG212" s="18"/>
      <c r="GH212" s="18"/>
      <c r="GI212" s="18"/>
      <c r="GJ212" s="18"/>
      <c r="GK212" s="18"/>
      <c r="GL212" s="18"/>
      <c r="GM212" s="18"/>
      <c r="GN212" s="18"/>
      <c r="GO212" s="18"/>
      <c r="GP212" s="18"/>
      <c r="GQ212" s="18"/>
      <c r="GR212" s="18"/>
      <c r="GS212" s="18"/>
      <c r="GT212" s="18"/>
      <c r="GU212" s="18"/>
      <c r="GV212" s="18"/>
      <c r="GW212" s="18"/>
      <c r="GX212" s="18"/>
      <c r="GY212" s="18"/>
      <c r="GZ212" s="18"/>
      <c r="HA212" s="18"/>
      <c r="HB212" s="18"/>
      <c r="HC212" s="18"/>
      <c r="HD212" s="18"/>
      <c r="HE212" s="18"/>
      <c r="HF212" s="18"/>
      <c r="HG212" s="18"/>
      <c r="HH212" s="18"/>
      <c r="HI212" s="18"/>
      <c r="HJ212" s="18"/>
      <c r="HK212" s="18"/>
      <c r="HL212" s="18"/>
      <c r="HM212" s="18"/>
      <c r="HN212" s="18"/>
      <c r="HO212" s="18"/>
      <c r="HP212" s="18"/>
      <c r="HQ212" s="18"/>
      <c r="HR212" s="18"/>
      <c r="HS212" s="18"/>
      <c r="HT212" s="18"/>
      <c r="HU212" s="18"/>
      <c r="HV212" s="18"/>
      <c r="HW212" s="18"/>
      <c r="HX212" s="18"/>
      <c r="HY212" s="18"/>
      <c r="HZ212" s="18"/>
      <c r="IA212" s="18"/>
      <c r="IB212" s="18"/>
      <c r="IC212" s="18"/>
      <c r="ID212" s="18"/>
      <c r="IE212" s="18"/>
      <c r="IF212" s="18"/>
      <c r="IG212" s="18"/>
      <c r="IH212" s="18"/>
      <c r="II212" s="18"/>
      <c r="IJ212" s="18"/>
      <c r="IK212" s="18"/>
      <c r="IL212" s="18"/>
      <c r="IM212" s="18"/>
      <c r="IN212" s="18"/>
      <c r="IO212" s="18"/>
      <c r="IP212" s="18"/>
      <c r="IQ212" s="18"/>
      <c r="IR212" s="18"/>
      <c r="IS212" s="18"/>
      <c r="IT212" s="18"/>
      <c r="IU212" s="18"/>
      <c r="IV212" s="18"/>
    </row>
    <row r="213" spans="1:25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  <c r="FH213" s="18"/>
      <c r="FI213" s="18"/>
      <c r="FJ213" s="18"/>
      <c r="FK213" s="18"/>
      <c r="FL213" s="18"/>
      <c r="FM213" s="18"/>
      <c r="FN213" s="18"/>
      <c r="FO213" s="18"/>
      <c r="FP213" s="18"/>
      <c r="FQ213" s="18"/>
      <c r="FR213" s="18"/>
      <c r="FS213" s="18"/>
      <c r="FT213" s="18"/>
      <c r="FU213" s="18"/>
      <c r="FV213" s="18"/>
      <c r="FW213" s="18"/>
      <c r="FX213" s="18"/>
      <c r="FY213" s="18"/>
      <c r="FZ213" s="18"/>
      <c r="GA213" s="18"/>
      <c r="GB213" s="18"/>
      <c r="GC213" s="18"/>
      <c r="GD213" s="18"/>
      <c r="GE213" s="18"/>
      <c r="GF213" s="18"/>
      <c r="GG213" s="18"/>
      <c r="GH213" s="18"/>
      <c r="GI213" s="18"/>
      <c r="GJ213" s="18"/>
      <c r="GK213" s="18"/>
      <c r="GL213" s="18"/>
      <c r="GM213" s="18"/>
      <c r="GN213" s="18"/>
      <c r="GO213" s="18"/>
      <c r="GP213" s="18"/>
      <c r="GQ213" s="18"/>
      <c r="GR213" s="18"/>
      <c r="GS213" s="18"/>
      <c r="GT213" s="18"/>
      <c r="GU213" s="18"/>
      <c r="GV213" s="18"/>
      <c r="GW213" s="18"/>
      <c r="GX213" s="18"/>
      <c r="GY213" s="18"/>
      <c r="GZ213" s="18"/>
      <c r="HA213" s="18"/>
      <c r="HB213" s="18"/>
      <c r="HC213" s="18"/>
      <c r="HD213" s="18"/>
      <c r="HE213" s="18"/>
      <c r="HF213" s="18"/>
      <c r="HG213" s="18"/>
      <c r="HH213" s="18"/>
      <c r="HI213" s="18"/>
      <c r="HJ213" s="18"/>
      <c r="HK213" s="18"/>
      <c r="HL213" s="18"/>
      <c r="HM213" s="18"/>
      <c r="HN213" s="18"/>
      <c r="HO213" s="18"/>
      <c r="HP213" s="18"/>
      <c r="HQ213" s="18"/>
      <c r="HR213" s="18"/>
      <c r="HS213" s="18"/>
      <c r="HT213" s="18"/>
      <c r="HU213" s="18"/>
      <c r="HV213" s="18"/>
      <c r="HW213" s="18"/>
      <c r="HX213" s="18"/>
      <c r="HY213" s="18"/>
      <c r="HZ213" s="18"/>
      <c r="IA213" s="18"/>
      <c r="IB213" s="18"/>
      <c r="IC213" s="18"/>
      <c r="ID213" s="18"/>
      <c r="IE213" s="18"/>
      <c r="IF213" s="18"/>
      <c r="IG213" s="18"/>
      <c r="IH213" s="18"/>
      <c r="II213" s="18"/>
      <c r="IJ213" s="18"/>
      <c r="IK213" s="18"/>
      <c r="IL213" s="18"/>
      <c r="IM213" s="18"/>
      <c r="IN213" s="18"/>
      <c r="IO213" s="18"/>
      <c r="IP213" s="18"/>
      <c r="IQ213" s="18"/>
      <c r="IR213" s="18"/>
      <c r="IS213" s="18"/>
      <c r="IT213" s="18"/>
      <c r="IU213" s="18"/>
      <c r="IV213" s="18"/>
    </row>
    <row r="214" spans="1:25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  <c r="GY214" s="18"/>
      <c r="GZ214" s="18"/>
      <c r="HA214" s="18"/>
      <c r="HB214" s="18"/>
      <c r="HC214" s="18"/>
      <c r="HD214" s="18"/>
      <c r="HE214" s="18"/>
      <c r="HF214" s="18"/>
      <c r="HG214" s="18"/>
      <c r="HH214" s="18"/>
      <c r="HI214" s="18"/>
      <c r="HJ214" s="18"/>
      <c r="HK214" s="18"/>
      <c r="HL214" s="18"/>
      <c r="HM214" s="18"/>
      <c r="HN214" s="18"/>
      <c r="HO214" s="18"/>
      <c r="HP214" s="18"/>
      <c r="HQ214" s="18"/>
      <c r="HR214" s="18"/>
      <c r="HS214" s="18"/>
      <c r="HT214" s="18"/>
      <c r="HU214" s="18"/>
      <c r="HV214" s="18"/>
      <c r="HW214" s="18"/>
      <c r="HX214" s="18"/>
      <c r="HY214" s="18"/>
      <c r="HZ214" s="18"/>
      <c r="IA214" s="18"/>
      <c r="IB214" s="18"/>
      <c r="IC214" s="18"/>
      <c r="ID214" s="18"/>
      <c r="IE214" s="18"/>
      <c r="IF214" s="18"/>
      <c r="IG214" s="18"/>
      <c r="IH214" s="18"/>
      <c r="II214" s="18"/>
      <c r="IJ214" s="18"/>
      <c r="IK214" s="18"/>
      <c r="IL214" s="18"/>
      <c r="IM214" s="18"/>
      <c r="IN214" s="18"/>
      <c r="IO214" s="18"/>
      <c r="IP214" s="18"/>
      <c r="IQ214" s="18"/>
      <c r="IR214" s="18"/>
      <c r="IS214" s="18"/>
      <c r="IT214" s="18"/>
      <c r="IU214" s="18"/>
      <c r="IV214" s="18"/>
    </row>
    <row r="215" spans="1:25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  <c r="IG215" s="18"/>
      <c r="IH215" s="18"/>
      <c r="II215" s="18"/>
      <c r="IJ215" s="18"/>
      <c r="IK215" s="18"/>
      <c r="IL215" s="18"/>
      <c r="IM215" s="18"/>
      <c r="IN215" s="18"/>
      <c r="IO215" s="18"/>
      <c r="IP215" s="18"/>
      <c r="IQ215" s="18"/>
      <c r="IR215" s="18"/>
      <c r="IS215" s="18"/>
      <c r="IT215" s="18"/>
      <c r="IU215" s="18"/>
      <c r="IV215" s="18"/>
    </row>
    <row r="216" spans="1:25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  <c r="IG216" s="18"/>
      <c r="IH216" s="18"/>
      <c r="II216" s="18"/>
      <c r="IJ216" s="18"/>
      <c r="IK216" s="18"/>
      <c r="IL216" s="18"/>
      <c r="IM216" s="18"/>
      <c r="IN216" s="18"/>
      <c r="IO216" s="18"/>
      <c r="IP216" s="18"/>
      <c r="IQ216" s="18"/>
      <c r="IR216" s="18"/>
      <c r="IS216" s="18"/>
      <c r="IT216" s="18"/>
      <c r="IU216" s="18"/>
      <c r="IV216" s="18"/>
    </row>
    <row r="217" spans="1:25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  <c r="IG217" s="18"/>
      <c r="IH217" s="18"/>
      <c r="II217" s="18"/>
      <c r="IJ217" s="18"/>
      <c r="IK217" s="18"/>
      <c r="IL217" s="18"/>
      <c r="IM217" s="18"/>
      <c r="IN217" s="18"/>
      <c r="IO217" s="18"/>
      <c r="IP217" s="18"/>
      <c r="IQ217" s="18"/>
      <c r="IR217" s="18"/>
      <c r="IS217" s="18"/>
      <c r="IT217" s="18"/>
      <c r="IU217" s="18"/>
      <c r="IV217" s="18"/>
    </row>
    <row r="218" spans="1:25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  <c r="IG218" s="18"/>
      <c r="IH218" s="18"/>
      <c r="II218" s="18"/>
      <c r="IJ218" s="18"/>
      <c r="IK218" s="18"/>
      <c r="IL218" s="18"/>
      <c r="IM218" s="18"/>
      <c r="IN218" s="18"/>
      <c r="IO218" s="18"/>
      <c r="IP218" s="18"/>
      <c r="IQ218" s="18"/>
      <c r="IR218" s="18"/>
      <c r="IS218" s="18"/>
      <c r="IT218" s="18"/>
      <c r="IU218" s="18"/>
      <c r="IV218" s="18"/>
    </row>
    <row r="219" spans="1:25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  <c r="IG219" s="18"/>
      <c r="IH219" s="18"/>
      <c r="II219" s="18"/>
      <c r="IJ219" s="18"/>
      <c r="IK219" s="18"/>
      <c r="IL219" s="18"/>
      <c r="IM219" s="18"/>
      <c r="IN219" s="18"/>
      <c r="IO219" s="18"/>
      <c r="IP219" s="18"/>
      <c r="IQ219" s="18"/>
      <c r="IR219" s="18"/>
      <c r="IS219" s="18"/>
      <c r="IT219" s="18"/>
      <c r="IU219" s="18"/>
      <c r="IV219" s="18"/>
    </row>
    <row r="220" spans="1:25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  <c r="GV220" s="18"/>
      <c r="GW220" s="18"/>
      <c r="GX220" s="18"/>
      <c r="GY220" s="18"/>
      <c r="GZ220" s="18"/>
      <c r="HA220" s="18"/>
      <c r="HB220" s="18"/>
      <c r="HC220" s="18"/>
      <c r="HD220" s="18"/>
      <c r="HE220" s="18"/>
      <c r="HF220" s="18"/>
      <c r="HG220" s="18"/>
      <c r="HH220" s="18"/>
      <c r="HI220" s="18"/>
      <c r="HJ220" s="18"/>
      <c r="HK220" s="18"/>
      <c r="HL220" s="18"/>
      <c r="HM220" s="18"/>
      <c r="HN220" s="18"/>
      <c r="HO220" s="18"/>
      <c r="HP220" s="18"/>
      <c r="HQ220" s="18"/>
      <c r="HR220" s="18"/>
      <c r="HS220" s="18"/>
      <c r="HT220" s="18"/>
      <c r="HU220" s="18"/>
      <c r="HV220" s="18"/>
      <c r="HW220" s="18"/>
      <c r="HX220" s="18"/>
      <c r="HY220" s="18"/>
      <c r="HZ220" s="18"/>
      <c r="IA220" s="18"/>
      <c r="IB220" s="18"/>
      <c r="IC220" s="18"/>
      <c r="ID220" s="18"/>
      <c r="IE220" s="18"/>
      <c r="IF220" s="18"/>
      <c r="IG220" s="18"/>
      <c r="IH220" s="18"/>
      <c r="II220" s="18"/>
      <c r="IJ220" s="18"/>
      <c r="IK220" s="18"/>
      <c r="IL220" s="18"/>
      <c r="IM220" s="18"/>
      <c r="IN220" s="18"/>
      <c r="IO220" s="18"/>
      <c r="IP220" s="18"/>
      <c r="IQ220" s="18"/>
      <c r="IR220" s="18"/>
      <c r="IS220" s="18"/>
      <c r="IT220" s="18"/>
      <c r="IU220" s="18"/>
      <c r="IV220" s="18"/>
    </row>
    <row r="221" spans="1:25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  <c r="IV221" s="18"/>
    </row>
    <row r="222" spans="1:25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  <c r="IV222" s="18"/>
    </row>
    <row r="223" spans="1:25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  <c r="FH223" s="18"/>
      <c r="FI223" s="18"/>
      <c r="FJ223" s="18"/>
      <c r="FK223" s="18"/>
      <c r="FL223" s="18"/>
      <c r="FM223" s="18"/>
      <c r="FN223" s="18"/>
      <c r="FO223" s="18"/>
      <c r="FP223" s="18"/>
      <c r="FQ223" s="18"/>
      <c r="FR223" s="18"/>
      <c r="FS223" s="18"/>
      <c r="FT223" s="18"/>
      <c r="FU223" s="18"/>
      <c r="FV223" s="18"/>
      <c r="FW223" s="18"/>
      <c r="FX223" s="18"/>
      <c r="FY223" s="18"/>
      <c r="FZ223" s="18"/>
      <c r="GA223" s="18"/>
      <c r="GB223" s="18"/>
      <c r="GC223" s="18"/>
      <c r="GD223" s="18"/>
      <c r="GE223" s="18"/>
      <c r="GF223" s="18"/>
      <c r="GG223" s="18"/>
      <c r="GH223" s="18"/>
      <c r="GI223" s="18"/>
      <c r="GJ223" s="18"/>
      <c r="GK223" s="18"/>
      <c r="GL223" s="18"/>
      <c r="GM223" s="18"/>
      <c r="GN223" s="18"/>
      <c r="GO223" s="18"/>
      <c r="GP223" s="18"/>
      <c r="GQ223" s="18"/>
      <c r="GR223" s="18"/>
      <c r="GS223" s="18"/>
      <c r="GT223" s="18"/>
      <c r="GU223" s="18"/>
      <c r="GV223" s="18"/>
      <c r="GW223" s="18"/>
      <c r="GX223" s="18"/>
      <c r="GY223" s="18"/>
      <c r="GZ223" s="18"/>
      <c r="HA223" s="18"/>
      <c r="HB223" s="18"/>
      <c r="HC223" s="18"/>
      <c r="HD223" s="18"/>
      <c r="HE223" s="18"/>
      <c r="HF223" s="18"/>
      <c r="HG223" s="18"/>
      <c r="HH223" s="18"/>
      <c r="HI223" s="18"/>
      <c r="HJ223" s="18"/>
      <c r="HK223" s="18"/>
      <c r="HL223" s="18"/>
      <c r="HM223" s="18"/>
      <c r="HN223" s="18"/>
      <c r="HO223" s="18"/>
      <c r="HP223" s="18"/>
      <c r="HQ223" s="18"/>
      <c r="HR223" s="18"/>
      <c r="HS223" s="18"/>
      <c r="HT223" s="18"/>
      <c r="HU223" s="18"/>
      <c r="HV223" s="18"/>
      <c r="HW223" s="18"/>
      <c r="HX223" s="18"/>
      <c r="HY223" s="18"/>
      <c r="HZ223" s="18"/>
      <c r="IA223" s="18"/>
      <c r="IB223" s="18"/>
      <c r="IC223" s="18"/>
      <c r="ID223" s="18"/>
      <c r="IE223" s="18"/>
      <c r="IF223" s="18"/>
      <c r="IG223" s="18"/>
      <c r="IH223" s="18"/>
      <c r="II223" s="18"/>
      <c r="IJ223" s="18"/>
      <c r="IK223" s="18"/>
      <c r="IL223" s="18"/>
      <c r="IM223" s="18"/>
      <c r="IN223" s="18"/>
      <c r="IO223" s="18"/>
      <c r="IP223" s="18"/>
      <c r="IQ223" s="18"/>
      <c r="IR223" s="18"/>
      <c r="IS223" s="18"/>
      <c r="IT223" s="18"/>
      <c r="IU223" s="18"/>
      <c r="IV223" s="18"/>
    </row>
    <row r="224" spans="1:25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  <c r="FN224" s="18"/>
      <c r="FO224" s="18"/>
      <c r="FP224" s="18"/>
      <c r="FQ224" s="18"/>
      <c r="FR224" s="18"/>
      <c r="FS224" s="18"/>
      <c r="FT224" s="18"/>
      <c r="FU224" s="18"/>
      <c r="FV224" s="18"/>
      <c r="FW224" s="18"/>
      <c r="FX224" s="18"/>
      <c r="FY224" s="18"/>
      <c r="FZ224" s="18"/>
      <c r="GA224" s="18"/>
      <c r="GB224" s="18"/>
      <c r="GC224" s="18"/>
      <c r="GD224" s="18"/>
      <c r="GE224" s="18"/>
      <c r="GF224" s="18"/>
      <c r="GG224" s="18"/>
      <c r="GH224" s="18"/>
      <c r="GI224" s="18"/>
      <c r="GJ224" s="18"/>
      <c r="GK224" s="18"/>
      <c r="GL224" s="18"/>
      <c r="GM224" s="18"/>
      <c r="GN224" s="18"/>
      <c r="GO224" s="18"/>
      <c r="GP224" s="18"/>
      <c r="GQ224" s="18"/>
      <c r="GR224" s="18"/>
      <c r="GS224" s="18"/>
      <c r="GT224" s="18"/>
      <c r="GU224" s="18"/>
      <c r="GV224" s="18"/>
      <c r="GW224" s="18"/>
      <c r="GX224" s="18"/>
      <c r="GY224" s="18"/>
      <c r="GZ224" s="18"/>
      <c r="HA224" s="18"/>
      <c r="HB224" s="18"/>
      <c r="HC224" s="18"/>
      <c r="HD224" s="18"/>
      <c r="HE224" s="18"/>
      <c r="HF224" s="18"/>
      <c r="HG224" s="18"/>
      <c r="HH224" s="18"/>
      <c r="HI224" s="18"/>
      <c r="HJ224" s="18"/>
      <c r="HK224" s="18"/>
      <c r="HL224" s="18"/>
      <c r="HM224" s="18"/>
      <c r="HN224" s="18"/>
      <c r="HO224" s="18"/>
      <c r="HP224" s="18"/>
      <c r="HQ224" s="18"/>
      <c r="HR224" s="18"/>
      <c r="HS224" s="18"/>
      <c r="HT224" s="18"/>
      <c r="HU224" s="18"/>
      <c r="HV224" s="18"/>
      <c r="HW224" s="18"/>
      <c r="HX224" s="18"/>
      <c r="HY224" s="18"/>
      <c r="HZ224" s="18"/>
      <c r="IA224" s="18"/>
      <c r="IB224" s="18"/>
      <c r="IC224" s="18"/>
      <c r="ID224" s="18"/>
      <c r="IE224" s="18"/>
      <c r="IF224" s="18"/>
      <c r="IG224" s="18"/>
      <c r="IH224" s="18"/>
      <c r="II224" s="18"/>
      <c r="IJ224" s="18"/>
      <c r="IK224" s="18"/>
      <c r="IL224" s="18"/>
      <c r="IM224" s="18"/>
      <c r="IN224" s="18"/>
      <c r="IO224" s="18"/>
      <c r="IP224" s="18"/>
      <c r="IQ224" s="18"/>
      <c r="IR224" s="18"/>
      <c r="IS224" s="18"/>
      <c r="IT224" s="18"/>
      <c r="IU224" s="18"/>
      <c r="IV224" s="18"/>
    </row>
    <row r="225" spans="1:25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  <c r="FN225" s="18"/>
      <c r="FO225" s="18"/>
      <c r="FP225" s="18"/>
      <c r="FQ225" s="18"/>
      <c r="FR225" s="18"/>
      <c r="FS225" s="18"/>
      <c r="FT225" s="18"/>
      <c r="FU225" s="18"/>
      <c r="FV225" s="18"/>
      <c r="FW225" s="18"/>
      <c r="FX225" s="18"/>
      <c r="FY225" s="18"/>
      <c r="FZ225" s="18"/>
      <c r="GA225" s="18"/>
      <c r="GB225" s="18"/>
      <c r="GC225" s="18"/>
      <c r="GD225" s="18"/>
      <c r="GE225" s="18"/>
      <c r="GF225" s="18"/>
      <c r="GG225" s="18"/>
      <c r="GH225" s="18"/>
      <c r="GI225" s="18"/>
      <c r="GJ225" s="18"/>
      <c r="GK225" s="18"/>
      <c r="GL225" s="18"/>
      <c r="GM225" s="18"/>
      <c r="GN225" s="18"/>
      <c r="GO225" s="18"/>
      <c r="GP225" s="18"/>
      <c r="GQ225" s="18"/>
      <c r="GR225" s="18"/>
      <c r="GS225" s="18"/>
      <c r="GT225" s="18"/>
      <c r="GU225" s="18"/>
      <c r="GV225" s="18"/>
      <c r="GW225" s="18"/>
      <c r="GX225" s="18"/>
      <c r="GY225" s="18"/>
      <c r="GZ225" s="18"/>
      <c r="HA225" s="18"/>
      <c r="HB225" s="18"/>
      <c r="HC225" s="18"/>
      <c r="HD225" s="18"/>
      <c r="HE225" s="18"/>
      <c r="HF225" s="18"/>
      <c r="HG225" s="18"/>
      <c r="HH225" s="18"/>
      <c r="HI225" s="18"/>
      <c r="HJ225" s="18"/>
      <c r="HK225" s="18"/>
      <c r="HL225" s="18"/>
      <c r="HM225" s="18"/>
      <c r="HN225" s="18"/>
      <c r="HO225" s="18"/>
      <c r="HP225" s="18"/>
      <c r="HQ225" s="18"/>
      <c r="HR225" s="18"/>
      <c r="HS225" s="18"/>
      <c r="HT225" s="18"/>
      <c r="HU225" s="18"/>
      <c r="HV225" s="18"/>
      <c r="HW225" s="18"/>
      <c r="HX225" s="18"/>
      <c r="HY225" s="18"/>
      <c r="HZ225" s="18"/>
      <c r="IA225" s="18"/>
      <c r="IB225" s="18"/>
      <c r="IC225" s="18"/>
      <c r="ID225" s="18"/>
      <c r="IE225" s="18"/>
      <c r="IF225" s="18"/>
      <c r="IG225" s="18"/>
      <c r="IH225" s="18"/>
      <c r="II225" s="18"/>
      <c r="IJ225" s="18"/>
      <c r="IK225" s="18"/>
      <c r="IL225" s="18"/>
      <c r="IM225" s="18"/>
      <c r="IN225" s="18"/>
      <c r="IO225" s="18"/>
      <c r="IP225" s="18"/>
      <c r="IQ225" s="18"/>
      <c r="IR225" s="18"/>
      <c r="IS225" s="18"/>
      <c r="IT225" s="18"/>
      <c r="IU225" s="18"/>
      <c r="IV225" s="18"/>
    </row>
    <row r="226" spans="1:25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  <c r="IG226" s="18"/>
      <c r="IH226" s="18"/>
      <c r="II226" s="18"/>
      <c r="IJ226" s="18"/>
      <c r="IK226" s="18"/>
      <c r="IL226" s="18"/>
      <c r="IM226" s="18"/>
      <c r="IN226" s="18"/>
      <c r="IO226" s="18"/>
      <c r="IP226" s="18"/>
      <c r="IQ226" s="18"/>
      <c r="IR226" s="18"/>
      <c r="IS226" s="18"/>
      <c r="IT226" s="18"/>
      <c r="IU226" s="18"/>
      <c r="IV226" s="18"/>
    </row>
    <row r="227" spans="1:25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  <c r="FN227" s="18"/>
      <c r="FO227" s="18"/>
      <c r="FP227" s="18"/>
      <c r="FQ227" s="18"/>
      <c r="FR227" s="18"/>
      <c r="FS227" s="18"/>
      <c r="FT227" s="18"/>
      <c r="FU227" s="18"/>
      <c r="FV227" s="18"/>
      <c r="FW227" s="18"/>
      <c r="FX227" s="18"/>
      <c r="FY227" s="18"/>
      <c r="FZ227" s="18"/>
      <c r="GA227" s="18"/>
      <c r="GB227" s="18"/>
      <c r="GC227" s="18"/>
      <c r="GD227" s="18"/>
      <c r="GE227" s="18"/>
      <c r="GF227" s="18"/>
      <c r="GG227" s="18"/>
      <c r="GH227" s="18"/>
      <c r="GI227" s="18"/>
      <c r="GJ227" s="18"/>
      <c r="GK227" s="18"/>
      <c r="GL227" s="18"/>
      <c r="GM227" s="18"/>
      <c r="GN227" s="18"/>
      <c r="GO227" s="18"/>
      <c r="GP227" s="18"/>
      <c r="GQ227" s="18"/>
      <c r="GR227" s="18"/>
      <c r="GS227" s="18"/>
      <c r="GT227" s="18"/>
      <c r="GU227" s="18"/>
      <c r="GV227" s="18"/>
      <c r="GW227" s="18"/>
      <c r="GX227" s="18"/>
      <c r="GY227" s="18"/>
      <c r="GZ227" s="18"/>
      <c r="HA227" s="18"/>
      <c r="HB227" s="18"/>
      <c r="HC227" s="18"/>
      <c r="HD227" s="18"/>
      <c r="HE227" s="18"/>
      <c r="HF227" s="18"/>
      <c r="HG227" s="18"/>
      <c r="HH227" s="18"/>
      <c r="HI227" s="18"/>
      <c r="HJ227" s="18"/>
      <c r="HK227" s="18"/>
      <c r="HL227" s="18"/>
      <c r="HM227" s="18"/>
      <c r="HN227" s="18"/>
      <c r="HO227" s="18"/>
      <c r="HP227" s="18"/>
      <c r="HQ227" s="18"/>
      <c r="HR227" s="18"/>
      <c r="HS227" s="18"/>
      <c r="HT227" s="18"/>
      <c r="HU227" s="18"/>
      <c r="HV227" s="18"/>
      <c r="HW227" s="18"/>
      <c r="HX227" s="18"/>
      <c r="HY227" s="18"/>
      <c r="HZ227" s="18"/>
      <c r="IA227" s="18"/>
      <c r="IB227" s="18"/>
      <c r="IC227" s="18"/>
      <c r="ID227" s="18"/>
      <c r="IE227" s="18"/>
      <c r="IF227" s="18"/>
      <c r="IG227" s="18"/>
      <c r="IH227" s="18"/>
      <c r="II227" s="18"/>
      <c r="IJ227" s="18"/>
      <c r="IK227" s="18"/>
      <c r="IL227" s="18"/>
      <c r="IM227" s="18"/>
      <c r="IN227" s="18"/>
      <c r="IO227" s="18"/>
      <c r="IP227" s="18"/>
      <c r="IQ227" s="18"/>
      <c r="IR227" s="18"/>
      <c r="IS227" s="18"/>
      <c r="IT227" s="18"/>
      <c r="IU227" s="18"/>
      <c r="IV227" s="18"/>
    </row>
    <row r="228" spans="1:25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  <c r="GH228" s="18"/>
      <c r="GI228" s="18"/>
      <c r="GJ228" s="18"/>
      <c r="GK228" s="18"/>
      <c r="GL228" s="18"/>
      <c r="GM228" s="18"/>
      <c r="GN228" s="18"/>
      <c r="GO228" s="18"/>
      <c r="GP228" s="18"/>
      <c r="GQ228" s="18"/>
      <c r="GR228" s="18"/>
      <c r="GS228" s="18"/>
      <c r="GT228" s="18"/>
      <c r="GU228" s="18"/>
      <c r="GV228" s="18"/>
      <c r="GW228" s="18"/>
      <c r="GX228" s="18"/>
      <c r="GY228" s="18"/>
      <c r="GZ228" s="18"/>
      <c r="HA228" s="18"/>
      <c r="HB228" s="18"/>
      <c r="HC228" s="18"/>
      <c r="HD228" s="18"/>
      <c r="HE228" s="18"/>
      <c r="HF228" s="18"/>
      <c r="HG228" s="18"/>
      <c r="HH228" s="18"/>
      <c r="HI228" s="18"/>
      <c r="HJ228" s="18"/>
      <c r="HK228" s="18"/>
      <c r="HL228" s="18"/>
      <c r="HM228" s="18"/>
      <c r="HN228" s="18"/>
      <c r="HO228" s="18"/>
      <c r="HP228" s="18"/>
      <c r="HQ228" s="18"/>
      <c r="HR228" s="18"/>
      <c r="HS228" s="18"/>
      <c r="HT228" s="18"/>
      <c r="HU228" s="18"/>
      <c r="HV228" s="18"/>
      <c r="HW228" s="18"/>
      <c r="HX228" s="18"/>
      <c r="HY228" s="18"/>
      <c r="HZ228" s="18"/>
      <c r="IA228" s="18"/>
      <c r="IB228" s="18"/>
      <c r="IC228" s="18"/>
      <c r="ID228" s="18"/>
      <c r="IE228" s="18"/>
      <c r="IF228" s="18"/>
      <c r="IG228" s="18"/>
      <c r="IH228" s="18"/>
      <c r="II228" s="18"/>
      <c r="IJ228" s="18"/>
      <c r="IK228" s="18"/>
      <c r="IL228" s="18"/>
      <c r="IM228" s="18"/>
      <c r="IN228" s="18"/>
      <c r="IO228" s="18"/>
      <c r="IP228" s="18"/>
      <c r="IQ228" s="18"/>
      <c r="IR228" s="18"/>
      <c r="IS228" s="18"/>
      <c r="IT228" s="18"/>
      <c r="IU228" s="18"/>
      <c r="IV228" s="18"/>
    </row>
    <row r="229" spans="1:25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  <c r="FN229" s="18"/>
      <c r="FO229" s="18"/>
      <c r="FP229" s="18"/>
      <c r="FQ229" s="18"/>
      <c r="FR229" s="18"/>
      <c r="FS229" s="18"/>
      <c r="FT229" s="18"/>
      <c r="FU229" s="18"/>
      <c r="FV229" s="18"/>
      <c r="FW229" s="18"/>
      <c r="FX229" s="18"/>
      <c r="FY229" s="18"/>
      <c r="FZ229" s="18"/>
      <c r="GA229" s="18"/>
      <c r="GB229" s="18"/>
      <c r="GC229" s="18"/>
      <c r="GD229" s="18"/>
      <c r="GE229" s="18"/>
      <c r="GF229" s="18"/>
      <c r="GG229" s="18"/>
      <c r="GH229" s="18"/>
      <c r="GI229" s="18"/>
      <c r="GJ229" s="18"/>
      <c r="GK229" s="18"/>
      <c r="GL229" s="18"/>
      <c r="GM229" s="18"/>
      <c r="GN229" s="18"/>
      <c r="GO229" s="18"/>
      <c r="GP229" s="18"/>
      <c r="GQ229" s="18"/>
      <c r="GR229" s="18"/>
      <c r="GS229" s="18"/>
      <c r="GT229" s="18"/>
      <c r="GU229" s="18"/>
      <c r="GV229" s="18"/>
      <c r="GW229" s="18"/>
      <c r="GX229" s="18"/>
      <c r="GY229" s="18"/>
      <c r="GZ229" s="18"/>
      <c r="HA229" s="18"/>
      <c r="HB229" s="18"/>
      <c r="HC229" s="18"/>
      <c r="HD229" s="18"/>
      <c r="HE229" s="18"/>
      <c r="HF229" s="18"/>
      <c r="HG229" s="18"/>
      <c r="HH229" s="18"/>
      <c r="HI229" s="18"/>
      <c r="HJ229" s="18"/>
      <c r="HK229" s="18"/>
      <c r="HL229" s="18"/>
      <c r="HM229" s="18"/>
      <c r="HN229" s="18"/>
      <c r="HO229" s="18"/>
      <c r="HP229" s="18"/>
      <c r="HQ229" s="18"/>
      <c r="HR229" s="18"/>
      <c r="HS229" s="18"/>
      <c r="HT229" s="18"/>
      <c r="HU229" s="18"/>
      <c r="HV229" s="18"/>
      <c r="HW229" s="18"/>
      <c r="HX229" s="18"/>
      <c r="HY229" s="18"/>
      <c r="HZ229" s="18"/>
      <c r="IA229" s="18"/>
      <c r="IB229" s="18"/>
      <c r="IC229" s="18"/>
      <c r="ID229" s="18"/>
      <c r="IE229" s="18"/>
      <c r="IF229" s="18"/>
      <c r="IG229" s="18"/>
      <c r="IH229" s="18"/>
      <c r="II229" s="18"/>
      <c r="IJ229" s="18"/>
      <c r="IK229" s="18"/>
      <c r="IL229" s="18"/>
      <c r="IM229" s="18"/>
      <c r="IN229" s="18"/>
      <c r="IO229" s="18"/>
      <c r="IP229" s="18"/>
      <c r="IQ229" s="18"/>
      <c r="IR229" s="18"/>
      <c r="IS229" s="18"/>
      <c r="IT229" s="18"/>
      <c r="IU229" s="18"/>
      <c r="IV229" s="18"/>
    </row>
    <row r="230" spans="1:25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  <c r="GV230" s="18"/>
      <c r="GW230" s="18"/>
      <c r="GX230" s="18"/>
      <c r="GY230" s="18"/>
      <c r="GZ230" s="18"/>
      <c r="HA230" s="18"/>
      <c r="HB230" s="18"/>
      <c r="HC230" s="18"/>
      <c r="HD230" s="18"/>
      <c r="HE230" s="18"/>
      <c r="HF230" s="18"/>
      <c r="HG230" s="18"/>
      <c r="HH230" s="18"/>
      <c r="HI230" s="18"/>
      <c r="HJ230" s="18"/>
      <c r="HK230" s="18"/>
      <c r="HL230" s="18"/>
      <c r="HM230" s="18"/>
      <c r="HN230" s="18"/>
      <c r="HO230" s="18"/>
      <c r="HP230" s="18"/>
      <c r="HQ230" s="18"/>
      <c r="HR230" s="18"/>
      <c r="HS230" s="18"/>
      <c r="HT230" s="18"/>
      <c r="HU230" s="18"/>
      <c r="HV230" s="18"/>
      <c r="HW230" s="18"/>
      <c r="HX230" s="18"/>
      <c r="HY230" s="18"/>
      <c r="HZ230" s="18"/>
      <c r="IA230" s="18"/>
      <c r="IB230" s="18"/>
      <c r="IC230" s="18"/>
      <c r="ID230" s="18"/>
      <c r="IE230" s="18"/>
      <c r="IF230" s="18"/>
      <c r="IG230" s="18"/>
      <c r="IH230" s="18"/>
      <c r="II230" s="18"/>
      <c r="IJ230" s="18"/>
      <c r="IK230" s="18"/>
      <c r="IL230" s="18"/>
      <c r="IM230" s="18"/>
      <c r="IN230" s="18"/>
      <c r="IO230" s="18"/>
      <c r="IP230" s="18"/>
      <c r="IQ230" s="18"/>
      <c r="IR230" s="18"/>
      <c r="IS230" s="18"/>
      <c r="IT230" s="18"/>
      <c r="IU230" s="18"/>
      <c r="IV230" s="18"/>
    </row>
    <row r="231" spans="1:25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  <c r="GH231" s="18"/>
      <c r="GI231" s="18"/>
      <c r="GJ231" s="18"/>
      <c r="GK231" s="18"/>
      <c r="GL231" s="18"/>
      <c r="GM231" s="18"/>
      <c r="GN231" s="18"/>
      <c r="GO231" s="18"/>
      <c r="GP231" s="18"/>
      <c r="GQ231" s="18"/>
      <c r="GR231" s="18"/>
      <c r="GS231" s="18"/>
      <c r="GT231" s="18"/>
      <c r="GU231" s="18"/>
      <c r="GV231" s="18"/>
      <c r="GW231" s="18"/>
      <c r="GX231" s="18"/>
      <c r="GY231" s="18"/>
      <c r="GZ231" s="18"/>
      <c r="HA231" s="18"/>
      <c r="HB231" s="18"/>
      <c r="HC231" s="18"/>
      <c r="HD231" s="18"/>
      <c r="HE231" s="18"/>
      <c r="HF231" s="18"/>
      <c r="HG231" s="18"/>
      <c r="HH231" s="18"/>
      <c r="HI231" s="18"/>
      <c r="HJ231" s="18"/>
      <c r="HK231" s="18"/>
      <c r="HL231" s="18"/>
      <c r="HM231" s="18"/>
      <c r="HN231" s="18"/>
      <c r="HO231" s="18"/>
      <c r="HP231" s="18"/>
      <c r="HQ231" s="18"/>
      <c r="HR231" s="18"/>
      <c r="HS231" s="18"/>
      <c r="HT231" s="18"/>
      <c r="HU231" s="18"/>
      <c r="HV231" s="18"/>
      <c r="HW231" s="18"/>
      <c r="HX231" s="18"/>
      <c r="HY231" s="18"/>
      <c r="HZ231" s="18"/>
      <c r="IA231" s="18"/>
      <c r="IB231" s="18"/>
      <c r="IC231" s="18"/>
      <c r="ID231" s="18"/>
      <c r="IE231" s="18"/>
      <c r="IF231" s="18"/>
      <c r="IG231" s="18"/>
      <c r="IH231" s="18"/>
      <c r="II231" s="18"/>
      <c r="IJ231" s="18"/>
      <c r="IK231" s="18"/>
      <c r="IL231" s="18"/>
      <c r="IM231" s="18"/>
      <c r="IN231" s="18"/>
      <c r="IO231" s="18"/>
      <c r="IP231" s="18"/>
      <c r="IQ231" s="18"/>
      <c r="IR231" s="18"/>
      <c r="IS231" s="18"/>
      <c r="IT231" s="18"/>
      <c r="IU231" s="18"/>
      <c r="IV231" s="18"/>
    </row>
    <row r="232" spans="1:25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  <c r="FN232" s="18"/>
      <c r="FO232" s="18"/>
      <c r="FP232" s="18"/>
      <c r="FQ232" s="18"/>
      <c r="FR232" s="18"/>
      <c r="FS232" s="18"/>
      <c r="FT232" s="18"/>
      <c r="FU232" s="18"/>
      <c r="FV232" s="18"/>
      <c r="FW232" s="18"/>
      <c r="FX232" s="18"/>
      <c r="FY232" s="18"/>
      <c r="FZ232" s="18"/>
      <c r="GA232" s="18"/>
      <c r="GB232" s="18"/>
      <c r="GC232" s="18"/>
      <c r="GD232" s="18"/>
      <c r="GE232" s="18"/>
      <c r="GF232" s="18"/>
      <c r="GG232" s="18"/>
      <c r="GH232" s="18"/>
      <c r="GI232" s="18"/>
      <c r="GJ232" s="18"/>
      <c r="GK232" s="18"/>
      <c r="GL232" s="18"/>
      <c r="GM232" s="18"/>
      <c r="GN232" s="18"/>
      <c r="GO232" s="18"/>
      <c r="GP232" s="18"/>
      <c r="GQ232" s="18"/>
      <c r="GR232" s="18"/>
      <c r="GS232" s="18"/>
      <c r="GT232" s="18"/>
      <c r="GU232" s="18"/>
      <c r="GV232" s="18"/>
      <c r="GW232" s="18"/>
      <c r="GX232" s="18"/>
      <c r="GY232" s="18"/>
      <c r="GZ232" s="18"/>
      <c r="HA232" s="18"/>
      <c r="HB232" s="18"/>
      <c r="HC232" s="18"/>
      <c r="HD232" s="18"/>
      <c r="HE232" s="18"/>
      <c r="HF232" s="18"/>
      <c r="HG232" s="18"/>
      <c r="HH232" s="18"/>
      <c r="HI232" s="18"/>
      <c r="HJ232" s="18"/>
      <c r="HK232" s="18"/>
      <c r="HL232" s="18"/>
      <c r="HM232" s="18"/>
      <c r="HN232" s="18"/>
      <c r="HO232" s="18"/>
      <c r="HP232" s="18"/>
      <c r="HQ232" s="18"/>
      <c r="HR232" s="18"/>
      <c r="HS232" s="18"/>
      <c r="HT232" s="18"/>
      <c r="HU232" s="18"/>
      <c r="HV232" s="18"/>
      <c r="HW232" s="18"/>
      <c r="HX232" s="18"/>
      <c r="HY232" s="18"/>
      <c r="HZ232" s="18"/>
      <c r="IA232" s="18"/>
      <c r="IB232" s="18"/>
      <c r="IC232" s="18"/>
      <c r="ID232" s="18"/>
      <c r="IE232" s="18"/>
      <c r="IF232" s="18"/>
      <c r="IG232" s="18"/>
      <c r="IH232" s="18"/>
      <c r="II232" s="18"/>
      <c r="IJ232" s="18"/>
      <c r="IK232" s="18"/>
      <c r="IL232" s="18"/>
      <c r="IM232" s="18"/>
      <c r="IN232" s="18"/>
      <c r="IO232" s="18"/>
      <c r="IP232" s="18"/>
      <c r="IQ232" s="18"/>
      <c r="IR232" s="18"/>
      <c r="IS232" s="18"/>
      <c r="IT232" s="18"/>
      <c r="IU232" s="18"/>
      <c r="IV232" s="18"/>
    </row>
    <row r="233" spans="1:25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  <c r="GV233" s="18"/>
      <c r="GW233" s="18"/>
      <c r="GX233" s="18"/>
      <c r="GY233" s="18"/>
      <c r="GZ233" s="18"/>
      <c r="HA233" s="18"/>
      <c r="HB233" s="18"/>
      <c r="HC233" s="18"/>
      <c r="HD233" s="18"/>
      <c r="HE233" s="18"/>
      <c r="HF233" s="18"/>
      <c r="HG233" s="18"/>
      <c r="HH233" s="18"/>
      <c r="HI233" s="18"/>
      <c r="HJ233" s="18"/>
      <c r="HK233" s="18"/>
      <c r="HL233" s="18"/>
      <c r="HM233" s="18"/>
      <c r="HN233" s="18"/>
      <c r="HO233" s="18"/>
      <c r="HP233" s="18"/>
      <c r="HQ233" s="18"/>
      <c r="HR233" s="18"/>
      <c r="HS233" s="18"/>
      <c r="HT233" s="18"/>
      <c r="HU233" s="18"/>
      <c r="HV233" s="18"/>
      <c r="HW233" s="18"/>
      <c r="HX233" s="18"/>
      <c r="HY233" s="18"/>
      <c r="HZ233" s="18"/>
      <c r="IA233" s="18"/>
      <c r="IB233" s="18"/>
      <c r="IC233" s="18"/>
      <c r="ID233" s="18"/>
      <c r="IE233" s="18"/>
      <c r="IF233" s="18"/>
      <c r="IG233" s="18"/>
      <c r="IH233" s="18"/>
      <c r="II233" s="18"/>
      <c r="IJ233" s="18"/>
      <c r="IK233" s="18"/>
      <c r="IL233" s="18"/>
      <c r="IM233" s="18"/>
      <c r="IN233" s="18"/>
      <c r="IO233" s="18"/>
      <c r="IP233" s="18"/>
      <c r="IQ233" s="18"/>
      <c r="IR233" s="18"/>
      <c r="IS233" s="18"/>
      <c r="IT233" s="18"/>
      <c r="IU233" s="18"/>
      <c r="IV233" s="18"/>
    </row>
    <row r="234" spans="1:25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  <c r="FH234" s="18"/>
      <c r="FI234" s="18"/>
      <c r="FJ234" s="18"/>
      <c r="FK234" s="18"/>
      <c r="FL234" s="18"/>
      <c r="FM234" s="18"/>
      <c r="FN234" s="18"/>
      <c r="FO234" s="18"/>
      <c r="FP234" s="18"/>
      <c r="FQ234" s="18"/>
      <c r="FR234" s="18"/>
      <c r="FS234" s="18"/>
      <c r="FT234" s="18"/>
      <c r="FU234" s="18"/>
      <c r="FV234" s="18"/>
      <c r="FW234" s="18"/>
      <c r="FX234" s="18"/>
      <c r="FY234" s="18"/>
      <c r="FZ234" s="18"/>
      <c r="GA234" s="18"/>
      <c r="GB234" s="18"/>
      <c r="GC234" s="18"/>
      <c r="GD234" s="18"/>
      <c r="GE234" s="18"/>
      <c r="GF234" s="18"/>
      <c r="GG234" s="18"/>
      <c r="GH234" s="18"/>
      <c r="GI234" s="18"/>
      <c r="GJ234" s="18"/>
      <c r="GK234" s="18"/>
      <c r="GL234" s="18"/>
      <c r="GM234" s="18"/>
      <c r="GN234" s="18"/>
      <c r="GO234" s="18"/>
      <c r="GP234" s="18"/>
      <c r="GQ234" s="18"/>
      <c r="GR234" s="18"/>
      <c r="GS234" s="18"/>
      <c r="GT234" s="18"/>
      <c r="GU234" s="18"/>
      <c r="GV234" s="18"/>
      <c r="GW234" s="18"/>
      <c r="GX234" s="18"/>
      <c r="GY234" s="18"/>
      <c r="GZ234" s="18"/>
      <c r="HA234" s="18"/>
      <c r="HB234" s="18"/>
      <c r="HC234" s="18"/>
      <c r="HD234" s="18"/>
      <c r="HE234" s="18"/>
      <c r="HF234" s="18"/>
      <c r="HG234" s="18"/>
      <c r="HH234" s="18"/>
      <c r="HI234" s="18"/>
      <c r="HJ234" s="18"/>
      <c r="HK234" s="18"/>
      <c r="HL234" s="18"/>
      <c r="HM234" s="18"/>
      <c r="HN234" s="18"/>
      <c r="HO234" s="18"/>
      <c r="HP234" s="18"/>
      <c r="HQ234" s="18"/>
      <c r="HR234" s="18"/>
      <c r="HS234" s="18"/>
      <c r="HT234" s="18"/>
      <c r="HU234" s="18"/>
      <c r="HV234" s="18"/>
      <c r="HW234" s="18"/>
      <c r="HX234" s="18"/>
      <c r="HY234" s="18"/>
      <c r="HZ234" s="18"/>
      <c r="IA234" s="18"/>
      <c r="IB234" s="18"/>
      <c r="IC234" s="18"/>
      <c r="ID234" s="18"/>
      <c r="IE234" s="18"/>
      <c r="IF234" s="18"/>
      <c r="IG234" s="18"/>
      <c r="IH234" s="18"/>
      <c r="II234" s="18"/>
      <c r="IJ234" s="18"/>
      <c r="IK234" s="18"/>
      <c r="IL234" s="18"/>
      <c r="IM234" s="18"/>
      <c r="IN234" s="18"/>
      <c r="IO234" s="18"/>
      <c r="IP234" s="18"/>
      <c r="IQ234" s="18"/>
      <c r="IR234" s="18"/>
      <c r="IS234" s="18"/>
      <c r="IT234" s="18"/>
      <c r="IU234" s="18"/>
      <c r="IV234" s="18"/>
    </row>
    <row r="235" spans="1:25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  <c r="FN235" s="18"/>
      <c r="FO235" s="18"/>
      <c r="FP235" s="18"/>
      <c r="FQ235" s="18"/>
      <c r="FR235" s="18"/>
      <c r="FS235" s="18"/>
      <c r="FT235" s="18"/>
      <c r="FU235" s="18"/>
      <c r="FV235" s="18"/>
      <c r="FW235" s="18"/>
      <c r="FX235" s="18"/>
      <c r="FY235" s="18"/>
      <c r="FZ235" s="18"/>
      <c r="GA235" s="18"/>
      <c r="GB235" s="18"/>
      <c r="GC235" s="18"/>
      <c r="GD235" s="18"/>
      <c r="GE235" s="18"/>
      <c r="GF235" s="18"/>
      <c r="GG235" s="18"/>
      <c r="GH235" s="18"/>
      <c r="GI235" s="18"/>
      <c r="GJ235" s="18"/>
      <c r="GK235" s="18"/>
      <c r="GL235" s="18"/>
      <c r="GM235" s="18"/>
      <c r="GN235" s="18"/>
      <c r="GO235" s="18"/>
      <c r="GP235" s="18"/>
      <c r="GQ235" s="18"/>
      <c r="GR235" s="18"/>
      <c r="GS235" s="18"/>
      <c r="GT235" s="18"/>
      <c r="GU235" s="18"/>
      <c r="GV235" s="18"/>
      <c r="GW235" s="18"/>
      <c r="GX235" s="18"/>
      <c r="GY235" s="18"/>
      <c r="GZ235" s="18"/>
      <c r="HA235" s="18"/>
      <c r="HB235" s="18"/>
      <c r="HC235" s="18"/>
      <c r="HD235" s="18"/>
      <c r="HE235" s="18"/>
      <c r="HF235" s="18"/>
      <c r="HG235" s="18"/>
      <c r="HH235" s="18"/>
      <c r="HI235" s="18"/>
      <c r="HJ235" s="18"/>
      <c r="HK235" s="18"/>
      <c r="HL235" s="18"/>
      <c r="HM235" s="18"/>
      <c r="HN235" s="18"/>
      <c r="HO235" s="18"/>
      <c r="HP235" s="18"/>
      <c r="HQ235" s="18"/>
      <c r="HR235" s="18"/>
      <c r="HS235" s="18"/>
      <c r="HT235" s="18"/>
      <c r="HU235" s="18"/>
      <c r="HV235" s="18"/>
      <c r="HW235" s="18"/>
      <c r="HX235" s="18"/>
      <c r="HY235" s="18"/>
      <c r="HZ235" s="18"/>
      <c r="IA235" s="18"/>
      <c r="IB235" s="18"/>
      <c r="IC235" s="18"/>
      <c r="ID235" s="18"/>
      <c r="IE235" s="18"/>
      <c r="IF235" s="18"/>
      <c r="IG235" s="18"/>
      <c r="IH235" s="18"/>
      <c r="II235" s="18"/>
      <c r="IJ235" s="18"/>
      <c r="IK235" s="18"/>
      <c r="IL235" s="18"/>
      <c r="IM235" s="18"/>
      <c r="IN235" s="18"/>
      <c r="IO235" s="18"/>
      <c r="IP235" s="18"/>
      <c r="IQ235" s="18"/>
      <c r="IR235" s="18"/>
      <c r="IS235" s="18"/>
      <c r="IT235" s="18"/>
      <c r="IU235" s="18"/>
      <c r="IV235" s="18"/>
    </row>
    <row r="236" spans="1:25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  <c r="FH236" s="18"/>
      <c r="FI236" s="18"/>
      <c r="FJ236" s="18"/>
      <c r="FK236" s="18"/>
      <c r="FL236" s="18"/>
      <c r="FM236" s="18"/>
      <c r="FN236" s="18"/>
      <c r="FO236" s="18"/>
      <c r="FP236" s="18"/>
      <c r="FQ236" s="18"/>
      <c r="FR236" s="18"/>
      <c r="FS236" s="18"/>
      <c r="FT236" s="18"/>
      <c r="FU236" s="18"/>
      <c r="FV236" s="18"/>
      <c r="FW236" s="18"/>
      <c r="FX236" s="18"/>
      <c r="FY236" s="18"/>
      <c r="FZ236" s="18"/>
      <c r="GA236" s="18"/>
      <c r="GB236" s="18"/>
      <c r="GC236" s="18"/>
      <c r="GD236" s="18"/>
      <c r="GE236" s="18"/>
      <c r="GF236" s="18"/>
      <c r="GG236" s="18"/>
      <c r="GH236" s="18"/>
      <c r="GI236" s="18"/>
      <c r="GJ236" s="18"/>
      <c r="GK236" s="18"/>
      <c r="GL236" s="18"/>
      <c r="GM236" s="18"/>
      <c r="GN236" s="18"/>
      <c r="GO236" s="18"/>
      <c r="GP236" s="18"/>
      <c r="GQ236" s="18"/>
      <c r="GR236" s="18"/>
      <c r="GS236" s="18"/>
      <c r="GT236" s="18"/>
      <c r="GU236" s="18"/>
      <c r="GV236" s="18"/>
      <c r="GW236" s="18"/>
      <c r="GX236" s="18"/>
      <c r="GY236" s="18"/>
      <c r="GZ236" s="18"/>
      <c r="HA236" s="18"/>
      <c r="HB236" s="18"/>
      <c r="HC236" s="18"/>
      <c r="HD236" s="18"/>
      <c r="HE236" s="18"/>
      <c r="HF236" s="18"/>
      <c r="HG236" s="18"/>
      <c r="HH236" s="18"/>
      <c r="HI236" s="18"/>
      <c r="HJ236" s="18"/>
      <c r="HK236" s="18"/>
      <c r="HL236" s="18"/>
      <c r="HM236" s="18"/>
      <c r="HN236" s="18"/>
      <c r="HO236" s="18"/>
      <c r="HP236" s="18"/>
      <c r="HQ236" s="18"/>
      <c r="HR236" s="18"/>
      <c r="HS236" s="18"/>
      <c r="HT236" s="18"/>
      <c r="HU236" s="18"/>
      <c r="HV236" s="18"/>
      <c r="HW236" s="18"/>
      <c r="HX236" s="18"/>
      <c r="HY236" s="18"/>
      <c r="HZ236" s="18"/>
      <c r="IA236" s="18"/>
      <c r="IB236" s="18"/>
      <c r="IC236" s="18"/>
      <c r="ID236" s="18"/>
      <c r="IE236" s="18"/>
      <c r="IF236" s="18"/>
      <c r="IG236" s="18"/>
      <c r="IH236" s="18"/>
      <c r="II236" s="18"/>
      <c r="IJ236" s="18"/>
      <c r="IK236" s="18"/>
      <c r="IL236" s="18"/>
      <c r="IM236" s="18"/>
      <c r="IN236" s="18"/>
      <c r="IO236" s="18"/>
      <c r="IP236" s="18"/>
      <c r="IQ236" s="18"/>
      <c r="IR236" s="18"/>
      <c r="IS236" s="18"/>
      <c r="IT236" s="18"/>
      <c r="IU236" s="18"/>
      <c r="IV236" s="18"/>
    </row>
    <row r="237" spans="1:25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  <c r="FH237" s="18"/>
      <c r="FI237" s="18"/>
      <c r="FJ237" s="18"/>
      <c r="FK237" s="18"/>
      <c r="FL237" s="18"/>
      <c r="FM237" s="18"/>
      <c r="FN237" s="18"/>
      <c r="FO237" s="18"/>
      <c r="FP237" s="18"/>
      <c r="FQ237" s="18"/>
      <c r="FR237" s="18"/>
      <c r="FS237" s="18"/>
      <c r="FT237" s="18"/>
      <c r="FU237" s="18"/>
      <c r="FV237" s="18"/>
      <c r="FW237" s="18"/>
      <c r="FX237" s="18"/>
      <c r="FY237" s="18"/>
      <c r="FZ237" s="18"/>
      <c r="GA237" s="18"/>
      <c r="GB237" s="18"/>
      <c r="GC237" s="18"/>
      <c r="GD237" s="18"/>
      <c r="GE237" s="18"/>
      <c r="GF237" s="18"/>
      <c r="GG237" s="18"/>
      <c r="GH237" s="18"/>
      <c r="GI237" s="18"/>
      <c r="GJ237" s="18"/>
      <c r="GK237" s="18"/>
      <c r="GL237" s="18"/>
      <c r="GM237" s="18"/>
      <c r="GN237" s="18"/>
      <c r="GO237" s="18"/>
      <c r="GP237" s="18"/>
      <c r="GQ237" s="18"/>
      <c r="GR237" s="18"/>
      <c r="GS237" s="18"/>
      <c r="GT237" s="18"/>
      <c r="GU237" s="18"/>
      <c r="GV237" s="18"/>
      <c r="GW237" s="18"/>
      <c r="GX237" s="18"/>
      <c r="GY237" s="18"/>
      <c r="GZ237" s="18"/>
      <c r="HA237" s="18"/>
      <c r="HB237" s="18"/>
      <c r="HC237" s="18"/>
      <c r="HD237" s="18"/>
      <c r="HE237" s="18"/>
      <c r="HF237" s="18"/>
      <c r="HG237" s="18"/>
      <c r="HH237" s="18"/>
      <c r="HI237" s="18"/>
      <c r="HJ237" s="18"/>
      <c r="HK237" s="18"/>
      <c r="HL237" s="18"/>
      <c r="HM237" s="18"/>
      <c r="HN237" s="18"/>
      <c r="HO237" s="18"/>
      <c r="HP237" s="18"/>
      <c r="HQ237" s="18"/>
      <c r="HR237" s="18"/>
      <c r="HS237" s="18"/>
      <c r="HT237" s="18"/>
      <c r="HU237" s="18"/>
      <c r="HV237" s="18"/>
      <c r="HW237" s="18"/>
      <c r="HX237" s="18"/>
      <c r="HY237" s="18"/>
      <c r="HZ237" s="18"/>
      <c r="IA237" s="18"/>
      <c r="IB237" s="18"/>
      <c r="IC237" s="18"/>
      <c r="ID237" s="18"/>
      <c r="IE237" s="18"/>
      <c r="IF237" s="18"/>
      <c r="IG237" s="18"/>
      <c r="IH237" s="18"/>
      <c r="II237" s="18"/>
      <c r="IJ237" s="18"/>
      <c r="IK237" s="18"/>
      <c r="IL237" s="18"/>
      <c r="IM237" s="18"/>
      <c r="IN237" s="18"/>
      <c r="IO237" s="18"/>
      <c r="IP237" s="18"/>
      <c r="IQ237" s="18"/>
      <c r="IR237" s="18"/>
      <c r="IS237" s="18"/>
      <c r="IT237" s="18"/>
      <c r="IU237" s="18"/>
      <c r="IV237" s="18"/>
    </row>
    <row r="238" spans="1:25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  <c r="FN238" s="18"/>
      <c r="FO238" s="18"/>
      <c r="FP238" s="18"/>
      <c r="FQ238" s="18"/>
      <c r="FR238" s="18"/>
      <c r="FS238" s="18"/>
      <c r="FT238" s="18"/>
      <c r="FU238" s="18"/>
      <c r="FV238" s="18"/>
      <c r="FW238" s="18"/>
      <c r="FX238" s="18"/>
      <c r="FY238" s="18"/>
      <c r="FZ238" s="18"/>
      <c r="GA238" s="18"/>
      <c r="GB238" s="18"/>
      <c r="GC238" s="18"/>
      <c r="GD238" s="18"/>
      <c r="GE238" s="18"/>
      <c r="GF238" s="18"/>
      <c r="GG238" s="18"/>
      <c r="GH238" s="18"/>
      <c r="GI238" s="18"/>
      <c r="GJ238" s="18"/>
      <c r="GK238" s="18"/>
      <c r="GL238" s="18"/>
      <c r="GM238" s="18"/>
      <c r="GN238" s="18"/>
      <c r="GO238" s="18"/>
      <c r="GP238" s="18"/>
      <c r="GQ238" s="18"/>
      <c r="GR238" s="18"/>
      <c r="GS238" s="18"/>
      <c r="GT238" s="18"/>
      <c r="GU238" s="18"/>
      <c r="GV238" s="18"/>
      <c r="GW238" s="18"/>
      <c r="GX238" s="18"/>
      <c r="GY238" s="18"/>
      <c r="GZ238" s="18"/>
      <c r="HA238" s="18"/>
      <c r="HB238" s="18"/>
      <c r="HC238" s="18"/>
      <c r="HD238" s="18"/>
      <c r="HE238" s="18"/>
      <c r="HF238" s="18"/>
      <c r="HG238" s="18"/>
      <c r="HH238" s="18"/>
      <c r="HI238" s="18"/>
      <c r="HJ238" s="18"/>
      <c r="HK238" s="18"/>
      <c r="HL238" s="18"/>
      <c r="HM238" s="18"/>
      <c r="HN238" s="18"/>
      <c r="HO238" s="18"/>
      <c r="HP238" s="18"/>
      <c r="HQ238" s="18"/>
      <c r="HR238" s="18"/>
      <c r="HS238" s="18"/>
      <c r="HT238" s="18"/>
      <c r="HU238" s="18"/>
      <c r="HV238" s="18"/>
      <c r="HW238" s="18"/>
      <c r="HX238" s="18"/>
      <c r="HY238" s="18"/>
      <c r="HZ238" s="18"/>
      <c r="IA238" s="18"/>
      <c r="IB238" s="18"/>
      <c r="IC238" s="18"/>
      <c r="ID238" s="18"/>
      <c r="IE238" s="18"/>
      <c r="IF238" s="18"/>
      <c r="IG238" s="18"/>
      <c r="IH238" s="18"/>
      <c r="II238" s="18"/>
      <c r="IJ238" s="18"/>
      <c r="IK238" s="18"/>
      <c r="IL238" s="18"/>
      <c r="IM238" s="18"/>
      <c r="IN238" s="18"/>
      <c r="IO238" s="18"/>
      <c r="IP238" s="18"/>
      <c r="IQ238" s="18"/>
      <c r="IR238" s="18"/>
      <c r="IS238" s="18"/>
      <c r="IT238" s="18"/>
      <c r="IU238" s="18"/>
      <c r="IV238" s="18"/>
    </row>
    <row r="239" spans="1:25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  <c r="FN239" s="18"/>
      <c r="FO239" s="18"/>
      <c r="FP239" s="18"/>
      <c r="FQ239" s="18"/>
      <c r="FR239" s="18"/>
      <c r="FS239" s="18"/>
      <c r="FT239" s="18"/>
      <c r="FU239" s="18"/>
      <c r="FV239" s="18"/>
      <c r="FW239" s="18"/>
      <c r="FX239" s="18"/>
      <c r="FY239" s="18"/>
      <c r="FZ239" s="18"/>
      <c r="GA239" s="18"/>
      <c r="GB239" s="18"/>
      <c r="GC239" s="18"/>
      <c r="GD239" s="18"/>
      <c r="GE239" s="18"/>
      <c r="GF239" s="18"/>
      <c r="GG239" s="18"/>
      <c r="GH239" s="18"/>
      <c r="GI239" s="18"/>
      <c r="GJ239" s="18"/>
      <c r="GK239" s="18"/>
      <c r="GL239" s="18"/>
      <c r="GM239" s="18"/>
      <c r="GN239" s="18"/>
      <c r="GO239" s="18"/>
      <c r="GP239" s="18"/>
      <c r="GQ239" s="18"/>
      <c r="GR239" s="18"/>
      <c r="GS239" s="18"/>
      <c r="GT239" s="18"/>
      <c r="GU239" s="18"/>
      <c r="GV239" s="18"/>
      <c r="GW239" s="18"/>
      <c r="GX239" s="18"/>
      <c r="GY239" s="18"/>
      <c r="GZ239" s="18"/>
      <c r="HA239" s="18"/>
      <c r="HB239" s="18"/>
      <c r="HC239" s="18"/>
      <c r="HD239" s="18"/>
      <c r="HE239" s="18"/>
      <c r="HF239" s="18"/>
      <c r="HG239" s="18"/>
      <c r="HH239" s="18"/>
      <c r="HI239" s="18"/>
      <c r="HJ239" s="18"/>
      <c r="HK239" s="18"/>
      <c r="HL239" s="18"/>
      <c r="HM239" s="18"/>
      <c r="HN239" s="18"/>
      <c r="HO239" s="18"/>
      <c r="HP239" s="18"/>
      <c r="HQ239" s="18"/>
      <c r="HR239" s="18"/>
      <c r="HS239" s="18"/>
      <c r="HT239" s="18"/>
      <c r="HU239" s="18"/>
      <c r="HV239" s="18"/>
      <c r="HW239" s="18"/>
      <c r="HX239" s="18"/>
      <c r="HY239" s="18"/>
      <c r="HZ239" s="18"/>
      <c r="IA239" s="18"/>
      <c r="IB239" s="18"/>
      <c r="IC239" s="18"/>
      <c r="ID239" s="18"/>
      <c r="IE239" s="18"/>
      <c r="IF239" s="18"/>
      <c r="IG239" s="18"/>
      <c r="IH239" s="18"/>
      <c r="II239" s="18"/>
      <c r="IJ239" s="18"/>
      <c r="IK239" s="18"/>
      <c r="IL239" s="18"/>
      <c r="IM239" s="18"/>
      <c r="IN239" s="18"/>
      <c r="IO239" s="18"/>
      <c r="IP239" s="18"/>
      <c r="IQ239" s="18"/>
      <c r="IR239" s="18"/>
      <c r="IS239" s="18"/>
      <c r="IT239" s="18"/>
      <c r="IU239" s="18"/>
      <c r="IV239" s="18"/>
    </row>
    <row r="240" spans="1:25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  <c r="FN240" s="18"/>
      <c r="FO240" s="18"/>
      <c r="FP240" s="18"/>
      <c r="FQ240" s="18"/>
      <c r="FR240" s="18"/>
      <c r="FS240" s="18"/>
      <c r="FT240" s="18"/>
      <c r="FU240" s="18"/>
      <c r="FV240" s="18"/>
      <c r="FW240" s="18"/>
      <c r="FX240" s="18"/>
      <c r="FY240" s="18"/>
      <c r="FZ240" s="18"/>
      <c r="GA240" s="18"/>
      <c r="GB240" s="18"/>
      <c r="GC240" s="18"/>
      <c r="GD240" s="18"/>
      <c r="GE240" s="18"/>
      <c r="GF240" s="18"/>
      <c r="GG240" s="18"/>
      <c r="GH240" s="18"/>
      <c r="GI240" s="18"/>
      <c r="GJ240" s="18"/>
      <c r="GK240" s="18"/>
      <c r="GL240" s="18"/>
      <c r="GM240" s="18"/>
      <c r="GN240" s="18"/>
      <c r="GO240" s="18"/>
      <c r="GP240" s="18"/>
      <c r="GQ240" s="18"/>
      <c r="GR240" s="18"/>
      <c r="GS240" s="18"/>
      <c r="GT240" s="18"/>
      <c r="GU240" s="18"/>
      <c r="GV240" s="18"/>
      <c r="GW240" s="18"/>
      <c r="GX240" s="18"/>
      <c r="GY240" s="18"/>
      <c r="GZ240" s="18"/>
      <c r="HA240" s="18"/>
      <c r="HB240" s="18"/>
      <c r="HC240" s="18"/>
      <c r="HD240" s="18"/>
      <c r="HE240" s="18"/>
      <c r="HF240" s="18"/>
      <c r="HG240" s="18"/>
      <c r="HH240" s="18"/>
      <c r="HI240" s="18"/>
      <c r="HJ240" s="18"/>
      <c r="HK240" s="18"/>
      <c r="HL240" s="18"/>
      <c r="HM240" s="18"/>
      <c r="HN240" s="18"/>
      <c r="HO240" s="18"/>
      <c r="HP240" s="18"/>
      <c r="HQ240" s="18"/>
      <c r="HR240" s="18"/>
      <c r="HS240" s="18"/>
      <c r="HT240" s="18"/>
      <c r="HU240" s="18"/>
      <c r="HV240" s="18"/>
      <c r="HW240" s="18"/>
      <c r="HX240" s="18"/>
      <c r="HY240" s="18"/>
      <c r="HZ240" s="18"/>
      <c r="IA240" s="18"/>
      <c r="IB240" s="18"/>
      <c r="IC240" s="18"/>
      <c r="ID240" s="18"/>
      <c r="IE240" s="18"/>
      <c r="IF240" s="18"/>
      <c r="IG240" s="18"/>
      <c r="IH240" s="18"/>
      <c r="II240" s="18"/>
      <c r="IJ240" s="18"/>
      <c r="IK240" s="18"/>
      <c r="IL240" s="18"/>
      <c r="IM240" s="18"/>
      <c r="IN240" s="18"/>
      <c r="IO240" s="18"/>
      <c r="IP240" s="18"/>
      <c r="IQ240" s="18"/>
      <c r="IR240" s="18"/>
      <c r="IS240" s="18"/>
      <c r="IT240" s="18"/>
      <c r="IU240" s="18"/>
      <c r="IV240" s="18"/>
    </row>
    <row r="241" spans="1:25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  <c r="FH241" s="18"/>
      <c r="FI241" s="18"/>
      <c r="FJ241" s="18"/>
      <c r="FK241" s="18"/>
      <c r="FL241" s="18"/>
      <c r="FM241" s="18"/>
      <c r="FN241" s="18"/>
      <c r="FO241" s="18"/>
      <c r="FP241" s="18"/>
      <c r="FQ241" s="18"/>
      <c r="FR241" s="18"/>
      <c r="FS241" s="18"/>
      <c r="FT241" s="18"/>
      <c r="FU241" s="18"/>
      <c r="FV241" s="18"/>
      <c r="FW241" s="18"/>
      <c r="FX241" s="18"/>
      <c r="FY241" s="18"/>
      <c r="FZ241" s="18"/>
      <c r="GA241" s="18"/>
      <c r="GB241" s="18"/>
      <c r="GC241" s="18"/>
      <c r="GD241" s="18"/>
      <c r="GE241" s="18"/>
      <c r="GF241" s="18"/>
      <c r="GG241" s="18"/>
      <c r="GH241" s="18"/>
      <c r="GI241" s="18"/>
      <c r="GJ241" s="18"/>
      <c r="GK241" s="18"/>
      <c r="GL241" s="18"/>
      <c r="GM241" s="18"/>
      <c r="GN241" s="18"/>
      <c r="GO241" s="18"/>
      <c r="GP241" s="18"/>
      <c r="GQ241" s="18"/>
      <c r="GR241" s="18"/>
      <c r="GS241" s="18"/>
      <c r="GT241" s="18"/>
      <c r="GU241" s="18"/>
      <c r="GV241" s="18"/>
      <c r="GW241" s="18"/>
      <c r="GX241" s="18"/>
      <c r="GY241" s="18"/>
      <c r="GZ241" s="18"/>
      <c r="HA241" s="18"/>
      <c r="HB241" s="18"/>
      <c r="HC241" s="18"/>
      <c r="HD241" s="18"/>
      <c r="HE241" s="18"/>
      <c r="HF241" s="18"/>
      <c r="HG241" s="18"/>
      <c r="HH241" s="18"/>
      <c r="HI241" s="18"/>
      <c r="HJ241" s="18"/>
      <c r="HK241" s="18"/>
      <c r="HL241" s="18"/>
      <c r="HM241" s="18"/>
      <c r="HN241" s="18"/>
      <c r="HO241" s="18"/>
      <c r="HP241" s="18"/>
      <c r="HQ241" s="18"/>
      <c r="HR241" s="18"/>
      <c r="HS241" s="18"/>
      <c r="HT241" s="18"/>
      <c r="HU241" s="18"/>
      <c r="HV241" s="18"/>
      <c r="HW241" s="18"/>
      <c r="HX241" s="18"/>
      <c r="HY241" s="18"/>
      <c r="HZ241" s="18"/>
      <c r="IA241" s="18"/>
      <c r="IB241" s="18"/>
      <c r="IC241" s="18"/>
      <c r="ID241" s="18"/>
      <c r="IE241" s="18"/>
      <c r="IF241" s="18"/>
      <c r="IG241" s="18"/>
      <c r="IH241" s="18"/>
      <c r="II241" s="18"/>
      <c r="IJ241" s="18"/>
      <c r="IK241" s="18"/>
      <c r="IL241" s="18"/>
      <c r="IM241" s="18"/>
      <c r="IN241" s="18"/>
      <c r="IO241" s="18"/>
      <c r="IP241" s="18"/>
      <c r="IQ241" s="18"/>
      <c r="IR241" s="18"/>
      <c r="IS241" s="18"/>
      <c r="IT241" s="18"/>
      <c r="IU241" s="18"/>
      <c r="IV241" s="18"/>
    </row>
    <row r="242" spans="1:25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  <c r="FH242" s="18"/>
      <c r="FI242" s="18"/>
      <c r="FJ242" s="18"/>
      <c r="FK242" s="18"/>
      <c r="FL242" s="18"/>
      <c r="FM242" s="18"/>
      <c r="FN242" s="18"/>
      <c r="FO242" s="18"/>
      <c r="FP242" s="18"/>
      <c r="FQ242" s="18"/>
      <c r="FR242" s="18"/>
      <c r="FS242" s="18"/>
      <c r="FT242" s="18"/>
      <c r="FU242" s="18"/>
      <c r="FV242" s="18"/>
      <c r="FW242" s="18"/>
      <c r="FX242" s="18"/>
      <c r="FY242" s="18"/>
      <c r="FZ242" s="18"/>
      <c r="GA242" s="18"/>
      <c r="GB242" s="18"/>
      <c r="GC242" s="18"/>
      <c r="GD242" s="18"/>
      <c r="GE242" s="18"/>
      <c r="GF242" s="18"/>
      <c r="GG242" s="18"/>
      <c r="GH242" s="18"/>
      <c r="GI242" s="18"/>
      <c r="GJ242" s="18"/>
      <c r="GK242" s="18"/>
      <c r="GL242" s="18"/>
      <c r="GM242" s="18"/>
      <c r="GN242" s="18"/>
      <c r="GO242" s="18"/>
      <c r="GP242" s="18"/>
      <c r="GQ242" s="18"/>
      <c r="GR242" s="18"/>
      <c r="GS242" s="18"/>
      <c r="GT242" s="18"/>
      <c r="GU242" s="18"/>
      <c r="GV242" s="18"/>
      <c r="GW242" s="18"/>
      <c r="GX242" s="18"/>
      <c r="GY242" s="18"/>
      <c r="GZ242" s="18"/>
      <c r="HA242" s="18"/>
      <c r="HB242" s="18"/>
      <c r="HC242" s="18"/>
      <c r="HD242" s="18"/>
      <c r="HE242" s="18"/>
      <c r="HF242" s="18"/>
      <c r="HG242" s="18"/>
      <c r="HH242" s="18"/>
      <c r="HI242" s="18"/>
      <c r="HJ242" s="18"/>
      <c r="HK242" s="18"/>
      <c r="HL242" s="18"/>
      <c r="HM242" s="18"/>
      <c r="HN242" s="18"/>
      <c r="HO242" s="18"/>
      <c r="HP242" s="18"/>
      <c r="HQ242" s="18"/>
      <c r="HR242" s="18"/>
      <c r="HS242" s="18"/>
      <c r="HT242" s="18"/>
      <c r="HU242" s="18"/>
      <c r="HV242" s="18"/>
      <c r="HW242" s="18"/>
      <c r="HX242" s="18"/>
      <c r="HY242" s="18"/>
      <c r="HZ242" s="18"/>
      <c r="IA242" s="18"/>
      <c r="IB242" s="18"/>
      <c r="IC242" s="18"/>
      <c r="ID242" s="18"/>
      <c r="IE242" s="18"/>
      <c r="IF242" s="18"/>
      <c r="IG242" s="18"/>
      <c r="IH242" s="18"/>
      <c r="II242" s="18"/>
      <c r="IJ242" s="18"/>
      <c r="IK242" s="18"/>
      <c r="IL242" s="18"/>
      <c r="IM242" s="18"/>
      <c r="IN242" s="18"/>
      <c r="IO242" s="18"/>
      <c r="IP242" s="18"/>
      <c r="IQ242" s="18"/>
      <c r="IR242" s="18"/>
      <c r="IS242" s="18"/>
      <c r="IT242" s="18"/>
      <c r="IU242" s="18"/>
      <c r="IV242" s="18"/>
    </row>
    <row r="243" spans="1:25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  <c r="FH243" s="18"/>
      <c r="FI243" s="18"/>
      <c r="FJ243" s="18"/>
      <c r="FK243" s="18"/>
      <c r="FL243" s="18"/>
      <c r="FM243" s="18"/>
      <c r="FN243" s="18"/>
      <c r="FO243" s="18"/>
      <c r="FP243" s="18"/>
      <c r="FQ243" s="18"/>
      <c r="FR243" s="18"/>
      <c r="FS243" s="18"/>
      <c r="FT243" s="18"/>
      <c r="FU243" s="18"/>
      <c r="FV243" s="18"/>
      <c r="FW243" s="18"/>
      <c r="FX243" s="18"/>
      <c r="FY243" s="18"/>
      <c r="FZ243" s="18"/>
      <c r="GA243" s="18"/>
      <c r="GB243" s="18"/>
      <c r="GC243" s="18"/>
      <c r="GD243" s="18"/>
      <c r="GE243" s="18"/>
      <c r="GF243" s="18"/>
      <c r="GG243" s="18"/>
      <c r="GH243" s="18"/>
      <c r="GI243" s="18"/>
      <c r="GJ243" s="18"/>
      <c r="GK243" s="18"/>
      <c r="GL243" s="18"/>
      <c r="GM243" s="18"/>
      <c r="GN243" s="18"/>
      <c r="GO243" s="18"/>
      <c r="GP243" s="18"/>
      <c r="GQ243" s="18"/>
      <c r="GR243" s="18"/>
      <c r="GS243" s="18"/>
      <c r="GT243" s="18"/>
      <c r="GU243" s="18"/>
      <c r="GV243" s="18"/>
      <c r="GW243" s="18"/>
      <c r="GX243" s="18"/>
      <c r="GY243" s="18"/>
      <c r="GZ243" s="18"/>
      <c r="HA243" s="18"/>
      <c r="HB243" s="18"/>
      <c r="HC243" s="18"/>
      <c r="HD243" s="18"/>
      <c r="HE243" s="18"/>
      <c r="HF243" s="18"/>
      <c r="HG243" s="18"/>
      <c r="HH243" s="18"/>
      <c r="HI243" s="18"/>
      <c r="HJ243" s="18"/>
      <c r="HK243" s="18"/>
      <c r="HL243" s="18"/>
      <c r="HM243" s="18"/>
      <c r="HN243" s="18"/>
      <c r="HO243" s="18"/>
      <c r="HP243" s="18"/>
      <c r="HQ243" s="18"/>
      <c r="HR243" s="18"/>
      <c r="HS243" s="18"/>
      <c r="HT243" s="18"/>
      <c r="HU243" s="18"/>
      <c r="HV243" s="18"/>
      <c r="HW243" s="18"/>
      <c r="HX243" s="18"/>
      <c r="HY243" s="18"/>
      <c r="HZ243" s="18"/>
      <c r="IA243" s="18"/>
      <c r="IB243" s="18"/>
      <c r="IC243" s="18"/>
      <c r="ID243" s="18"/>
      <c r="IE243" s="18"/>
      <c r="IF243" s="18"/>
      <c r="IG243" s="18"/>
      <c r="IH243" s="18"/>
      <c r="II243" s="18"/>
      <c r="IJ243" s="18"/>
      <c r="IK243" s="18"/>
      <c r="IL243" s="18"/>
      <c r="IM243" s="18"/>
      <c r="IN243" s="18"/>
      <c r="IO243" s="18"/>
      <c r="IP243" s="18"/>
      <c r="IQ243" s="18"/>
      <c r="IR243" s="18"/>
      <c r="IS243" s="18"/>
      <c r="IT243" s="18"/>
      <c r="IU243" s="18"/>
      <c r="IV243" s="18"/>
    </row>
    <row r="244" spans="1:25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  <c r="FH244" s="18"/>
      <c r="FI244" s="18"/>
      <c r="FJ244" s="18"/>
      <c r="FK244" s="18"/>
      <c r="FL244" s="18"/>
      <c r="FM244" s="18"/>
      <c r="FN244" s="18"/>
      <c r="FO244" s="18"/>
      <c r="FP244" s="18"/>
      <c r="FQ244" s="18"/>
      <c r="FR244" s="18"/>
      <c r="FS244" s="18"/>
      <c r="FT244" s="18"/>
      <c r="FU244" s="18"/>
      <c r="FV244" s="18"/>
      <c r="FW244" s="18"/>
      <c r="FX244" s="18"/>
      <c r="FY244" s="18"/>
      <c r="FZ244" s="18"/>
      <c r="GA244" s="18"/>
      <c r="GB244" s="18"/>
      <c r="GC244" s="18"/>
      <c r="GD244" s="18"/>
      <c r="GE244" s="18"/>
      <c r="GF244" s="18"/>
      <c r="GG244" s="18"/>
      <c r="GH244" s="18"/>
      <c r="GI244" s="18"/>
      <c r="GJ244" s="18"/>
      <c r="GK244" s="18"/>
      <c r="GL244" s="18"/>
      <c r="GM244" s="18"/>
      <c r="GN244" s="18"/>
      <c r="GO244" s="18"/>
      <c r="GP244" s="18"/>
      <c r="GQ244" s="18"/>
      <c r="GR244" s="18"/>
      <c r="GS244" s="18"/>
      <c r="GT244" s="18"/>
      <c r="GU244" s="18"/>
      <c r="GV244" s="18"/>
      <c r="GW244" s="18"/>
      <c r="GX244" s="18"/>
      <c r="GY244" s="18"/>
      <c r="GZ244" s="18"/>
      <c r="HA244" s="18"/>
      <c r="HB244" s="18"/>
      <c r="HC244" s="18"/>
      <c r="HD244" s="18"/>
      <c r="HE244" s="18"/>
      <c r="HF244" s="18"/>
      <c r="HG244" s="18"/>
      <c r="HH244" s="18"/>
      <c r="HI244" s="18"/>
      <c r="HJ244" s="18"/>
      <c r="HK244" s="18"/>
      <c r="HL244" s="18"/>
      <c r="HM244" s="18"/>
      <c r="HN244" s="18"/>
      <c r="HO244" s="18"/>
      <c r="HP244" s="18"/>
      <c r="HQ244" s="18"/>
      <c r="HR244" s="18"/>
      <c r="HS244" s="18"/>
      <c r="HT244" s="18"/>
      <c r="HU244" s="18"/>
      <c r="HV244" s="18"/>
      <c r="HW244" s="18"/>
      <c r="HX244" s="18"/>
      <c r="HY244" s="18"/>
      <c r="HZ244" s="18"/>
      <c r="IA244" s="18"/>
      <c r="IB244" s="18"/>
      <c r="IC244" s="18"/>
      <c r="ID244" s="18"/>
      <c r="IE244" s="18"/>
      <c r="IF244" s="18"/>
      <c r="IG244" s="18"/>
      <c r="IH244" s="18"/>
      <c r="II244" s="18"/>
      <c r="IJ244" s="18"/>
      <c r="IK244" s="18"/>
      <c r="IL244" s="18"/>
      <c r="IM244" s="18"/>
      <c r="IN244" s="18"/>
      <c r="IO244" s="18"/>
      <c r="IP244" s="18"/>
      <c r="IQ244" s="18"/>
      <c r="IR244" s="18"/>
      <c r="IS244" s="18"/>
      <c r="IT244" s="18"/>
      <c r="IU244" s="18"/>
      <c r="IV244" s="18"/>
    </row>
    <row r="245" spans="1:25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18"/>
      <c r="DW245" s="18"/>
      <c r="DX245" s="18"/>
      <c r="DY245" s="18"/>
      <c r="DZ245" s="18"/>
      <c r="EA245" s="18"/>
      <c r="EB245" s="18"/>
      <c r="EC245" s="18"/>
      <c r="ED245" s="18"/>
      <c r="EE245" s="18"/>
      <c r="EF245" s="18"/>
      <c r="EG245" s="18"/>
      <c r="EH245" s="18"/>
      <c r="EI245" s="18"/>
      <c r="EJ245" s="18"/>
      <c r="EK245" s="18"/>
      <c r="EL245" s="18"/>
      <c r="EM245" s="18"/>
      <c r="EN245" s="18"/>
      <c r="EO245" s="18"/>
      <c r="EP245" s="18"/>
      <c r="EQ245" s="18"/>
      <c r="ER245" s="18"/>
      <c r="ES245" s="18"/>
      <c r="ET245" s="18"/>
      <c r="EU245" s="18"/>
      <c r="EV245" s="18"/>
      <c r="EW245" s="18"/>
      <c r="EX245" s="18"/>
      <c r="EY245" s="18"/>
      <c r="EZ245" s="18"/>
      <c r="FA245" s="18"/>
      <c r="FB245" s="18"/>
      <c r="FC245" s="18"/>
      <c r="FD245" s="18"/>
      <c r="FE245" s="18"/>
      <c r="FF245" s="18"/>
      <c r="FG245" s="18"/>
      <c r="FH245" s="18"/>
      <c r="FI245" s="18"/>
      <c r="FJ245" s="18"/>
      <c r="FK245" s="18"/>
      <c r="FL245" s="18"/>
      <c r="FM245" s="18"/>
      <c r="FN245" s="18"/>
      <c r="FO245" s="18"/>
      <c r="FP245" s="18"/>
      <c r="FQ245" s="18"/>
      <c r="FR245" s="18"/>
      <c r="FS245" s="18"/>
      <c r="FT245" s="18"/>
      <c r="FU245" s="18"/>
      <c r="FV245" s="18"/>
      <c r="FW245" s="18"/>
      <c r="FX245" s="18"/>
      <c r="FY245" s="18"/>
      <c r="FZ245" s="18"/>
      <c r="GA245" s="18"/>
      <c r="GB245" s="18"/>
      <c r="GC245" s="18"/>
      <c r="GD245" s="18"/>
      <c r="GE245" s="18"/>
      <c r="GF245" s="18"/>
      <c r="GG245" s="18"/>
      <c r="GH245" s="18"/>
      <c r="GI245" s="18"/>
      <c r="GJ245" s="18"/>
      <c r="GK245" s="18"/>
      <c r="GL245" s="18"/>
      <c r="GM245" s="18"/>
      <c r="GN245" s="18"/>
      <c r="GO245" s="18"/>
      <c r="GP245" s="18"/>
      <c r="GQ245" s="18"/>
      <c r="GR245" s="18"/>
      <c r="GS245" s="18"/>
      <c r="GT245" s="18"/>
      <c r="GU245" s="18"/>
      <c r="GV245" s="18"/>
      <c r="GW245" s="18"/>
      <c r="GX245" s="18"/>
      <c r="GY245" s="18"/>
      <c r="GZ245" s="18"/>
      <c r="HA245" s="18"/>
      <c r="HB245" s="18"/>
      <c r="HC245" s="18"/>
      <c r="HD245" s="18"/>
      <c r="HE245" s="18"/>
      <c r="HF245" s="18"/>
      <c r="HG245" s="18"/>
      <c r="HH245" s="18"/>
      <c r="HI245" s="18"/>
      <c r="HJ245" s="18"/>
      <c r="HK245" s="18"/>
      <c r="HL245" s="18"/>
      <c r="HM245" s="18"/>
      <c r="HN245" s="18"/>
      <c r="HO245" s="18"/>
      <c r="HP245" s="18"/>
      <c r="HQ245" s="18"/>
      <c r="HR245" s="18"/>
      <c r="HS245" s="18"/>
      <c r="HT245" s="18"/>
      <c r="HU245" s="18"/>
      <c r="HV245" s="18"/>
      <c r="HW245" s="18"/>
      <c r="HX245" s="18"/>
      <c r="HY245" s="18"/>
      <c r="HZ245" s="18"/>
      <c r="IA245" s="18"/>
      <c r="IB245" s="18"/>
      <c r="IC245" s="18"/>
      <c r="ID245" s="18"/>
      <c r="IE245" s="18"/>
      <c r="IF245" s="18"/>
      <c r="IG245" s="18"/>
      <c r="IH245" s="18"/>
      <c r="II245" s="18"/>
      <c r="IJ245" s="18"/>
      <c r="IK245" s="18"/>
      <c r="IL245" s="18"/>
      <c r="IM245" s="18"/>
      <c r="IN245" s="18"/>
      <c r="IO245" s="18"/>
      <c r="IP245" s="18"/>
      <c r="IQ245" s="18"/>
      <c r="IR245" s="18"/>
      <c r="IS245" s="18"/>
      <c r="IT245" s="18"/>
      <c r="IU245" s="18"/>
      <c r="IV245" s="18"/>
    </row>
    <row r="246" spans="1:25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  <c r="FH246" s="18"/>
      <c r="FI246" s="18"/>
      <c r="FJ246" s="18"/>
      <c r="FK246" s="18"/>
      <c r="FL246" s="18"/>
      <c r="FM246" s="18"/>
      <c r="FN246" s="18"/>
      <c r="FO246" s="18"/>
      <c r="FP246" s="18"/>
      <c r="FQ246" s="18"/>
      <c r="FR246" s="18"/>
      <c r="FS246" s="18"/>
      <c r="FT246" s="18"/>
      <c r="FU246" s="18"/>
      <c r="FV246" s="18"/>
      <c r="FW246" s="18"/>
      <c r="FX246" s="18"/>
      <c r="FY246" s="18"/>
      <c r="FZ246" s="18"/>
      <c r="GA246" s="18"/>
      <c r="GB246" s="18"/>
      <c r="GC246" s="18"/>
      <c r="GD246" s="18"/>
      <c r="GE246" s="18"/>
      <c r="GF246" s="18"/>
      <c r="GG246" s="18"/>
      <c r="GH246" s="18"/>
      <c r="GI246" s="18"/>
      <c r="GJ246" s="18"/>
      <c r="GK246" s="18"/>
      <c r="GL246" s="18"/>
      <c r="GM246" s="18"/>
      <c r="GN246" s="18"/>
      <c r="GO246" s="18"/>
      <c r="GP246" s="18"/>
      <c r="GQ246" s="18"/>
      <c r="GR246" s="18"/>
      <c r="GS246" s="18"/>
      <c r="GT246" s="18"/>
      <c r="GU246" s="18"/>
      <c r="GV246" s="18"/>
      <c r="GW246" s="18"/>
      <c r="GX246" s="18"/>
      <c r="GY246" s="18"/>
      <c r="GZ246" s="18"/>
      <c r="HA246" s="18"/>
      <c r="HB246" s="18"/>
      <c r="HC246" s="18"/>
      <c r="HD246" s="18"/>
      <c r="HE246" s="18"/>
      <c r="HF246" s="18"/>
      <c r="HG246" s="18"/>
      <c r="HH246" s="18"/>
      <c r="HI246" s="18"/>
      <c r="HJ246" s="18"/>
      <c r="HK246" s="18"/>
      <c r="HL246" s="18"/>
      <c r="HM246" s="18"/>
      <c r="HN246" s="18"/>
      <c r="HO246" s="18"/>
      <c r="HP246" s="18"/>
      <c r="HQ246" s="18"/>
      <c r="HR246" s="18"/>
      <c r="HS246" s="18"/>
      <c r="HT246" s="18"/>
      <c r="HU246" s="18"/>
      <c r="HV246" s="18"/>
      <c r="HW246" s="18"/>
      <c r="HX246" s="18"/>
      <c r="HY246" s="18"/>
      <c r="HZ246" s="18"/>
      <c r="IA246" s="18"/>
      <c r="IB246" s="18"/>
      <c r="IC246" s="18"/>
      <c r="ID246" s="18"/>
      <c r="IE246" s="18"/>
      <c r="IF246" s="18"/>
      <c r="IG246" s="18"/>
      <c r="IH246" s="18"/>
      <c r="II246" s="18"/>
      <c r="IJ246" s="18"/>
      <c r="IK246" s="18"/>
      <c r="IL246" s="18"/>
      <c r="IM246" s="18"/>
      <c r="IN246" s="18"/>
      <c r="IO246" s="18"/>
      <c r="IP246" s="18"/>
      <c r="IQ246" s="18"/>
      <c r="IR246" s="18"/>
      <c r="IS246" s="18"/>
      <c r="IT246" s="18"/>
      <c r="IU246" s="18"/>
      <c r="IV246" s="18"/>
    </row>
    <row r="247" spans="1:25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  <c r="FN247" s="18"/>
      <c r="FO247" s="18"/>
      <c r="FP247" s="18"/>
      <c r="FQ247" s="18"/>
      <c r="FR247" s="18"/>
      <c r="FS247" s="18"/>
      <c r="FT247" s="18"/>
      <c r="FU247" s="18"/>
      <c r="FV247" s="18"/>
      <c r="FW247" s="18"/>
      <c r="FX247" s="18"/>
      <c r="FY247" s="18"/>
      <c r="FZ247" s="18"/>
      <c r="GA247" s="18"/>
      <c r="GB247" s="18"/>
      <c r="GC247" s="18"/>
      <c r="GD247" s="18"/>
      <c r="GE247" s="18"/>
      <c r="GF247" s="18"/>
      <c r="GG247" s="18"/>
      <c r="GH247" s="18"/>
      <c r="GI247" s="18"/>
      <c r="GJ247" s="18"/>
      <c r="GK247" s="18"/>
      <c r="GL247" s="18"/>
      <c r="GM247" s="18"/>
      <c r="GN247" s="18"/>
      <c r="GO247" s="18"/>
      <c r="GP247" s="18"/>
      <c r="GQ247" s="18"/>
      <c r="GR247" s="18"/>
      <c r="GS247" s="18"/>
      <c r="GT247" s="18"/>
      <c r="GU247" s="18"/>
      <c r="GV247" s="18"/>
      <c r="GW247" s="18"/>
      <c r="GX247" s="18"/>
      <c r="GY247" s="18"/>
      <c r="GZ247" s="18"/>
      <c r="HA247" s="18"/>
      <c r="HB247" s="18"/>
      <c r="HC247" s="18"/>
      <c r="HD247" s="18"/>
      <c r="HE247" s="18"/>
      <c r="HF247" s="18"/>
      <c r="HG247" s="18"/>
      <c r="HH247" s="18"/>
      <c r="HI247" s="18"/>
      <c r="HJ247" s="18"/>
      <c r="HK247" s="18"/>
      <c r="HL247" s="18"/>
      <c r="HM247" s="18"/>
      <c r="HN247" s="18"/>
      <c r="HO247" s="18"/>
      <c r="HP247" s="18"/>
      <c r="HQ247" s="18"/>
      <c r="HR247" s="18"/>
      <c r="HS247" s="18"/>
      <c r="HT247" s="18"/>
      <c r="HU247" s="18"/>
      <c r="HV247" s="18"/>
      <c r="HW247" s="18"/>
      <c r="HX247" s="18"/>
      <c r="HY247" s="18"/>
      <c r="HZ247" s="18"/>
      <c r="IA247" s="18"/>
      <c r="IB247" s="18"/>
      <c r="IC247" s="18"/>
      <c r="ID247" s="18"/>
      <c r="IE247" s="18"/>
      <c r="IF247" s="18"/>
      <c r="IG247" s="18"/>
      <c r="IH247" s="18"/>
      <c r="II247" s="18"/>
      <c r="IJ247" s="18"/>
      <c r="IK247" s="18"/>
      <c r="IL247" s="18"/>
      <c r="IM247" s="18"/>
      <c r="IN247" s="18"/>
      <c r="IO247" s="18"/>
      <c r="IP247" s="18"/>
      <c r="IQ247" s="18"/>
      <c r="IR247" s="18"/>
      <c r="IS247" s="18"/>
      <c r="IT247" s="18"/>
      <c r="IU247" s="18"/>
      <c r="IV247" s="18"/>
    </row>
    <row r="248" spans="1:25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  <c r="FH248" s="18"/>
      <c r="FI248" s="18"/>
      <c r="FJ248" s="18"/>
      <c r="FK248" s="18"/>
      <c r="FL248" s="18"/>
      <c r="FM248" s="18"/>
      <c r="FN248" s="18"/>
      <c r="FO248" s="18"/>
      <c r="FP248" s="18"/>
      <c r="FQ248" s="18"/>
      <c r="FR248" s="18"/>
      <c r="FS248" s="18"/>
      <c r="FT248" s="18"/>
      <c r="FU248" s="18"/>
      <c r="FV248" s="18"/>
      <c r="FW248" s="18"/>
      <c r="FX248" s="18"/>
      <c r="FY248" s="18"/>
      <c r="FZ248" s="18"/>
      <c r="GA248" s="18"/>
      <c r="GB248" s="18"/>
      <c r="GC248" s="18"/>
      <c r="GD248" s="18"/>
      <c r="GE248" s="18"/>
      <c r="GF248" s="18"/>
      <c r="GG248" s="18"/>
      <c r="GH248" s="18"/>
      <c r="GI248" s="18"/>
      <c r="GJ248" s="18"/>
      <c r="GK248" s="18"/>
      <c r="GL248" s="18"/>
      <c r="GM248" s="18"/>
      <c r="GN248" s="18"/>
      <c r="GO248" s="18"/>
      <c r="GP248" s="18"/>
      <c r="GQ248" s="18"/>
      <c r="GR248" s="18"/>
      <c r="GS248" s="18"/>
      <c r="GT248" s="18"/>
      <c r="GU248" s="18"/>
      <c r="GV248" s="18"/>
      <c r="GW248" s="18"/>
      <c r="GX248" s="18"/>
      <c r="GY248" s="18"/>
      <c r="GZ248" s="18"/>
      <c r="HA248" s="18"/>
      <c r="HB248" s="18"/>
      <c r="HC248" s="18"/>
      <c r="HD248" s="18"/>
      <c r="HE248" s="18"/>
      <c r="HF248" s="18"/>
      <c r="HG248" s="18"/>
      <c r="HH248" s="18"/>
      <c r="HI248" s="18"/>
      <c r="HJ248" s="18"/>
      <c r="HK248" s="18"/>
      <c r="HL248" s="18"/>
      <c r="HM248" s="18"/>
      <c r="HN248" s="18"/>
      <c r="HO248" s="18"/>
      <c r="HP248" s="18"/>
      <c r="HQ248" s="18"/>
      <c r="HR248" s="18"/>
      <c r="HS248" s="18"/>
      <c r="HT248" s="18"/>
      <c r="HU248" s="18"/>
      <c r="HV248" s="18"/>
      <c r="HW248" s="18"/>
      <c r="HX248" s="18"/>
      <c r="HY248" s="18"/>
      <c r="HZ248" s="18"/>
      <c r="IA248" s="18"/>
      <c r="IB248" s="18"/>
      <c r="IC248" s="18"/>
      <c r="ID248" s="18"/>
      <c r="IE248" s="18"/>
      <c r="IF248" s="18"/>
      <c r="IG248" s="18"/>
      <c r="IH248" s="18"/>
      <c r="II248" s="18"/>
      <c r="IJ248" s="18"/>
      <c r="IK248" s="18"/>
      <c r="IL248" s="18"/>
      <c r="IM248" s="18"/>
      <c r="IN248" s="18"/>
      <c r="IO248" s="18"/>
      <c r="IP248" s="18"/>
      <c r="IQ248" s="18"/>
      <c r="IR248" s="18"/>
      <c r="IS248" s="18"/>
      <c r="IT248" s="18"/>
      <c r="IU248" s="18"/>
      <c r="IV248" s="18"/>
    </row>
    <row r="249" spans="1:25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  <c r="FN249" s="18"/>
      <c r="FO249" s="18"/>
      <c r="FP249" s="18"/>
      <c r="FQ249" s="18"/>
      <c r="FR249" s="18"/>
      <c r="FS249" s="18"/>
      <c r="FT249" s="18"/>
      <c r="FU249" s="18"/>
      <c r="FV249" s="18"/>
      <c r="FW249" s="18"/>
      <c r="FX249" s="18"/>
      <c r="FY249" s="18"/>
      <c r="FZ249" s="18"/>
      <c r="GA249" s="18"/>
      <c r="GB249" s="18"/>
      <c r="GC249" s="18"/>
      <c r="GD249" s="18"/>
      <c r="GE249" s="18"/>
      <c r="GF249" s="18"/>
      <c r="GG249" s="18"/>
      <c r="GH249" s="18"/>
      <c r="GI249" s="18"/>
      <c r="GJ249" s="18"/>
      <c r="GK249" s="18"/>
      <c r="GL249" s="18"/>
      <c r="GM249" s="18"/>
      <c r="GN249" s="18"/>
      <c r="GO249" s="18"/>
      <c r="GP249" s="18"/>
      <c r="GQ249" s="18"/>
      <c r="GR249" s="18"/>
      <c r="GS249" s="18"/>
      <c r="GT249" s="18"/>
      <c r="GU249" s="18"/>
      <c r="GV249" s="18"/>
      <c r="GW249" s="18"/>
      <c r="GX249" s="18"/>
      <c r="GY249" s="18"/>
      <c r="GZ249" s="18"/>
      <c r="HA249" s="18"/>
      <c r="HB249" s="18"/>
      <c r="HC249" s="18"/>
      <c r="HD249" s="18"/>
      <c r="HE249" s="18"/>
      <c r="HF249" s="18"/>
      <c r="HG249" s="18"/>
      <c r="HH249" s="18"/>
      <c r="HI249" s="18"/>
      <c r="HJ249" s="18"/>
      <c r="HK249" s="18"/>
      <c r="HL249" s="18"/>
      <c r="HM249" s="18"/>
      <c r="HN249" s="18"/>
      <c r="HO249" s="18"/>
      <c r="HP249" s="18"/>
      <c r="HQ249" s="18"/>
      <c r="HR249" s="18"/>
      <c r="HS249" s="18"/>
      <c r="HT249" s="18"/>
      <c r="HU249" s="18"/>
      <c r="HV249" s="18"/>
      <c r="HW249" s="18"/>
      <c r="HX249" s="18"/>
      <c r="HY249" s="18"/>
      <c r="HZ249" s="18"/>
      <c r="IA249" s="18"/>
      <c r="IB249" s="18"/>
      <c r="IC249" s="18"/>
      <c r="ID249" s="18"/>
      <c r="IE249" s="18"/>
      <c r="IF249" s="18"/>
      <c r="IG249" s="18"/>
      <c r="IH249" s="18"/>
      <c r="II249" s="18"/>
      <c r="IJ249" s="18"/>
      <c r="IK249" s="18"/>
      <c r="IL249" s="18"/>
      <c r="IM249" s="18"/>
      <c r="IN249" s="18"/>
      <c r="IO249" s="18"/>
      <c r="IP249" s="18"/>
      <c r="IQ249" s="18"/>
      <c r="IR249" s="18"/>
      <c r="IS249" s="18"/>
      <c r="IT249" s="18"/>
      <c r="IU249" s="18"/>
      <c r="IV249" s="18"/>
    </row>
    <row r="250" spans="1:25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  <c r="FN250" s="18"/>
      <c r="FO250" s="18"/>
      <c r="FP250" s="18"/>
      <c r="FQ250" s="18"/>
      <c r="FR250" s="18"/>
      <c r="FS250" s="18"/>
      <c r="FT250" s="18"/>
      <c r="FU250" s="18"/>
      <c r="FV250" s="18"/>
      <c r="FW250" s="18"/>
      <c r="FX250" s="18"/>
      <c r="FY250" s="18"/>
      <c r="FZ250" s="18"/>
      <c r="GA250" s="18"/>
      <c r="GB250" s="18"/>
      <c r="GC250" s="18"/>
      <c r="GD250" s="18"/>
      <c r="GE250" s="18"/>
      <c r="GF250" s="18"/>
      <c r="GG250" s="18"/>
      <c r="GH250" s="18"/>
      <c r="GI250" s="18"/>
      <c r="GJ250" s="18"/>
      <c r="GK250" s="18"/>
      <c r="GL250" s="18"/>
      <c r="GM250" s="18"/>
      <c r="GN250" s="18"/>
      <c r="GO250" s="18"/>
      <c r="GP250" s="18"/>
      <c r="GQ250" s="18"/>
      <c r="GR250" s="18"/>
      <c r="GS250" s="18"/>
      <c r="GT250" s="18"/>
      <c r="GU250" s="18"/>
      <c r="GV250" s="18"/>
      <c r="GW250" s="18"/>
      <c r="GX250" s="18"/>
      <c r="GY250" s="18"/>
      <c r="GZ250" s="18"/>
      <c r="HA250" s="18"/>
      <c r="HB250" s="18"/>
      <c r="HC250" s="18"/>
      <c r="HD250" s="18"/>
      <c r="HE250" s="18"/>
      <c r="HF250" s="18"/>
      <c r="HG250" s="18"/>
      <c r="HH250" s="18"/>
      <c r="HI250" s="18"/>
      <c r="HJ250" s="18"/>
      <c r="HK250" s="18"/>
      <c r="HL250" s="18"/>
      <c r="HM250" s="18"/>
      <c r="HN250" s="18"/>
      <c r="HO250" s="18"/>
      <c r="HP250" s="18"/>
      <c r="HQ250" s="18"/>
      <c r="HR250" s="18"/>
      <c r="HS250" s="18"/>
      <c r="HT250" s="18"/>
      <c r="HU250" s="18"/>
      <c r="HV250" s="18"/>
      <c r="HW250" s="18"/>
      <c r="HX250" s="18"/>
      <c r="HY250" s="18"/>
      <c r="HZ250" s="18"/>
      <c r="IA250" s="18"/>
      <c r="IB250" s="18"/>
      <c r="IC250" s="18"/>
      <c r="ID250" s="18"/>
      <c r="IE250" s="18"/>
      <c r="IF250" s="18"/>
      <c r="IG250" s="18"/>
      <c r="IH250" s="18"/>
      <c r="II250" s="18"/>
      <c r="IJ250" s="18"/>
      <c r="IK250" s="18"/>
      <c r="IL250" s="18"/>
      <c r="IM250" s="18"/>
      <c r="IN250" s="18"/>
      <c r="IO250" s="18"/>
      <c r="IP250" s="18"/>
      <c r="IQ250" s="18"/>
      <c r="IR250" s="18"/>
      <c r="IS250" s="18"/>
      <c r="IT250" s="18"/>
      <c r="IU250" s="18"/>
      <c r="IV250" s="18"/>
    </row>
    <row r="251" spans="1:25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  <c r="FH251" s="18"/>
      <c r="FI251" s="18"/>
      <c r="FJ251" s="18"/>
      <c r="FK251" s="18"/>
      <c r="FL251" s="18"/>
      <c r="FM251" s="18"/>
      <c r="FN251" s="18"/>
      <c r="FO251" s="18"/>
      <c r="FP251" s="18"/>
      <c r="FQ251" s="18"/>
      <c r="FR251" s="18"/>
      <c r="FS251" s="18"/>
      <c r="FT251" s="18"/>
      <c r="FU251" s="18"/>
      <c r="FV251" s="18"/>
      <c r="FW251" s="18"/>
      <c r="FX251" s="18"/>
      <c r="FY251" s="18"/>
      <c r="FZ251" s="18"/>
      <c r="GA251" s="18"/>
      <c r="GB251" s="18"/>
      <c r="GC251" s="18"/>
      <c r="GD251" s="18"/>
      <c r="GE251" s="18"/>
      <c r="GF251" s="18"/>
      <c r="GG251" s="18"/>
      <c r="GH251" s="18"/>
      <c r="GI251" s="18"/>
      <c r="GJ251" s="18"/>
      <c r="GK251" s="18"/>
      <c r="GL251" s="18"/>
      <c r="GM251" s="18"/>
      <c r="GN251" s="18"/>
      <c r="GO251" s="18"/>
      <c r="GP251" s="18"/>
      <c r="GQ251" s="18"/>
      <c r="GR251" s="18"/>
      <c r="GS251" s="18"/>
      <c r="GT251" s="18"/>
      <c r="GU251" s="18"/>
      <c r="GV251" s="18"/>
      <c r="GW251" s="18"/>
      <c r="GX251" s="18"/>
      <c r="GY251" s="18"/>
      <c r="GZ251" s="18"/>
      <c r="HA251" s="18"/>
      <c r="HB251" s="18"/>
      <c r="HC251" s="18"/>
      <c r="HD251" s="18"/>
      <c r="HE251" s="18"/>
      <c r="HF251" s="18"/>
      <c r="HG251" s="18"/>
      <c r="HH251" s="18"/>
      <c r="HI251" s="18"/>
      <c r="HJ251" s="18"/>
      <c r="HK251" s="18"/>
      <c r="HL251" s="18"/>
      <c r="HM251" s="18"/>
      <c r="HN251" s="18"/>
      <c r="HO251" s="18"/>
      <c r="HP251" s="18"/>
      <c r="HQ251" s="18"/>
      <c r="HR251" s="18"/>
      <c r="HS251" s="18"/>
      <c r="HT251" s="18"/>
      <c r="HU251" s="18"/>
      <c r="HV251" s="18"/>
      <c r="HW251" s="18"/>
      <c r="HX251" s="18"/>
      <c r="HY251" s="18"/>
      <c r="HZ251" s="18"/>
      <c r="IA251" s="18"/>
      <c r="IB251" s="18"/>
      <c r="IC251" s="18"/>
      <c r="ID251" s="18"/>
      <c r="IE251" s="18"/>
      <c r="IF251" s="18"/>
      <c r="IG251" s="18"/>
      <c r="IH251" s="18"/>
      <c r="II251" s="18"/>
      <c r="IJ251" s="18"/>
      <c r="IK251" s="18"/>
      <c r="IL251" s="18"/>
      <c r="IM251" s="18"/>
      <c r="IN251" s="18"/>
      <c r="IO251" s="18"/>
      <c r="IP251" s="18"/>
      <c r="IQ251" s="18"/>
      <c r="IR251" s="18"/>
      <c r="IS251" s="18"/>
      <c r="IT251" s="18"/>
      <c r="IU251" s="18"/>
      <c r="IV251" s="18"/>
    </row>
    <row r="252" spans="1:25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18"/>
      <c r="DW252" s="18"/>
      <c r="DX252" s="18"/>
      <c r="DY252" s="18"/>
      <c r="DZ252" s="18"/>
      <c r="EA252" s="18"/>
      <c r="EB252" s="18"/>
      <c r="EC252" s="18"/>
      <c r="ED252" s="18"/>
      <c r="EE252" s="18"/>
      <c r="EF252" s="18"/>
      <c r="EG252" s="18"/>
      <c r="EH252" s="18"/>
      <c r="EI252" s="18"/>
      <c r="EJ252" s="18"/>
      <c r="EK252" s="18"/>
      <c r="EL252" s="18"/>
      <c r="EM252" s="18"/>
      <c r="EN252" s="18"/>
      <c r="EO252" s="18"/>
      <c r="EP252" s="18"/>
      <c r="EQ252" s="18"/>
      <c r="ER252" s="18"/>
      <c r="ES252" s="18"/>
      <c r="ET252" s="18"/>
      <c r="EU252" s="18"/>
      <c r="EV252" s="18"/>
      <c r="EW252" s="18"/>
      <c r="EX252" s="18"/>
      <c r="EY252" s="18"/>
      <c r="EZ252" s="18"/>
      <c r="FA252" s="18"/>
      <c r="FB252" s="18"/>
      <c r="FC252" s="18"/>
      <c r="FD252" s="18"/>
      <c r="FE252" s="18"/>
      <c r="FF252" s="18"/>
      <c r="FG252" s="18"/>
      <c r="FH252" s="18"/>
      <c r="FI252" s="18"/>
      <c r="FJ252" s="18"/>
      <c r="FK252" s="18"/>
      <c r="FL252" s="18"/>
      <c r="FM252" s="18"/>
      <c r="FN252" s="18"/>
      <c r="FO252" s="18"/>
      <c r="FP252" s="18"/>
      <c r="FQ252" s="18"/>
      <c r="FR252" s="18"/>
      <c r="FS252" s="18"/>
      <c r="FT252" s="18"/>
      <c r="FU252" s="18"/>
      <c r="FV252" s="18"/>
      <c r="FW252" s="18"/>
      <c r="FX252" s="18"/>
      <c r="FY252" s="18"/>
      <c r="FZ252" s="18"/>
      <c r="GA252" s="18"/>
      <c r="GB252" s="18"/>
      <c r="GC252" s="18"/>
      <c r="GD252" s="18"/>
      <c r="GE252" s="18"/>
      <c r="GF252" s="18"/>
      <c r="GG252" s="18"/>
      <c r="GH252" s="18"/>
      <c r="GI252" s="18"/>
      <c r="GJ252" s="18"/>
      <c r="GK252" s="18"/>
      <c r="GL252" s="18"/>
      <c r="GM252" s="18"/>
      <c r="GN252" s="18"/>
      <c r="GO252" s="18"/>
      <c r="GP252" s="18"/>
      <c r="GQ252" s="18"/>
      <c r="GR252" s="18"/>
      <c r="GS252" s="18"/>
      <c r="GT252" s="18"/>
      <c r="GU252" s="18"/>
      <c r="GV252" s="18"/>
      <c r="GW252" s="18"/>
      <c r="GX252" s="18"/>
      <c r="GY252" s="18"/>
      <c r="GZ252" s="18"/>
      <c r="HA252" s="18"/>
      <c r="HB252" s="18"/>
      <c r="HC252" s="18"/>
      <c r="HD252" s="18"/>
      <c r="HE252" s="18"/>
      <c r="HF252" s="18"/>
      <c r="HG252" s="18"/>
      <c r="HH252" s="18"/>
      <c r="HI252" s="18"/>
      <c r="HJ252" s="18"/>
      <c r="HK252" s="18"/>
      <c r="HL252" s="18"/>
      <c r="HM252" s="18"/>
      <c r="HN252" s="18"/>
      <c r="HO252" s="18"/>
      <c r="HP252" s="18"/>
      <c r="HQ252" s="18"/>
      <c r="HR252" s="18"/>
      <c r="HS252" s="18"/>
      <c r="HT252" s="18"/>
      <c r="HU252" s="18"/>
      <c r="HV252" s="18"/>
      <c r="HW252" s="18"/>
      <c r="HX252" s="18"/>
      <c r="HY252" s="18"/>
      <c r="HZ252" s="18"/>
      <c r="IA252" s="18"/>
      <c r="IB252" s="18"/>
      <c r="IC252" s="18"/>
      <c r="ID252" s="18"/>
      <c r="IE252" s="18"/>
      <c r="IF252" s="18"/>
      <c r="IG252" s="18"/>
      <c r="IH252" s="18"/>
      <c r="II252" s="18"/>
      <c r="IJ252" s="18"/>
      <c r="IK252" s="18"/>
      <c r="IL252" s="18"/>
      <c r="IM252" s="18"/>
      <c r="IN252" s="18"/>
      <c r="IO252" s="18"/>
      <c r="IP252" s="18"/>
      <c r="IQ252" s="18"/>
      <c r="IR252" s="18"/>
      <c r="IS252" s="18"/>
      <c r="IT252" s="18"/>
      <c r="IU252" s="18"/>
      <c r="IV252" s="18"/>
    </row>
    <row r="253" spans="1:25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  <c r="FN253" s="18"/>
      <c r="FO253" s="18"/>
      <c r="FP253" s="18"/>
      <c r="FQ253" s="18"/>
      <c r="FR253" s="18"/>
      <c r="FS253" s="18"/>
      <c r="FT253" s="18"/>
      <c r="FU253" s="18"/>
      <c r="FV253" s="18"/>
      <c r="FW253" s="18"/>
      <c r="FX253" s="18"/>
      <c r="FY253" s="18"/>
      <c r="FZ253" s="18"/>
      <c r="GA253" s="18"/>
      <c r="GB253" s="18"/>
      <c r="GC253" s="18"/>
      <c r="GD253" s="18"/>
      <c r="GE253" s="18"/>
      <c r="GF253" s="18"/>
      <c r="GG253" s="18"/>
      <c r="GH253" s="18"/>
      <c r="GI253" s="18"/>
      <c r="GJ253" s="18"/>
      <c r="GK253" s="18"/>
      <c r="GL253" s="18"/>
      <c r="GM253" s="18"/>
      <c r="GN253" s="18"/>
      <c r="GO253" s="18"/>
      <c r="GP253" s="18"/>
      <c r="GQ253" s="18"/>
      <c r="GR253" s="18"/>
      <c r="GS253" s="18"/>
      <c r="GT253" s="18"/>
      <c r="GU253" s="18"/>
      <c r="GV253" s="18"/>
      <c r="GW253" s="18"/>
      <c r="GX253" s="18"/>
      <c r="GY253" s="18"/>
      <c r="GZ253" s="18"/>
      <c r="HA253" s="18"/>
      <c r="HB253" s="18"/>
      <c r="HC253" s="18"/>
      <c r="HD253" s="18"/>
      <c r="HE253" s="18"/>
      <c r="HF253" s="18"/>
      <c r="HG253" s="18"/>
      <c r="HH253" s="18"/>
      <c r="HI253" s="18"/>
      <c r="HJ253" s="18"/>
      <c r="HK253" s="18"/>
      <c r="HL253" s="18"/>
      <c r="HM253" s="18"/>
      <c r="HN253" s="18"/>
      <c r="HO253" s="18"/>
      <c r="HP253" s="18"/>
      <c r="HQ253" s="18"/>
      <c r="HR253" s="18"/>
      <c r="HS253" s="18"/>
      <c r="HT253" s="18"/>
      <c r="HU253" s="18"/>
      <c r="HV253" s="18"/>
      <c r="HW253" s="18"/>
      <c r="HX253" s="18"/>
      <c r="HY253" s="18"/>
      <c r="HZ253" s="18"/>
      <c r="IA253" s="18"/>
      <c r="IB253" s="18"/>
      <c r="IC253" s="18"/>
      <c r="ID253" s="18"/>
      <c r="IE253" s="18"/>
      <c r="IF253" s="18"/>
      <c r="IG253" s="18"/>
      <c r="IH253" s="18"/>
      <c r="II253" s="18"/>
      <c r="IJ253" s="18"/>
      <c r="IK253" s="18"/>
      <c r="IL253" s="18"/>
      <c r="IM253" s="18"/>
      <c r="IN253" s="18"/>
      <c r="IO253" s="18"/>
      <c r="IP253" s="18"/>
      <c r="IQ253" s="18"/>
      <c r="IR253" s="18"/>
      <c r="IS253" s="18"/>
      <c r="IT253" s="18"/>
      <c r="IU253" s="18"/>
      <c r="IV253" s="18"/>
    </row>
    <row r="254" spans="1:25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18"/>
      <c r="DW254" s="18"/>
      <c r="DX254" s="18"/>
      <c r="DY254" s="18"/>
      <c r="DZ254" s="18"/>
      <c r="EA254" s="18"/>
      <c r="EB254" s="18"/>
      <c r="EC254" s="18"/>
      <c r="ED254" s="18"/>
      <c r="EE254" s="18"/>
      <c r="EF254" s="18"/>
      <c r="EG254" s="18"/>
      <c r="EH254" s="18"/>
      <c r="EI254" s="18"/>
      <c r="EJ254" s="18"/>
      <c r="EK254" s="18"/>
      <c r="EL254" s="18"/>
      <c r="EM254" s="18"/>
      <c r="EN254" s="18"/>
      <c r="EO254" s="18"/>
      <c r="EP254" s="18"/>
      <c r="EQ254" s="18"/>
      <c r="ER254" s="18"/>
      <c r="ES254" s="18"/>
      <c r="ET254" s="18"/>
      <c r="EU254" s="18"/>
      <c r="EV254" s="18"/>
      <c r="EW254" s="18"/>
      <c r="EX254" s="18"/>
      <c r="EY254" s="18"/>
      <c r="EZ254" s="18"/>
      <c r="FA254" s="18"/>
      <c r="FB254" s="18"/>
      <c r="FC254" s="18"/>
      <c r="FD254" s="18"/>
      <c r="FE254" s="18"/>
      <c r="FF254" s="18"/>
      <c r="FG254" s="18"/>
      <c r="FH254" s="18"/>
      <c r="FI254" s="18"/>
      <c r="FJ254" s="18"/>
      <c r="FK254" s="18"/>
      <c r="FL254" s="18"/>
      <c r="FM254" s="18"/>
      <c r="FN254" s="18"/>
      <c r="FO254" s="18"/>
      <c r="FP254" s="18"/>
      <c r="FQ254" s="18"/>
      <c r="FR254" s="18"/>
      <c r="FS254" s="18"/>
      <c r="FT254" s="18"/>
      <c r="FU254" s="18"/>
      <c r="FV254" s="18"/>
      <c r="FW254" s="18"/>
      <c r="FX254" s="18"/>
      <c r="FY254" s="18"/>
      <c r="FZ254" s="18"/>
      <c r="GA254" s="18"/>
      <c r="GB254" s="18"/>
      <c r="GC254" s="18"/>
      <c r="GD254" s="18"/>
      <c r="GE254" s="18"/>
      <c r="GF254" s="18"/>
      <c r="GG254" s="18"/>
      <c r="GH254" s="18"/>
      <c r="GI254" s="18"/>
      <c r="GJ254" s="18"/>
      <c r="GK254" s="18"/>
      <c r="GL254" s="18"/>
      <c r="GM254" s="18"/>
      <c r="GN254" s="18"/>
      <c r="GO254" s="18"/>
      <c r="GP254" s="18"/>
      <c r="GQ254" s="18"/>
      <c r="GR254" s="18"/>
      <c r="GS254" s="18"/>
      <c r="GT254" s="18"/>
      <c r="GU254" s="18"/>
      <c r="GV254" s="18"/>
      <c r="GW254" s="18"/>
      <c r="GX254" s="18"/>
      <c r="GY254" s="18"/>
      <c r="GZ254" s="18"/>
      <c r="HA254" s="18"/>
      <c r="HB254" s="18"/>
      <c r="HC254" s="18"/>
      <c r="HD254" s="18"/>
      <c r="HE254" s="18"/>
      <c r="HF254" s="18"/>
      <c r="HG254" s="18"/>
      <c r="HH254" s="18"/>
      <c r="HI254" s="18"/>
      <c r="HJ254" s="18"/>
      <c r="HK254" s="18"/>
      <c r="HL254" s="18"/>
      <c r="HM254" s="18"/>
      <c r="HN254" s="18"/>
      <c r="HO254" s="18"/>
      <c r="HP254" s="18"/>
      <c r="HQ254" s="18"/>
      <c r="HR254" s="18"/>
      <c r="HS254" s="18"/>
      <c r="HT254" s="18"/>
      <c r="HU254" s="18"/>
      <c r="HV254" s="18"/>
      <c r="HW254" s="18"/>
      <c r="HX254" s="18"/>
      <c r="HY254" s="18"/>
      <c r="HZ254" s="18"/>
      <c r="IA254" s="18"/>
      <c r="IB254" s="18"/>
      <c r="IC254" s="18"/>
      <c r="ID254" s="18"/>
      <c r="IE254" s="18"/>
      <c r="IF254" s="18"/>
      <c r="IG254" s="18"/>
      <c r="IH254" s="18"/>
      <c r="II254" s="18"/>
      <c r="IJ254" s="18"/>
      <c r="IK254" s="18"/>
      <c r="IL254" s="18"/>
      <c r="IM254" s="18"/>
      <c r="IN254" s="18"/>
      <c r="IO254" s="18"/>
      <c r="IP254" s="18"/>
      <c r="IQ254" s="18"/>
      <c r="IR254" s="18"/>
      <c r="IS254" s="18"/>
      <c r="IT254" s="18"/>
      <c r="IU254" s="18"/>
      <c r="IV254" s="18"/>
    </row>
    <row r="255" spans="1:25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18"/>
      <c r="DW255" s="18"/>
      <c r="DX255" s="18"/>
      <c r="DY255" s="18"/>
      <c r="DZ255" s="18"/>
      <c r="EA255" s="18"/>
      <c r="EB255" s="18"/>
      <c r="EC255" s="18"/>
      <c r="ED255" s="18"/>
      <c r="EE255" s="18"/>
      <c r="EF255" s="18"/>
      <c r="EG255" s="18"/>
      <c r="EH255" s="18"/>
      <c r="EI255" s="18"/>
      <c r="EJ255" s="18"/>
      <c r="EK255" s="18"/>
      <c r="EL255" s="18"/>
      <c r="EM255" s="18"/>
      <c r="EN255" s="18"/>
      <c r="EO255" s="18"/>
      <c r="EP255" s="18"/>
      <c r="EQ255" s="18"/>
      <c r="ER255" s="18"/>
      <c r="ES255" s="18"/>
      <c r="ET255" s="18"/>
      <c r="EU255" s="18"/>
      <c r="EV255" s="18"/>
      <c r="EW255" s="18"/>
      <c r="EX255" s="18"/>
      <c r="EY255" s="18"/>
      <c r="EZ255" s="18"/>
      <c r="FA255" s="18"/>
      <c r="FB255" s="18"/>
      <c r="FC255" s="18"/>
      <c r="FD255" s="18"/>
      <c r="FE255" s="18"/>
      <c r="FF255" s="18"/>
      <c r="FG255" s="18"/>
      <c r="FH255" s="18"/>
      <c r="FI255" s="18"/>
      <c r="FJ255" s="18"/>
      <c r="FK255" s="18"/>
      <c r="FL255" s="18"/>
      <c r="FM255" s="18"/>
      <c r="FN255" s="18"/>
      <c r="FO255" s="18"/>
      <c r="FP255" s="18"/>
      <c r="FQ255" s="18"/>
      <c r="FR255" s="18"/>
      <c r="FS255" s="18"/>
      <c r="FT255" s="18"/>
      <c r="FU255" s="18"/>
      <c r="FV255" s="18"/>
      <c r="FW255" s="18"/>
      <c r="FX255" s="18"/>
      <c r="FY255" s="18"/>
      <c r="FZ255" s="18"/>
      <c r="GA255" s="18"/>
      <c r="GB255" s="18"/>
      <c r="GC255" s="18"/>
      <c r="GD255" s="18"/>
      <c r="GE255" s="18"/>
      <c r="GF255" s="18"/>
      <c r="GG255" s="18"/>
      <c r="GH255" s="18"/>
      <c r="GI255" s="18"/>
      <c r="GJ255" s="18"/>
      <c r="GK255" s="18"/>
      <c r="GL255" s="18"/>
      <c r="GM255" s="18"/>
      <c r="GN255" s="18"/>
      <c r="GO255" s="18"/>
      <c r="GP255" s="18"/>
      <c r="GQ255" s="18"/>
      <c r="GR255" s="18"/>
      <c r="GS255" s="18"/>
      <c r="GT255" s="18"/>
      <c r="GU255" s="18"/>
      <c r="GV255" s="18"/>
      <c r="GW255" s="18"/>
      <c r="GX255" s="18"/>
      <c r="GY255" s="18"/>
      <c r="GZ255" s="18"/>
      <c r="HA255" s="18"/>
      <c r="HB255" s="18"/>
      <c r="HC255" s="18"/>
      <c r="HD255" s="18"/>
      <c r="HE255" s="18"/>
      <c r="HF255" s="18"/>
      <c r="HG255" s="18"/>
      <c r="HH255" s="18"/>
      <c r="HI255" s="18"/>
      <c r="HJ255" s="18"/>
      <c r="HK255" s="18"/>
      <c r="HL255" s="18"/>
      <c r="HM255" s="18"/>
      <c r="HN255" s="18"/>
      <c r="HO255" s="18"/>
      <c r="HP255" s="18"/>
      <c r="HQ255" s="18"/>
      <c r="HR255" s="18"/>
      <c r="HS255" s="18"/>
      <c r="HT255" s="18"/>
      <c r="HU255" s="18"/>
      <c r="HV255" s="18"/>
      <c r="HW255" s="18"/>
      <c r="HX255" s="18"/>
      <c r="HY255" s="18"/>
      <c r="HZ255" s="18"/>
      <c r="IA255" s="18"/>
      <c r="IB255" s="18"/>
      <c r="IC255" s="18"/>
      <c r="ID255" s="18"/>
      <c r="IE255" s="18"/>
      <c r="IF255" s="18"/>
      <c r="IG255" s="18"/>
      <c r="IH255" s="18"/>
      <c r="II255" s="18"/>
      <c r="IJ255" s="18"/>
      <c r="IK255" s="18"/>
      <c r="IL255" s="18"/>
      <c r="IM255" s="18"/>
      <c r="IN255" s="18"/>
      <c r="IO255" s="18"/>
      <c r="IP255" s="18"/>
      <c r="IQ255" s="18"/>
      <c r="IR255" s="18"/>
      <c r="IS255" s="18"/>
      <c r="IT255" s="18"/>
      <c r="IU255" s="18"/>
      <c r="IV255" s="18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104家门店数据情况</vt:lpstr>
      <vt:lpstr>片区完成情况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2019-04-26T01:31:00Z</dcterms:created>
  <dcterms:modified xsi:type="dcterms:W3CDTF">2019-04-28T06:43:03Z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