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7665"/>
  </bookViews>
  <sheets>
    <sheet name="3月" sheetId="3" r:id="rId1"/>
  </sheets>
  <externalReferences>
    <externalReference r:id="rId2"/>
  </externalReferences>
  <definedNames>
    <definedName name="_xlnm._FilterDatabase" localSheetId="0" hidden="1">'3月'!$A$2:$V$107</definedName>
  </definedNames>
  <calcPr calcId="144525" concurrentCalc="0"/>
</workbook>
</file>

<file path=xl/sharedStrings.xml><?xml version="1.0" encoding="utf-8"?>
<sst xmlns="http://schemas.openxmlformats.org/spreadsheetml/2006/main" count="236" uniqueCount="131">
  <si>
    <t>2019年3月天胶门店任务</t>
  </si>
  <si>
    <t>3月第一阶段（第一阶段只通报，不上缴成长金）</t>
  </si>
  <si>
    <t>3月第二阶段</t>
  </si>
  <si>
    <t>3月第三阶段</t>
  </si>
  <si>
    <t>本月销售情况</t>
  </si>
  <si>
    <t>序号</t>
  </si>
  <si>
    <t>门店ID</t>
  </si>
  <si>
    <t>门店名称</t>
  </si>
  <si>
    <t>片区名称</t>
  </si>
  <si>
    <t>3月数量</t>
  </si>
  <si>
    <t>每个阶段（10天）</t>
  </si>
  <si>
    <t>销售数量</t>
  </si>
  <si>
    <t>差额罚款</t>
  </si>
  <si>
    <t>挂零追加罚款</t>
  </si>
  <si>
    <t>销售金额</t>
  </si>
  <si>
    <t>内购盒数</t>
  </si>
  <si>
    <t>合计销售盒数</t>
  </si>
  <si>
    <t>全月完成情况</t>
  </si>
  <si>
    <t>提成</t>
  </si>
  <si>
    <r>
      <t>实际合计处罚</t>
    </r>
    <r>
      <rPr>
        <sz val="9"/>
        <color rgb="FFFF0000"/>
        <rFont val="宋体"/>
        <charset val="134"/>
        <scheme val="minor"/>
      </rPr>
      <t>（全月完成任务，则每阶段差额罚款取消，阶段挂零处罚不取消）</t>
    </r>
  </si>
  <si>
    <t>旗舰店</t>
  </si>
  <si>
    <t>旗舰片</t>
  </si>
  <si>
    <t>十二桥药店</t>
  </si>
  <si>
    <t>西北片区</t>
  </si>
  <si>
    <t>成都成汉南路店</t>
  </si>
  <si>
    <t>东南片区</t>
  </si>
  <si>
    <t>浆洗街药店</t>
  </si>
  <si>
    <t>城中片区</t>
  </si>
  <si>
    <t>北东街店</t>
  </si>
  <si>
    <t>邛崃中心药店</t>
  </si>
  <si>
    <t>城郊一片区</t>
  </si>
  <si>
    <t>光华药店</t>
  </si>
  <si>
    <t>民丰大道西段药店</t>
  </si>
  <si>
    <t>华泰路药店</t>
  </si>
  <si>
    <t>光华村街药店</t>
  </si>
  <si>
    <t>新乐中街药店</t>
  </si>
  <si>
    <t>五津西路药店</t>
  </si>
  <si>
    <t>羊子山西路药店</t>
  </si>
  <si>
    <t>汇融名城店</t>
  </si>
  <si>
    <t>新都区新繁镇店</t>
  </si>
  <si>
    <t>万科路药店</t>
  </si>
  <si>
    <t>枣子巷药店</t>
  </si>
  <si>
    <t>锦江区榕声路店</t>
  </si>
  <si>
    <t>通盈街药店</t>
  </si>
  <si>
    <t>交大路第三药店</t>
  </si>
  <si>
    <t>顺和街店</t>
  </si>
  <si>
    <t>银河北街药店</t>
  </si>
  <si>
    <t>红星店</t>
  </si>
  <si>
    <t>观音桥街药店</t>
  </si>
  <si>
    <t>庆云南街药店</t>
  </si>
  <si>
    <t>华油路药店</t>
  </si>
  <si>
    <t>科华街药店</t>
  </si>
  <si>
    <t>新都区马超东路店</t>
  </si>
  <si>
    <t>清江东路药店</t>
  </si>
  <si>
    <t>高新天久北巷药店</t>
  </si>
  <si>
    <t>双林路药店</t>
  </si>
  <si>
    <t>尚贤坊街药店</t>
  </si>
  <si>
    <t>城郊二片区</t>
  </si>
  <si>
    <t>新津邓双镇岷江店</t>
  </si>
  <si>
    <t>郫县二店</t>
  </si>
  <si>
    <t>新园大道药店</t>
  </si>
  <si>
    <t>土龙路药店</t>
  </si>
  <si>
    <t>怀远店</t>
  </si>
  <si>
    <t>温江店</t>
  </si>
  <si>
    <t>人民中路店</t>
  </si>
  <si>
    <t>都江堰药店</t>
  </si>
  <si>
    <t>大邑县桃源药店</t>
  </si>
  <si>
    <t>杉板桥南一路店</t>
  </si>
  <si>
    <t>崔家店路药店</t>
  </si>
  <si>
    <t>水杉街药店</t>
  </si>
  <si>
    <t>贝森北路药店</t>
  </si>
  <si>
    <t>都江堰奎光店</t>
  </si>
  <si>
    <t>西部店</t>
  </si>
  <si>
    <t>大源北街药店</t>
  </si>
  <si>
    <t>金带街药店</t>
  </si>
  <si>
    <t>郫县东大街药店</t>
  </si>
  <si>
    <t>中和柳荫街药店</t>
  </si>
  <si>
    <t>崇州中心店</t>
  </si>
  <si>
    <t>温江江安路药店</t>
  </si>
  <si>
    <t>金沙路药店</t>
  </si>
  <si>
    <t>清江东路2药店</t>
  </si>
  <si>
    <t>都江堰景中路店</t>
  </si>
  <si>
    <t>邛崃洪川小区药店</t>
  </si>
  <si>
    <t>佳灵路药店</t>
  </si>
  <si>
    <t>大邑东街药店</t>
  </si>
  <si>
    <t>浣花滨河路药店</t>
  </si>
  <si>
    <t>童子街药店</t>
  </si>
  <si>
    <t>金马河路药店</t>
  </si>
  <si>
    <t>万宇路药店</t>
  </si>
  <si>
    <t>双流锦华店</t>
  </si>
  <si>
    <t>黄苑东街药店</t>
  </si>
  <si>
    <t>锦江区劼人路药店</t>
  </si>
  <si>
    <t>大邑县沙渠药店</t>
  </si>
  <si>
    <t>邛崃长安大道药店</t>
  </si>
  <si>
    <t>大邑通达店</t>
  </si>
  <si>
    <t>沙河源药店</t>
  </si>
  <si>
    <t>西林一街药店</t>
  </si>
  <si>
    <t>聚萃街药店</t>
  </si>
  <si>
    <t>柳翠路药店</t>
  </si>
  <si>
    <t>华康路药店</t>
  </si>
  <si>
    <t>大邑县安仁店</t>
  </si>
  <si>
    <t>三江店</t>
  </si>
  <si>
    <t>双流三强西路药店</t>
  </si>
  <si>
    <t>金丝街药店</t>
  </si>
  <si>
    <t>都江堰蒲阳路药店</t>
  </si>
  <si>
    <t>大邑子龙路店</t>
  </si>
  <si>
    <t>大邑新场店</t>
  </si>
  <si>
    <t>合欢树街药店</t>
  </si>
  <si>
    <t>邛崃市羊安店</t>
  </si>
  <si>
    <t>龙潭西路店</t>
  </si>
  <si>
    <t>兴义镇万兴路药店</t>
  </si>
  <si>
    <t>武阳西路药店</t>
  </si>
  <si>
    <t>问道西路药店</t>
  </si>
  <si>
    <t>大邑东壕沟段药店</t>
  </si>
  <si>
    <t>龙泉驿生路药店</t>
  </si>
  <si>
    <t>锦江区静明路药店</t>
  </si>
  <si>
    <t>大华街药店</t>
  </si>
  <si>
    <t xml:space="preserve">永康东路药店 </t>
  </si>
  <si>
    <t>翔凤路药店</t>
  </si>
  <si>
    <t>都江堰聚源镇药店</t>
  </si>
  <si>
    <t>邛崃翠荫街药店</t>
  </si>
  <si>
    <t>新怡路店</t>
  </si>
  <si>
    <t>中和大道药店</t>
  </si>
  <si>
    <t>蜀州中路药店</t>
  </si>
  <si>
    <t>潘家街药店</t>
  </si>
  <si>
    <t>蜀汉路药店</t>
  </si>
  <si>
    <t>航中街药店</t>
  </si>
  <si>
    <t>新下街店</t>
  </si>
  <si>
    <t>紫薇东路</t>
  </si>
  <si>
    <t>梨花街药店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</si>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</sst>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 wrapText="1"/>
    </xf>
    <xf numFmtId="176" fontId="5" fillId="5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3&#26376;&#25972;&#26376;&#22825;&#3301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查询零售明细"/>
      <sheetName val="Sheet1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2</v>
          </cell>
          <cell r="C5">
            <v>1350</v>
          </cell>
        </row>
        <row r="6">
          <cell r="A6">
            <v>54</v>
          </cell>
          <cell r="B6">
            <v>4</v>
          </cell>
          <cell r="C6">
            <v>2700</v>
          </cell>
        </row>
        <row r="7">
          <cell r="A7">
            <v>307</v>
          </cell>
          <cell r="B7">
            <v>159.71</v>
          </cell>
          <cell r="C7">
            <v>96128.56</v>
          </cell>
        </row>
        <row r="8">
          <cell r="A8">
            <v>308</v>
          </cell>
          <cell r="B8">
            <v>19.444</v>
          </cell>
          <cell r="C8">
            <v>11399.4</v>
          </cell>
        </row>
        <row r="9">
          <cell r="A9">
            <v>311</v>
          </cell>
          <cell r="B9">
            <v>14</v>
          </cell>
          <cell r="C9">
            <v>8100</v>
          </cell>
        </row>
        <row r="10">
          <cell r="A10">
            <v>329</v>
          </cell>
          <cell r="B10">
            <v>7</v>
          </cell>
          <cell r="C10">
            <v>4050</v>
          </cell>
        </row>
        <row r="11">
          <cell r="A11">
            <v>337</v>
          </cell>
          <cell r="B11">
            <v>9</v>
          </cell>
          <cell r="C11">
            <v>5400</v>
          </cell>
        </row>
        <row r="12">
          <cell r="A12">
            <v>341</v>
          </cell>
          <cell r="B12">
            <v>6.504</v>
          </cell>
          <cell r="C12">
            <v>4662.36</v>
          </cell>
        </row>
        <row r="13">
          <cell r="A13">
            <v>343</v>
          </cell>
          <cell r="B13">
            <v>20</v>
          </cell>
          <cell r="C13">
            <v>10800</v>
          </cell>
        </row>
        <row r="14">
          <cell r="A14">
            <v>351</v>
          </cell>
          <cell r="B14">
            <v>21</v>
          </cell>
          <cell r="C14">
            <v>12150</v>
          </cell>
        </row>
        <row r="15">
          <cell r="A15">
            <v>355</v>
          </cell>
          <cell r="B15">
            <v>15</v>
          </cell>
          <cell r="C15">
            <v>8100</v>
          </cell>
        </row>
        <row r="16">
          <cell r="A16">
            <v>357</v>
          </cell>
          <cell r="B16">
            <v>11</v>
          </cell>
          <cell r="C16">
            <v>6750</v>
          </cell>
        </row>
        <row r="17">
          <cell r="A17">
            <v>365</v>
          </cell>
          <cell r="B17">
            <v>11</v>
          </cell>
          <cell r="C17">
            <v>6750</v>
          </cell>
        </row>
        <row r="18">
          <cell r="A18">
            <v>367</v>
          </cell>
          <cell r="B18">
            <v>2</v>
          </cell>
          <cell r="C18">
            <v>1350</v>
          </cell>
        </row>
        <row r="19">
          <cell r="A19">
            <v>373</v>
          </cell>
          <cell r="B19">
            <v>9</v>
          </cell>
          <cell r="C19">
            <v>5400</v>
          </cell>
        </row>
        <row r="20">
          <cell r="A20">
            <v>377</v>
          </cell>
          <cell r="B20">
            <v>11</v>
          </cell>
          <cell r="C20">
            <v>6750</v>
          </cell>
        </row>
        <row r="21">
          <cell r="A21">
            <v>379</v>
          </cell>
          <cell r="B21">
            <v>16</v>
          </cell>
          <cell r="C21">
            <v>9450</v>
          </cell>
        </row>
        <row r="22">
          <cell r="A22">
            <v>385</v>
          </cell>
          <cell r="B22">
            <v>43</v>
          </cell>
          <cell r="C22">
            <v>24300</v>
          </cell>
        </row>
        <row r="23">
          <cell r="A23">
            <v>387</v>
          </cell>
          <cell r="B23">
            <v>16</v>
          </cell>
          <cell r="C23">
            <v>9450</v>
          </cell>
        </row>
        <row r="24">
          <cell r="A24">
            <v>399</v>
          </cell>
          <cell r="B24">
            <v>7</v>
          </cell>
          <cell r="C24">
            <v>4050</v>
          </cell>
        </row>
        <row r="25">
          <cell r="A25">
            <v>511</v>
          </cell>
          <cell r="B25">
            <v>5</v>
          </cell>
          <cell r="C25">
            <v>2700</v>
          </cell>
        </row>
        <row r="26">
          <cell r="A26">
            <v>513</v>
          </cell>
          <cell r="B26">
            <v>9</v>
          </cell>
          <cell r="C26">
            <v>5400</v>
          </cell>
        </row>
        <row r="27">
          <cell r="A27">
            <v>514</v>
          </cell>
          <cell r="B27">
            <v>16</v>
          </cell>
          <cell r="C27">
            <v>9450</v>
          </cell>
        </row>
        <row r="28">
          <cell r="A28">
            <v>515</v>
          </cell>
          <cell r="B28">
            <v>15</v>
          </cell>
          <cell r="C28">
            <v>8100</v>
          </cell>
        </row>
        <row r="29">
          <cell r="A29">
            <v>517</v>
          </cell>
          <cell r="B29">
            <v>2</v>
          </cell>
          <cell r="C29">
            <v>1350</v>
          </cell>
        </row>
        <row r="30">
          <cell r="A30">
            <v>539</v>
          </cell>
          <cell r="B30">
            <v>14</v>
          </cell>
          <cell r="C30">
            <v>8100</v>
          </cell>
        </row>
        <row r="31">
          <cell r="A31">
            <v>549</v>
          </cell>
          <cell r="B31">
            <v>9</v>
          </cell>
          <cell r="C31">
            <v>5400</v>
          </cell>
        </row>
        <row r="32">
          <cell r="A32">
            <v>570</v>
          </cell>
          <cell r="B32">
            <v>10</v>
          </cell>
          <cell r="C32">
            <v>6199</v>
          </cell>
        </row>
        <row r="33">
          <cell r="A33">
            <v>571</v>
          </cell>
          <cell r="B33">
            <v>24</v>
          </cell>
          <cell r="C33">
            <v>13500</v>
          </cell>
        </row>
        <row r="34">
          <cell r="A34">
            <v>572</v>
          </cell>
          <cell r="B34">
            <v>0</v>
          </cell>
          <cell r="C34">
            <v>1.13686837721616e-13</v>
          </cell>
        </row>
        <row r="35">
          <cell r="A35">
            <v>573</v>
          </cell>
          <cell r="B35">
            <v>9</v>
          </cell>
          <cell r="C35">
            <v>5400</v>
          </cell>
        </row>
        <row r="36">
          <cell r="A36">
            <v>581</v>
          </cell>
          <cell r="B36">
            <v>2</v>
          </cell>
          <cell r="C36">
            <v>1350</v>
          </cell>
        </row>
        <row r="37">
          <cell r="A37">
            <v>582</v>
          </cell>
          <cell r="B37">
            <v>10.168</v>
          </cell>
          <cell r="C37">
            <v>6976.8</v>
          </cell>
        </row>
        <row r="38">
          <cell r="A38">
            <v>584</v>
          </cell>
          <cell r="B38">
            <v>19</v>
          </cell>
          <cell r="C38">
            <v>10800</v>
          </cell>
        </row>
        <row r="39">
          <cell r="A39">
            <v>585</v>
          </cell>
          <cell r="B39">
            <v>19</v>
          </cell>
          <cell r="C39">
            <v>10800</v>
          </cell>
        </row>
        <row r="40">
          <cell r="A40">
            <v>587</v>
          </cell>
          <cell r="B40">
            <v>2</v>
          </cell>
          <cell r="C40">
            <v>1350</v>
          </cell>
        </row>
        <row r="41">
          <cell r="A41">
            <v>704</v>
          </cell>
          <cell r="B41">
            <v>4</v>
          </cell>
          <cell r="C41">
            <v>2700</v>
          </cell>
        </row>
        <row r="42">
          <cell r="A42">
            <v>706</v>
          </cell>
          <cell r="B42">
            <v>2</v>
          </cell>
          <cell r="C42">
            <v>1350</v>
          </cell>
        </row>
        <row r="43">
          <cell r="A43">
            <v>707</v>
          </cell>
          <cell r="B43">
            <v>5</v>
          </cell>
          <cell r="C43">
            <v>2700</v>
          </cell>
        </row>
        <row r="44">
          <cell r="A44">
            <v>709</v>
          </cell>
          <cell r="B44">
            <v>25</v>
          </cell>
          <cell r="C44">
            <v>14850</v>
          </cell>
        </row>
        <row r="45">
          <cell r="A45">
            <v>712</v>
          </cell>
          <cell r="B45">
            <v>5</v>
          </cell>
          <cell r="C45">
            <v>3499</v>
          </cell>
        </row>
        <row r="46">
          <cell r="A46">
            <v>713</v>
          </cell>
          <cell r="B46">
            <v>7</v>
          </cell>
          <cell r="C46">
            <v>4050</v>
          </cell>
        </row>
        <row r="47">
          <cell r="A47">
            <v>716</v>
          </cell>
          <cell r="B47">
            <v>34</v>
          </cell>
          <cell r="C47">
            <v>20250</v>
          </cell>
        </row>
        <row r="48">
          <cell r="A48">
            <v>717</v>
          </cell>
          <cell r="B48">
            <v>4</v>
          </cell>
          <cell r="C48">
            <v>2700</v>
          </cell>
        </row>
        <row r="49">
          <cell r="A49">
            <v>721</v>
          </cell>
          <cell r="B49">
            <v>2</v>
          </cell>
          <cell r="C49">
            <v>1350</v>
          </cell>
        </row>
        <row r="50">
          <cell r="A50">
            <v>723</v>
          </cell>
          <cell r="B50">
            <v>0</v>
          </cell>
          <cell r="C50">
            <v>0</v>
          </cell>
        </row>
        <row r="51">
          <cell r="A51">
            <v>724</v>
          </cell>
          <cell r="B51">
            <v>2</v>
          </cell>
          <cell r="C51">
            <v>1350</v>
          </cell>
        </row>
        <row r="52">
          <cell r="A52">
            <v>726</v>
          </cell>
          <cell r="B52">
            <v>10</v>
          </cell>
          <cell r="C52">
            <v>5400</v>
          </cell>
        </row>
        <row r="53">
          <cell r="A53">
            <v>730</v>
          </cell>
          <cell r="B53">
            <v>29</v>
          </cell>
          <cell r="C53">
            <v>17550</v>
          </cell>
        </row>
        <row r="54">
          <cell r="A54">
            <v>733</v>
          </cell>
          <cell r="B54">
            <v>9</v>
          </cell>
          <cell r="C54">
            <v>5400</v>
          </cell>
        </row>
        <row r="55">
          <cell r="A55">
            <v>737</v>
          </cell>
          <cell r="B55">
            <v>13</v>
          </cell>
          <cell r="C55">
            <v>8100</v>
          </cell>
        </row>
        <row r="56">
          <cell r="A56">
            <v>742</v>
          </cell>
          <cell r="B56">
            <v>5</v>
          </cell>
          <cell r="C56">
            <v>2700</v>
          </cell>
        </row>
        <row r="57">
          <cell r="A57">
            <v>743</v>
          </cell>
          <cell r="B57">
            <v>2</v>
          </cell>
          <cell r="C57">
            <v>1350</v>
          </cell>
        </row>
        <row r="58">
          <cell r="A58">
            <v>744</v>
          </cell>
          <cell r="B58">
            <v>5.12</v>
          </cell>
          <cell r="C58">
            <v>2862</v>
          </cell>
        </row>
        <row r="59">
          <cell r="A59">
            <v>746</v>
          </cell>
          <cell r="B59">
            <v>7</v>
          </cell>
          <cell r="C59">
            <v>4050</v>
          </cell>
        </row>
        <row r="60">
          <cell r="A60">
            <v>747</v>
          </cell>
          <cell r="B60">
            <v>6</v>
          </cell>
          <cell r="C60">
            <v>4050</v>
          </cell>
        </row>
        <row r="61">
          <cell r="A61">
            <v>748</v>
          </cell>
          <cell r="B61">
            <v>7</v>
          </cell>
          <cell r="C61">
            <v>4050</v>
          </cell>
        </row>
        <row r="62">
          <cell r="A62">
            <v>750</v>
          </cell>
          <cell r="B62">
            <v>4</v>
          </cell>
          <cell r="C62">
            <v>2700</v>
          </cell>
        </row>
        <row r="63">
          <cell r="A63">
            <v>752</v>
          </cell>
          <cell r="B63">
            <v>11</v>
          </cell>
          <cell r="C63">
            <v>6750</v>
          </cell>
        </row>
        <row r="64">
          <cell r="A64">
            <v>101453</v>
          </cell>
          <cell r="B64">
            <v>4</v>
          </cell>
          <cell r="C64">
            <v>2700</v>
          </cell>
        </row>
        <row r="65">
          <cell r="A65">
            <v>102479</v>
          </cell>
          <cell r="B65">
            <v>5</v>
          </cell>
          <cell r="C65">
            <v>2700</v>
          </cell>
        </row>
        <row r="66">
          <cell r="A66">
            <v>102565</v>
          </cell>
          <cell r="B66">
            <v>4</v>
          </cell>
          <cell r="C66">
            <v>2700</v>
          </cell>
        </row>
        <row r="67">
          <cell r="A67">
            <v>103198</v>
          </cell>
          <cell r="B67">
            <v>9</v>
          </cell>
          <cell r="C67">
            <v>5400</v>
          </cell>
        </row>
        <row r="68">
          <cell r="A68">
            <v>103199</v>
          </cell>
          <cell r="B68">
            <v>5</v>
          </cell>
          <cell r="C68">
            <v>3499</v>
          </cell>
        </row>
        <row r="69">
          <cell r="A69">
            <v>103639</v>
          </cell>
          <cell r="B69">
            <v>2</v>
          </cell>
          <cell r="C69">
            <v>1350</v>
          </cell>
        </row>
        <row r="70">
          <cell r="A70">
            <v>104428</v>
          </cell>
          <cell r="B70">
            <v>10</v>
          </cell>
          <cell r="C70">
            <v>5400</v>
          </cell>
        </row>
        <row r="71">
          <cell r="A71">
            <v>105267</v>
          </cell>
          <cell r="B71">
            <v>9</v>
          </cell>
          <cell r="C71">
            <v>5400</v>
          </cell>
        </row>
        <row r="72">
          <cell r="A72">
            <v>105910</v>
          </cell>
          <cell r="B72">
            <v>2</v>
          </cell>
          <cell r="C72">
            <v>1350</v>
          </cell>
        </row>
        <row r="73">
          <cell r="B73">
            <v>858.946</v>
          </cell>
          <cell r="C73">
            <v>508066.12</v>
          </cell>
        </row>
        <row r="74">
          <cell r="A74" t="str">
            <v>总计</v>
          </cell>
          <cell r="B74">
            <v>1675.892</v>
          </cell>
          <cell r="C74">
            <v>994292.24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"/>
  <sheetViews>
    <sheetView tabSelected="1" workbookViewId="0">
      <pane xSplit="6" ySplit="2" topLeftCell="O99" activePane="bottomRight" state="frozen"/>
      <selection/>
      <selection pane="topRight"/>
      <selection pane="bottomLeft"/>
      <selection pane="bottomRight" activeCell="U113" sqref="U113"/>
    </sheetView>
  </sheetViews>
  <sheetFormatPr defaultColWidth="9" defaultRowHeight="13.5"/>
  <cols>
    <col min="1" max="1" width="5.25" style="3" customWidth="1"/>
    <col min="2" max="2" width="5.5" style="4" customWidth="1"/>
    <col min="3" max="3" width="22.375" style="4" customWidth="1"/>
    <col min="4" max="4" width="10.875" style="4" customWidth="1"/>
    <col min="5" max="5" width="9.25" style="3" customWidth="1"/>
    <col min="6" max="6" width="11" style="5" customWidth="1"/>
    <col min="7" max="15" width="7.125" style="5" customWidth="1"/>
    <col min="16" max="21" width="10" style="6" customWidth="1"/>
    <col min="22" max="22" width="14.875" style="6" customWidth="1"/>
  </cols>
  <sheetData>
    <row r="1" s="1" customFormat="1" ht="24" customHeight="1" spans="1:22">
      <c r="A1" s="7" t="s">
        <v>0</v>
      </c>
      <c r="B1" s="7"/>
      <c r="C1" s="7"/>
      <c r="D1" s="7"/>
      <c r="E1" s="7"/>
      <c r="F1" s="7"/>
      <c r="G1" s="8" t="s">
        <v>1</v>
      </c>
      <c r="H1" s="8"/>
      <c r="I1" s="8"/>
      <c r="J1" s="21" t="s">
        <v>2</v>
      </c>
      <c r="K1" s="21"/>
      <c r="L1" s="21"/>
      <c r="M1" s="21" t="s">
        <v>3</v>
      </c>
      <c r="N1" s="21"/>
      <c r="O1" s="21"/>
      <c r="P1" s="22" t="s">
        <v>4</v>
      </c>
      <c r="Q1" s="27"/>
      <c r="R1" s="27"/>
      <c r="S1" s="27"/>
      <c r="T1" s="27"/>
      <c r="U1" s="27"/>
      <c r="V1" s="28"/>
    </row>
    <row r="2" s="2" customFormat="1" ht="53" customHeight="1" spans="1:22">
      <c r="A2" s="9" t="s">
        <v>5</v>
      </c>
      <c r="B2" s="10" t="s">
        <v>6</v>
      </c>
      <c r="C2" s="10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3" t="s">
        <v>12</v>
      </c>
      <c r="I2" s="13" t="s">
        <v>13</v>
      </c>
      <c r="J2" s="23" t="s">
        <v>11</v>
      </c>
      <c r="K2" s="23" t="s">
        <v>12</v>
      </c>
      <c r="L2" s="23" t="s">
        <v>13</v>
      </c>
      <c r="M2" s="24" t="s">
        <v>11</v>
      </c>
      <c r="N2" s="24" t="s">
        <v>12</v>
      </c>
      <c r="O2" s="24" t="s">
        <v>13</v>
      </c>
      <c r="P2" s="25" t="s">
        <v>11</v>
      </c>
      <c r="Q2" s="25" t="s">
        <v>14</v>
      </c>
      <c r="R2" s="25" t="s">
        <v>15</v>
      </c>
      <c r="S2" s="25" t="s">
        <v>16</v>
      </c>
      <c r="T2" s="25" t="s">
        <v>17</v>
      </c>
      <c r="U2" s="25" t="s">
        <v>18</v>
      </c>
      <c r="V2" s="29" t="s">
        <v>19</v>
      </c>
    </row>
    <row r="3" ht="14.25" spans="1:22">
      <c r="A3" s="14">
        <v>1</v>
      </c>
      <c r="B3" s="15">
        <v>307</v>
      </c>
      <c r="C3" s="15" t="s">
        <v>20</v>
      </c>
      <c r="D3" s="15" t="s">
        <v>21</v>
      </c>
      <c r="E3" s="16">
        <v>66</v>
      </c>
      <c r="F3" s="17">
        <f>E3/3</f>
        <v>22</v>
      </c>
      <c r="G3" s="18">
        <v>75.646</v>
      </c>
      <c r="H3" s="19"/>
      <c r="I3" s="18"/>
      <c r="J3" s="18">
        <v>55.32</v>
      </c>
      <c r="K3" s="19"/>
      <c r="L3" s="18"/>
      <c r="M3" s="18">
        <v>28.744</v>
      </c>
      <c r="N3" s="19"/>
      <c r="O3" s="18"/>
      <c r="P3" s="26">
        <f>VLOOKUP(B:B,[1]Sheet2!$A$1:$B$65536,2,0)</f>
        <v>159.71</v>
      </c>
      <c r="Q3" s="26">
        <f>VLOOKUP(B:B,[1]Sheet2!$A$1:$C$65536,3,0)</f>
        <v>96128.56</v>
      </c>
      <c r="R3" s="26"/>
      <c r="S3" s="26">
        <f>P3+R3</f>
        <v>159.71</v>
      </c>
      <c r="T3" s="26">
        <f>S3-E3</f>
        <v>93.71</v>
      </c>
      <c r="U3" s="30">
        <f>Q3*0.06</f>
        <v>5767.7136</v>
      </c>
      <c r="V3" s="30">
        <f>I3+L3+O3</f>
        <v>0</v>
      </c>
    </row>
    <row r="4" ht="14.25" spans="1:22">
      <c r="A4" s="14">
        <v>2</v>
      </c>
      <c r="B4" s="15">
        <v>582</v>
      </c>
      <c r="C4" s="15" t="s">
        <v>22</v>
      </c>
      <c r="D4" s="15" t="s">
        <v>23</v>
      </c>
      <c r="E4" s="20">
        <v>12</v>
      </c>
      <c r="F4" s="17">
        <f t="shared" ref="F4:F67" si="0">E4/3</f>
        <v>4</v>
      </c>
      <c r="G4" s="18">
        <v>4.168</v>
      </c>
      <c r="H4" s="19"/>
      <c r="I4" s="18"/>
      <c r="J4" s="18">
        <v>6</v>
      </c>
      <c r="K4" s="19"/>
      <c r="L4" s="18"/>
      <c r="M4" s="18">
        <v>0</v>
      </c>
      <c r="N4" s="19">
        <f t="shared" ref="N4:N35" si="1">(M4-F4)*10</f>
        <v>-40</v>
      </c>
      <c r="O4" s="19">
        <v>-30</v>
      </c>
      <c r="P4" s="26">
        <f>VLOOKUP(B:B,[1]Sheet2!$A$1:$B$65536,2,0)</f>
        <v>10.168</v>
      </c>
      <c r="Q4" s="26">
        <f>VLOOKUP(B:B,[1]Sheet2!$A$1:$C$65536,3,0)</f>
        <v>6976.8</v>
      </c>
      <c r="R4" s="26"/>
      <c r="S4" s="26">
        <f t="shared" ref="S4:S35" si="2">P4+R4</f>
        <v>10.168</v>
      </c>
      <c r="T4" s="26">
        <f t="shared" ref="T4:T35" si="3">S4-E4</f>
        <v>-1.832</v>
      </c>
      <c r="U4" s="30">
        <f t="shared" ref="U4:U35" si="4">Q4*0.06</f>
        <v>418.608</v>
      </c>
      <c r="V4" s="30">
        <f>H4+I4+K4+L4+N4+O4</f>
        <v>-70</v>
      </c>
    </row>
    <row r="5" ht="14.25" spans="1:22">
      <c r="A5" s="14">
        <v>3</v>
      </c>
      <c r="B5" s="15">
        <v>750</v>
      </c>
      <c r="C5" s="15" t="s">
        <v>24</v>
      </c>
      <c r="D5" s="15" t="s">
        <v>25</v>
      </c>
      <c r="E5" s="20">
        <v>12</v>
      </c>
      <c r="F5" s="17">
        <f t="shared" si="0"/>
        <v>4</v>
      </c>
      <c r="G5" s="18">
        <v>0</v>
      </c>
      <c r="H5" s="19"/>
      <c r="I5" s="19"/>
      <c r="J5" s="18">
        <v>0</v>
      </c>
      <c r="K5" s="19">
        <f t="shared" ref="K4:K35" si="5">(J5-F5)*10</f>
        <v>-40</v>
      </c>
      <c r="L5" s="19">
        <v>-30</v>
      </c>
      <c r="M5" s="18">
        <v>4</v>
      </c>
      <c r="N5" s="19">
        <f t="shared" si="1"/>
        <v>0</v>
      </c>
      <c r="O5" s="19"/>
      <c r="P5" s="26">
        <f>VLOOKUP(B:B,[1]Sheet2!$A$1:$B$65536,2,0)</f>
        <v>4</v>
      </c>
      <c r="Q5" s="26">
        <f>VLOOKUP(B:B,[1]Sheet2!$A$1:$C$65536,3,0)</f>
        <v>2700</v>
      </c>
      <c r="R5" s="26"/>
      <c r="S5" s="26">
        <f t="shared" si="2"/>
        <v>4</v>
      </c>
      <c r="T5" s="26">
        <f t="shared" si="3"/>
        <v>-8</v>
      </c>
      <c r="U5" s="30">
        <f t="shared" si="4"/>
        <v>162</v>
      </c>
      <c r="V5" s="30">
        <f>H5+I5+K5+L5+N5+O5</f>
        <v>-70</v>
      </c>
    </row>
    <row r="6" ht="14.25" spans="1:22">
      <c r="A6" s="14">
        <v>4</v>
      </c>
      <c r="B6" s="15">
        <v>337</v>
      </c>
      <c r="C6" s="15" t="s">
        <v>26</v>
      </c>
      <c r="D6" s="15" t="s">
        <v>27</v>
      </c>
      <c r="E6" s="20">
        <v>15</v>
      </c>
      <c r="F6" s="17">
        <f t="shared" si="0"/>
        <v>5</v>
      </c>
      <c r="G6" s="18">
        <v>2</v>
      </c>
      <c r="H6" s="19"/>
      <c r="I6" s="18"/>
      <c r="J6" s="18">
        <v>0</v>
      </c>
      <c r="K6" s="19">
        <f t="shared" si="5"/>
        <v>-50</v>
      </c>
      <c r="L6" s="19">
        <v>-30</v>
      </c>
      <c r="M6" s="18">
        <v>7</v>
      </c>
      <c r="N6" s="19"/>
      <c r="O6" s="19"/>
      <c r="P6" s="26">
        <f>VLOOKUP(B:B,[1]Sheet2!$A$1:$B$65536,2,0)</f>
        <v>9</v>
      </c>
      <c r="Q6" s="26">
        <f>VLOOKUP(B:B,[1]Sheet2!$A$1:$C$65536,3,0)</f>
        <v>5400</v>
      </c>
      <c r="R6" s="26"/>
      <c r="S6" s="26">
        <f t="shared" si="2"/>
        <v>9</v>
      </c>
      <c r="T6" s="26">
        <f t="shared" si="3"/>
        <v>-6</v>
      </c>
      <c r="U6" s="30">
        <f t="shared" si="4"/>
        <v>324</v>
      </c>
      <c r="V6" s="30">
        <f>H6+I6+K6+L6+N6+O6</f>
        <v>-80</v>
      </c>
    </row>
    <row r="7" ht="14.25" spans="1:22">
      <c r="A7" s="14">
        <v>5</v>
      </c>
      <c r="B7" s="15">
        <v>517</v>
      </c>
      <c r="C7" s="15" t="s">
        <v>28</v>
      </c>
      <c r="D7" s="15" t="s">
        <v>27</v>
      </c>
      <c r="E7" s="20">
        <v>12</v>
      </c>
      <c r="F7" s="17">
        <f t="shared" si="0"/>
        <v>4</v>
      </c>
      <c r="G7" s="18">
        <v>2</v>
      </c>
      <c r="H7" s="19"/>
      <c r="I7" s="18"/>
      <c r="J7" s="18">
        <v>0</v>
      </c>
      <c r="K7" s="19">
        <f t="shared" si="5"/>
        <v>-40</v>
      </c>
      <c r="L7" s="19">
        <v>-30</v>
      </c>
      <c r="M7" s="18">
        <v>0</v>
      </c>
      <c r="N7" s="19">
        <f t="shared" si="1"/>
        <v>-40</v>
      </c>
      <c r="O7" s="19">
        <v>-30</v>
      </c>
      <c r="P7" s="26">
        <f>VLOOKUP(B:B,[1]Sheet2!$A$1:$B$65536,2,0)</f>
        <v>2</v>
      </c>
      <c r="Q7" s="26">
        <f>VLOOKUP(B:B,[1]Sheet2!$A$1:$C$65536,3,0)</f>
        <v>1350</v>
      </c>
      <c r="R7" s="26"/>
      <c r="S7" s="26">
        <f t="shared" si="2"/>
        <v>2</v>
      </c>
      <c r="T7" s="26">
        <f t="shared" si="3"/>
        <v>-10</v>
      </c>
      <c r="U7" s="30">
        <f t="shared" si="4"/>
        <v>81</v>
      </c>
      <c r="V7" s="30">
        <f>H7+I7+K7+L7+N7+O7</f>
        <v>-140</v>
      </c>
    </row>
    <row r="8" ht="14.25" spans="1:22">
      <c r="A8" s="14">
        <v>6</v>
      </c>
      <c r="B8" s="15">
        <v>341</v>
      </c>
      <c r="C8" s="15" t="s">
        <v>29</v>
      </c>
      <c r="D8" s="15" t="s">
        <v>30</v>
      </c>
      <c r="E8" s="20">
        <v>12</v>
      </c>
      <c r="F8" s="17">
        <f t="shared" si="0"/>
        <v>4</v>
      </c>
      <c r="G8" s="18">
        <v>0.36</v>
      </c>
      <c r="H8" s="19"/>
      <c r="I8" s="19"/>
      <c r="J8" s="18">
        <v>6.144</v>
      </c>
      <c r="K8" s="19"/>
      <c r="L8" s="19"/>
      <c r="M8" s="18">
        <v>0</v>
      </c>
      <c r="N8" s="19">
        <f t="shared" si="1"/>
        <v>-40</v>
      </c>
      <c r="O8" s="19">
        <v>-30</v>
      </c>
      <c r="P8" s="26">
        <f>VLOOKUP(B:B,[1]Sheet2!$A$1:$B$65536,2,0)</f>
        <v>6.504</v>
      </c>
      <c r="Q8" s="26">
        <f>VLOOKUP(B:B,[1]Sheet2!$A$1:$C$65536,3,0)</f>
        <v>4662.36</v>
      </c>
      <c r="R8" s="26"/>
      <c r="S8" s="26">
        <f t="shared" si="2"/>
        <v>6.504</v>
      </c>
      <c r="T8" s="26">
        <f t="shared" si="3"/>
        <v>-5.496</v>
      </c>
      <c r="U8" s="30">
        <f t="shared" si="4"/>
        <v>279.7416</v>
      </c>
      <c r="V8" s="30">
        <f>H8+I8+K8+L8+N8+O8</f>
        <v>-70</v>
      </c>
    </row>
    <row r="9" ht="14.25" spans="1:22">
      <c r="A9" s="14">
        <v>7</v>
      </c>
      <c r="B9" s="15">
        <v>343</v>
      </c>
      <c r="C9" s="15" t="s">
        <v>31</v>
      </c>
      <c r="D9" s="15" t="s">
        <v>23</v>
      </c>
      <c r="E9" s="20">
        <v>12</v>
      </c>
      <c r="F9" s="17">
        <f t="shared" si="0"/>
        <v>4</v>
      </c>
      <c r="G9" s="18">
        <v>5</v>
      </c>
      <c r="H9" s="19"/>
      <c r="I9" s="18"/>
      <c r="J9" s="18">
        <v>9</v>
      </c>
      <c r="K9" s="19"/>
      <c r="L9" s="18"/>
      <c r="M9" s="18">
        <v>6</v>
      </c>
      <c r="N9" s="19"/>
      <c r="O9" s="18"/>
      <c r="P9" s="26">
        <f>VLOOKUP(B:B,[1]Sheet2!$A$1:$B$65536,2,0)</f>
        <v>20</v>
      </c>
      <c r="Q9" s="26">
        <f>VLOOKUP(B:B,[1]Sheet2!$A$1:$C$65536,3,0)</f>
        <v>10800</v>
      </c>
      <c r="R9" s="26"/>
      <c r="S9" s="26">
        <f t="shared" si="2"/>
        <v>20</v>
      </c>
      <c r="T9" s="26">
        <f t="shared" si="3"/>
        <v>8</v>
      </c>
      <c r="U9" s="30">
        <f t="shared" si="4"/>
        <v>648</v>
      </c>
      <c r="V9" s="30">
        <f>I9+L9+O9</f>
        <v>0</v>
      </c>
    </row>
    <row r="10" ht="14.25" spans="1:22">
      <c r="A10" s="14">
        <v>8</v>
      </c>
      <c r="B10" s="15">
        <v>571</v>
      </c>
      <c r="C10" s="15" t="s">
        <v>32</v>
      </c>
      <c r="D10" s="15" t="s">
        <v>25</v>
      </c>
      <c r="E10" s="20">
        <v>15</v>
      </c>
      <c r="F10" s="17">
        <f t="shared" si="0"/>
        <v>5</v>
      </c>
      <c r="G10" s="18">
        <v>0</v>
      </c>
      <c r="H10" s="19"/>
      <c r="I10" s="19"/>
      <c r="J10" s="18">
        <v>0</v>
      </c>
      <c r="K10" s="19">
        <f t="shared" si="5"/>
        <v>-50</v>
      </c>
      <c r="L10" s="19">
        <v>-30</v>
      </c>
      <c r="M10" s="18">
        <v>24</v>
      </c>
      <c r="N10" s="19"/>
      <c r="O10" s="19"/>
      <c r="P10" s="26">
        <f>VLOOKUP(B:B,[1]Sheet2!$A$1:$B$65536,2,0)</f>
        <v>24</v>
      </c>
      <c r="Q10" s="26">
        <f>VLOOKUP(B:B,[1]Sheet2!$A$1:$C$65536,3,0)</f>
        <v>13500</v>
      </c>
      <c r="R10" s="26"/>
      <c r="S10" s="26">
        <f t="shared" si="2"/>
        <v>24</v>
      </c>
      <c r="T10" s="26">
        <f t="shared" si="3"/>
        <v>9</v>
      </c>
      <c r="U10" s="30">
        <f t="shared" si="4"/>
        <v>810</v>
      </c>
      <c r="V10" s="30">
        <f>I10+L10+O10</f>
        <v>-30</v>
      </c>
    </row>
    <row r="11" ht="14.25" spans="1:22">
      <c r="A11" s="14">
        <v>9</v>
      </c>
      <c r="B11" s="15">
        <v>712</v>
      </c>
      <c r="C11" s="15" t="s">
        <v>33</v>
      </c>
      <c r="D11" s="15" t="s">
        <v>25</v>
      </c>
      <c r="E11" s="20">
        <v>6</v>
      </c>
      <c r="F11" s="17">
        <f t="shared" si="0"/>
        <v>2</v>
      </c>
      <c r="G11" s="18">
        <v>0</v>
      </c>
      <c r="H11" s="19"/>
      <c r="I11" s="19"/>
      <c r="J11" s="18">
        <v>0</v>
      </c>
      <c r="K11" s="19">
        <f t="shared" si="5"/>
        <v>-20</v>
      </c>
      <c r="L11" s="19">
        <v>-30</v>
      </c>
      <c r="M11" s="18">
        <v>5</v>
      </c>
      <c r="N11" s="19"/>
      <c r="O11" s="19"/>
      <c r="P11" s="26">
        <f>VLOOKUP(B:B,[1]Sheet2!$A$1:$B$65536,2,0)</f>
        <v>5</v>
      </c>
      <c r="Q11" s="26">
        <f>VLOOKUP(B:B,[1]Sheet2!$A$1:$C$65536,3,0)</f>
        <v>3499</v>
      </c>
      <c r="R11" s="26"/>
      <c r="S11" s="26">
        <f t="shared" si="2"/>
        <v>5</v>
      </c>
      <c r="T11" s="26">
        <f t="shared" si="3"/>
        <v>-1</v>
      </c>
      <c r="U11" s="30">
        <f t="shared" si="4"/>
        <v>209.94</v>
      </c>
      <c r="V11" s="30">
        <f>H11+I11+K11+L11+N11+O11</f>
        <v>-50</v>
      </c>
    </row>
    <row r="12" ht="14.25" spans="1:22">
      <c r="A12" s="14">
        <v>10</v>
      </c>
      <c r="B12" s="15">
        <v>365</v>
      </c>
      <c r="C12" s="15" t="s">
        <v>34</v>
      </c>
      <c r="D12" s="15" t="s">
        <v>23</v>
      </c>
      <c r="E12" s="20">
        <v>12</v>
      </c>
      <c r="F12" s="17">
        <f t="shared" si="0"/>
        <v>4</v>
      </c>
      <c r="G12" s="18">
        <v>9</v>
      </c>
      <c r="H12" s="19"/>
      <c r="I12" s="18"/>
      <c r="J12" s="18">
        <v>2</v>
      </c>
      <c r="K12" s="19">
        <f t="shared" si="5"/>
        <v>-20</v>
      </c>
      <c r="L12" s="18"/>
      <c r="M12" s="18">
        <v>0</v>
      </c>
      <c r="N12" s="19">
        <f t="shared" si="1"/>
        <v>-40</v>
      </c>
      <c r="O12" s="19">
        <v>-30</v>
      </c>
      <c r="P12" s="26">
        <f>VLOOKUP(B:B,[1]Sheet2!$A$1:$B$65536,2,0)</f>
        <v>11</v>
      </c>
      <c r="Q12" s="26">
        <f>VLOOKUP(B:B,[1]Sheet2!$A$1:$C$65536,3,0)</f>
        <v>6750</v>
      </c>
      <c r="R12" s="26"/>
      <c r="S12" s="26">
        <f t="shared" si="2"/>
        <v>11</v>
      </c>
      <c r="T12" s="26">
        <f t="shared" si="3"/>
        <v>-1</v>
      </c>
      <c r="U12" s="30">
        <f t="shared" si="4"/>
        <v>405</v>
      </c>
      <c r="V12" s="30">
        <f>H12+I12+K12+L12+N12+O12</f>
        <v>-90</v>
      </c>
    </row>
    <row r="13" ht="14.25" spans="1:22">
      <c r="A13" s="14">
        <v>11</v>
      </c>
      <c r="B13" s="15">
        <v>387</v>
      </c>
      <c r="C13" s="15" t="s">
        <v>35</v>
      </c>
      <c r="D13" s="15" t="s">
        <v>25</v>
      </c>
      <c r="E13" s="20">
        <v>15</v>
      </c>
      <c r="F13" s="17">
        <f t="shared" si="0"/>
        <v>5</v>
      </c>
      <c r="G13" s="18">
        <v>9</v>
      </c>
      <c r="H13" s="19"/>
      <c r="I13" s="18"/>
      <c r="J13" s="18">
        <v>0</v>
      </c>
      <c r="K13" s="19">
        <f t="shared" si="5"/>
        <v>-50</v>
      </c>
      <c r="L13" s="19">
        <v>-30</v>
      </c>
      <c r="M13" s="18">
        <v>27</v>
      </c>
      <c r="N13" s="19"/>
      <c r="O13" s="19"/>
      <c r="P13" s="26">
        <f>VLOOKUP(B:B,[1]Sheet2!$A$1:$B$65536,2,0)</f>
        <v>16</v>
      </c>
      <c r="Q13" s="26">
        <f>VLOOKUP(B:B,[1]Sheet2!$A$1:$C$65536,3,0)</f>
        <v>9450</v>
      </c>
      <c r="R13" s="26">
        <v>20</v>
      </c>
      <c r="S13" s="26">
        <f t="shared" si="2"/>
        <v>36</v>
      </c>
      <c r="T13" s="26">
        <f t="shared" si="3"/>
        <v>21</v>
      </c>
      <c r="U13" s="30">
        <f t="shared" si="4"/>
        <v>567</v>
      </c>
      <c r="V13" s="30">
        <f>I13+L13+O13</f>
        <v>-30</v>
      </c>
    </row>
    <row r="14" ht="14.25" spans="1:22">
      <c r="A14" s="14">
        <v>12</v>
      </c>
      <c r="B14" s="15">
        <v>385</v>
      </c>
      <c r="C14" s="15" t="s">
        <v>36</v>
      </c>
      <c r="D14" s="15" t="s">
        <v>30</v>
      </c>
      <c r="E14" s="20">
        <v>15</v>
      </c>
      <c r="F14" s="17">
        <f t="shared" si="0"/>
        <v>5</v>
      </c>
      <c r="G14" s="18">
        <v>14</v>
      </c>
      <c r="H14" s="19"/>
      <c r="I14" s="18"/>
      <c r="J14" s="18">
        <v>19</v>
      </c>
      <c r="K14" s="19"/>
      <c r="L14" s="18"/>
      <c r="M14" s="18">
        <v>10</v>
      </c>
      <c r="N14" s="19"/>
      <c r="O14" s="18"/>
      <c r="P14" s="26">
        <f>VLOOKUP(B:B,[1]Sheet2!$A$1:$B$65536,2,0)</f>
        <v>43</v>
      </c>
      <c r="Q14" s="26">
        <f>VLOOKUP(B:B,[1]Sheet2!$A$1:$C$65536,3,0)</f>
        <v>24300</v>
      </c>
      <c r="R14" s="26"/>
      <c r="S14" s="26">
        <f t="shared" si="2"/>
        <v>43</v>
      </c>
      <c r="T14" s="26">
        <f t="shared" si="3"/>
        <v>28</v>
      </c>
      <c r="U14" s="30">
        <f t="shared" si="4"/>
        <v>1458</v>
      </c>
      <c r="V14" s="30">
        <f>I14+L14+O14</f>
        <v>0</v>
      </c>
    </row>
    <row r="15" ht="14.25" spans="1:22">
      <c r="A15" s="14">
        <v>13</v>
      </c>
      <c r="B15" s="15">
        <v>585</v>
      </c>
      <c r="C15" s="15" t="s">
        <v>37</v>
      </c>
      <c r="D15" s="15" t="s">
        <v>23</v>
      </c>
      <c r="E15" s="20">
        <v>6</v>
      </c>
      <c r="F15" s="17">
        <f t="shared" si="0"/>
        <v>2</v>
      </c>
      <c r="G15" s="18">
        <v>7</v>
      </c>
      <c r="H15" s="19"/>
      <c r="I15" s="18"/>
      <c r="J15" s="18">
        <v>5</v>
      </c>
      <c r="K15" s="19"/>
      <c r="L15" s="18"/>
      <c r="M15" s="18">
        <v>7</v>
      </c>
      <c r="N15" s="19"/>
      <c r="O15" s="18"/>
      <c r="P15" s="26">
        <f>VLOOKUP(B:B,[1]Sheet2!$A$1:$B$65536,2,0)</f>
        <v>19</v>
      </c>
      <c r="Q15" s="26">
        <f>VLOOKUP(B:B,[1]Sheet2!$A$1:$C$65536,3,0)</f>
        <v>10800</v>
      </c>
      <c r="R15" s="26"/>
      <c r="S15" s="26">
        <f t="shared" si="2"/>
        <v>19</v>
      </c>
      <c r="T15" s="26">
        <f t="shared" si="3"/>
        <v>13</v>
      </c>
      <c r="U15" s="30">
        <f t="shared" si="4"/>
        <v>648</v>
      </c>
      <c r="V15" s="30">
        <f>I15+L15+O15</f>
        <v>0</v>
      </c>
    </row>
    <row r="16" ht="14.25" spans="1:22">
      <c r="A16" s="14">
        <v>14</v>
      </c>
      <c r="B16" s="15">
        <v>581</v>
      </c>
      <c r="C16" s="15" t="s">
        <v>38</v>
      </c>
      <c r="D16" s="15" t="s">
        <v>23</v>
      </c>
      <c r="E16" s="20">
        <v>9</v>
      </c>
      <c r="F16" s="17">
        <f t="shared" si="0"/>
        <v>3</v>
      </c>
      <c r="G16" s="18">
        <v>2</v>
      </c>
      <c r="H16" s="19"/>
      <c r="I16" s="18"/>
      <c r="J16" s="18">
        <v>0</v>
      </c>
      <c r="K16" s="19">
        <f t="shared" si="5"/>
        <v>-30</v>
      </c>
      <c r="L16" s="19">
        <v>-30</v>
      </c>
      <c r="M16" s="18">
        <v>0</v>
      </c>
      <c r="N16" s="19">
        <f t="shared" si="1"/>
        <v>-30</v>
      </c>
      <c r="O16" s="19">
        <v>-30</v>
      </c>
      <c r="P16" s="26">
        <f>VLOOKUP(B:B,[1]Sheet2!$A$1:$B$65536,2,0)</f>
        <v>2</v>
      </c>
      <c r="Q16" s="26">
        <f>VLOOKUP(B:B,[1]Sheet2!$A$1:$C$65536,3,0)</f>
        <v>1350</v>
      </c>
      <c r="R16" s="26"/>
      <c r="S16" s="26">
        <f t="shared" si="2"/>
        <v>2</v>
      </c>
      <c r="T16" s="26">
        <f t="shared" si="3"/>
        <v>-7</v>
      </c>
      <c r="U16" s="30">
        <f t="shared" si="4"/>
        <v>81</v>
      </c>
      <c r="V16" s="30">
        <f>H16+I16+K16+L16+N16+O16</f>
        <v>-120</v>
      </c>
    </row>
    <row r="17" ht="14.25" spans="1:22">
      <c r="A17" s="14">
        <v>15</v>
      </c>
      <c r="B17" s="15">
        <v>730</v>
      </c>
      <c r="C17" s="15" t="s">
        <v>39</v>
      </c>
      <c r="D17" s="15" t="s">
        <v>23</v>
      </c>
      <c r="E17" s="20">
        <v>6</v>
      </c>
      <c r="F17" s="17">
        <f t="shared" si="0"/>
        <v>2</v>
      </c>
      <c r="G17" s="18">
        <v>23</v>
      </c>
      <c r="H17" s="19"/>
      <c r="I17" s="18"/>
      <c r="J17" s="18">
        <v>4</v>
      </c>
      <c r="K17" s="19"/>
      <c r="L17" s="18"/>
      <c r="M17" s="18">
        <v>2</v>
      </c>
      <c r="N17" s="19">
        <f t="shared" si="1"/>
        <v>0</v>
      </c>
      <c r="O17" s="18"/>
      <c r="P17" s="26">
        <f>VLOOKUP(B:B,[1]Sheet2!$A$1:$B$65536,2,0)</f>
        <v>29</v>
      </c>
      <c r="Q17" s="26">
        <f>VLOOKUP(B:B,[1]Sheet2!$A$1:$C$65536,3,0)</f>
        <v>17550</v>
      </c>
      <c r="R17" s="26"/>
      <c r="S17" s="26">
        <f t="shared" si="2"/>
        <v>29</v>
      </c>
      <c r="T17" s="26">
        <f t="shared" si="3"/>
        <v>23</v>
      </c>
      <c r="U17" s="30">
        <f t="shared" si="4"/>
        <v>1053</v>
      </c>
      <c r="V17" s="30">
        <f>I17+L17+O17</f>
        <v>0</v>
      </c>
    </row>
    <row r="18" ht="14.25" spans="1:22">
      <c r="A18" s="14">
        <v>16</v>
      </c>
      <c r="B18" s="15">
        <v>707</v>
      </c>
      <c r="C18" s="15" t="s">
        <v>40</v>
      </c>
      <c r="D18" s="15" t="s">
        <v>25</v>
      </c>
      <c r="E18" s="20">
        <v>9</v>
      </c>
      <c r="F18" s="17">
        <f t="shared" si="0"/>
        <v>3</v>
      </c>
      <c r="G18" s="18">
        <v>0</v>
      </c>
      <c r="H18" s="19"/>
      <c r="I18" s="19"/>
      <c r="J18" s="18">
        <v>0</v>
      </c>
      <c r="K18" s="19">
        <f t="shared" si="5"/>
        <v>-30</v>
      </c>
      <c r="L18" s="19">
        <v>-30</v>
      </c>
      <c r="M18" s="18">
        <v>5</v>
      </c>
      <c r="N18" s="19"/>
      <c r="O18" s="19"/>
      <c r="P18" s="26">
        <f>VLOOKUP(B:B,[1]Sheet2!$A$1:$B$65536,2,0)</f>
        <v>5</v>
      </c>
      <c r="Q18" s="26">
        <f>VLOOKUP(B:B,[1]Sheet2!$A$1:$C$65536,3,0)</f>
        <v>2700</v>
      </c>
      <c r="R18" s="26"/>
      <c r="S18" s="26">
        <f t="shared" si="2"/>
        <v>5</v>
      </c>
      <c r="T18" s="26">
        <f t="shared" si="3"/>
        <v>-4</v>
      </c>
      <c r="U18" s="30">
        <f t="shared" si="4"/>
        <v>162</v>
      </c>
      <c r="V18" s="30">
        <f>H18+I18+K18+L18+N18+O18</f>
        <v>-60</v>
      </c>
    </row>
    <row r="19" ht="14.25" spans="1:22">
      <c r="A19" s="14">
        <v>17</v>
      </c>
      <c r="B19" s="15">
        <v>359</v>
      </c>
      <c r="C19" s="15" t="s">
        <v>41</v>
      </c>
      <c r="D19" s="15" t="s">
        <v>23</v>
      </c>
      <c r="E19" s="20">
        <v>9</v>
      </c>
      <c r="F19" s="17">
        <f t="shared" si="0"/>
        <v>3</v>
      </c>
      <c r="G19" s="18">
        <v>0</v>
      </c>
      <c r="H19" s="19"/>
      <c r="I19" s="19"/>
      <c r="J19" s="18">
        <v>0</v>
      </c>
      <c r="K19" s="19">
        <f t="shared" si="5"/>
        <v>-30</v>
      </c>
      <c r="L19" s="19">
        <v>-30</v>
      </c>
      <c r="M19" s="18">
        <v>10</v>
      </c>
      <c r="N19" s="19"/>
      <c r="O19" s="19"/>
      <c r="P19" s="26">
        <v>0</v>
      </c>
      <c r="Q19" s="26">
        <v>0</v>
      </c>
      <c r="R19" s="26">
        <v>10</v>
      </c>
      <c r="S19" s="26">
        <f t="shared" si="2"/>
        <v>10</v>
      </c>
      <c r="T19" s="26">
        <f t="shared" si="3"/>
        <v>1</v>
      </c>
      <c r="U19" s="30">
        <f t="shared" si="4"/>
        <v>0</v>
      </c>
      <c r="V19" s="30">
        <f>I19+L19+O19</f>
        <v>-30</v>
      </c>
    </row>
    <row r="20" ht="14.25" spans="1:22">
      <c r="A20" s="14">
        <v>18</v>
      </c>
      <c r="B20" s="15">
        <v>546</v>
      </c>
      <c r="C20" s="15" t="s">
        <v>42</v>
      </c>
      <c r="D20" s="15" t="s">
        <v>25</v>
      </c>
      <c r="E20" s="20">
        <v>9</v>
      </c>
      <c r="F20" s="17">
        <f t="shared" si="0"/>
        <v>3</v>
      </c>
      <c r="G20" s="18">
        <v>0</v>
      </c>
      <c r="H20" s="19"/>
      <c r="I20" s="19"/>
      <c r="J20" s="18">
        <v>0</v>
      </c>
      <c r="K20" s="19">
        <f t="shared" si="5"/>
        <v>-30</v>
      </c>
      <c r="L20" s="19">
        <v>-30</v>
      </c>
      <c r="M20" s="18">
        <v>0</v>
      </c>
      <c r="N20" s="19">
        <f t="shared" si="1"/>
        <v>-30</v>
      </c>
      <c r="O20" s="19">
        <v>-30</v>
      </c>
      <c r="P20" s="26">
        <v>0</v>
      </c>
      <c r="Q20" s="26">
        <v>0</v>
      </c>
      <c r="R20" s="26"/>
      <c r="S20" s="26">
        <f t="shared" si="2"/>
        <v>0</v>
      </c>
      <c r="T20" s="26">
        <f t="shared" si="3"/>
        <v>-9</v>
      </c>
      <c r="U20" s="30">
        <f t="shared" si="4"/>
        <v>0</v>
      </c>
      <c r="V20" s="30">
        <f>H20+I20+K20+L20+N20+O20</f>
        <v>-120</v>
      </c>
    </row>
    <row r="21" ht="14.25" spans="1:22">
      <c r="A21" s="14">
        <v>19</v>
      </c>
      <c r="B21" s="15">
        <v>373</v>
      </c>
      <c r="C21" s="15" t="s">
        <v>43</v>
      </c>
      <c r="D21" s="15" t="s">
        <v>27</v>
      </c>
      <c r="E21" s="20">
        <v>3</v>
      </c>
      <c r="F21" s="17">
        <f t="shared" si="0"/>
        <v>1</v>
      </c>
      <c r="G21" s="18">
        <v>2</v>
      </c>
      <c r="H21" s="19"/>
      <c r="I21" s="18"/>
      <c r="J21" s="18">
        <v>0</v>
      </c>
      <c r="K21" s="19">
        <f t="shared" si="5"/>
        <v>-10</v>
      </c>
      <c r="L21" s="19">
        <v>-30</v>
      </c>
      <c r="M21" s="18">
        <v>7</v>
      </c>
      <c r="N21" s="19"/>
      <c r="O21" s="19"/>
      <c r="P21" s="26">
        <f>VLOOKUP(B:B,[1]Sheet2!$A$1:$B$65536,2,0)</f>
        <v>9</v>
      </c>
      <c r="Q21" s="26">
        <f>VLOOKUP(B:B,[1]Sheet2!$A$1:$C$65536,3,0)</f>
        <v>5400</v>
      </c>
      <c r="R21" s="26"/>
      <c r="S21" s="26">
        <f t="shared" si="2"/>
        <v>9</v>
      </c>
      <c r="T21" s="26">
        <f t="shared" si="3"/>
        <v>6</v>
      </c>
      <c r="U21" s="30">
        <f t="shared" si="4"/>
        <v>324</v>
      </c>
      <c r="V21" s="30">
        <f>I21+L21+O21</f>
        <v>-30</v>
      </c>
    </row>
    <row r="22" ht="14.25" spans="1:22">
      <c r="A22" s="14">
        <v>20</v>
      </c>
      <c r="B22" s="15">
        <v>726</v>
      </c>
      <c r="C22" s="15" t="s">
        <v>44</v>
      </c>
      <c r="D22" s="15" t="s">
        <v>23</v>
      </c>
      <c r="E22" s="20">
        <v>3</v>
      </c>
      <c r="F22" s="17">
        <f t="shared" si="0"/>
        <v>1</v>
      </c>
      <c r="G22" s="18">
        <v>10</v>
      </c>
      <c r="H22" s="19"/>
      <c r="I22" s="18"/>
      <c r="J22" s="18">
        <v>0</v>
      </c>
      <c r="K22" s="19">
        <f t="shared" si="5"/>
        <v>-10</v>
      </c>
      <c r="L22" s="19">
        <v>-30</v>
      </c>
      <c r="M22" s="18">
        <v>0</v>
      </c>
      <c r="N22" s="19">
        <f t="shared" si="1"/>
        <v>-10</v>
      </c>
      <c r="O22" s="19">
        <v>-30</v>
      </c>
      <c r="P22" s="26">
        <f>VLOOKUP(B:B,[1]Sheet2!$A$1:$B$65536,2,0)</f>
        <v>10</v>
      </c>
      <c r="Q22" s="26">
        <f>VLOOKUP(B:B,[1]Sheet2!$A$1:$C$65536,3,0)</f>
        <v>5400</v>
      </c>
      <c r="R22" s="26"/>
      <c r="S22" s="26">
        <f t="shared" si="2"/>
        <v>10</v>
      </c>
      <c r="T22" s="26">
        <f t="shared" si="3"/>
        <v>7</v>
      </c>
      <c r="U22" s="30">
        <f t="shared" si="4"/>
        <v>324</v>
      </c>
      <c r="V22" s="30">
        <f>I22+L22+O22</f>
        <v>-60</v>
      </c>
    </row>
    <row r="23" ht="14.25" spans="1:22">
      <c r="A23" s="14">
        <v>21</v>
      </c>
      <c r="B23" s="15">
        <v>513</v>
      </c>
      <c r="C23" s="15" t="s">
        <v>45</v>
      </c>
      <c r="D23" s="15" t="s">
        <v>23</v>
      </c>
      <c r="E23" s="20">
        <v>9</v>
      </c>
      <c r="F23" s="17">
        <f t="shared" si="0"/>
        <v>3</v>
      </c>
      <c r="G23" s="18">
        <v>2</v>
      </c>
      <c r="H23" s="19"/>
      <c r="I23" s="18"/>
      <c r="J23" s="18">
        <v>7</v>
      </c>
      <c r="K23" s="19"/>
      <c r="L23" s="18"/>
      <c r="M23" s="18">
        <v>0</v>
      </c>
      <c r="N23" s="19">
        <f t="shared" si="1"/>
        <v>-30</v>
      </c>
      <c r="O23" s="19">
        <v>-30</v>
      </c>
      <c r="P23" s="26">
        <f>VLOOKUP(B:B,[1]Sheet2!$A$1:$B$65536,2,0)</f>
        <v>9</v>
      </c>
      <c r="Q23" s="26">
        <f>VLOOKUP(B:B,[1]Sheet2!$A$1:$C$65536,3,0)</f>
        <v>5400</v>
      </c>
      <c r="R23" s="26"/>
      <c r="S23" s="26">
        <f t="shared" si="2"/>
        <v>9</v>
      </c>
      <c r="T23" s="26">
        <f t="shared" si="3"/>
        <v>0</v>
      </c>
      <c r="U23" s="30">
        <f t="shared" si="4"/>
        <v>324</v>
      </c>
      <c r="V23" s="30">
        <f>I23+L23+O23</f>
        <v>-30</v>
      </c>
    </row>
    <row r="24" ht="14.25" spans="1:22">
      <c r="A24" s="14">
        <v>22</v>
      </c>
      <c r="B24" s="15">
        <v>102934</v>
      </c>
      <c r="C24" s="15" t="s">
        <v>46</v>
      </c>
      <c r="D24" s="15" t="s">
        <v>23</v>
      </c>
      <c r="E24" s="20">
        <v>6</v>
      </c>
      <c r="F24" s="17">
        <f t="shared" si="0"/>
        <v>2</v>
      </c>
      <c r="G24" s="18">
        <v>0</v>
      </c>
      <c r="H24" s="19"/>
      <c r="I24" s="19"/>
      <c r="J24" s="18">
        <v>0</v>
      </c>
      <c r="K24" s="19">
        <f t="shared" si="5"/>
        <v>-20</v>
      </c>
      <c r="L24" s="19">
        <v>-30</v>
      </c>
      <c r="M24" s="18">
        <v>0</v>
      </c>
      <c r="N24" s="19">
        <f t="shared" si="1"/>
        <v>-20</v>
      </c>
      <c r="O24" s="19">
        <v>-30</v>
      </c>
      <c r="P24" s="26">
        <v>0</v>
      </c>
      <c r="Q24" s="26">
        <v>0</v>
      </c>
      <c r="R24" s="26"/>
      <c r="S24" s="26">
        <f t="shared" si="2"/>
        <v>0</v>
      </c>
      <c r="T24" s="26">
        <f t="shared" si="3"/>
        <v>-6</v>
      </c>
      <c r="U24" s="30">
        <f t="shared" si="4"/>
        <v>0</v>
      </c>
      <c r="V24" s="30">
        <f>H24+I24+K24+L24+N24+O24</f>
        <v>-100</v>
      </c>
    </row>
    <row r="25" ht="14.25" spans="1:22">
      <c r="A25" s="14">
        <v>23</v>
      </c>
      <c r="B25" s="15">
        <v>308</v>
      </c>
      <c r="C25" s="15" t="s">
        <v>47</v>
      </c>
      <c r="D25" s="15" t="s">
        <v>27</v>
      </c>
      <c r="E25" s="20">
        <v>9</v>
      </c>
      <c r="F25" s="17">
        <f t="shared" si="0"/>
        <v>3</v>
      </c>
      <c r="G25" s="18">
        <v>14</v>
      </c>
      <c r="H25" s="19"/>
      <c r="I25" s="18"/>
      <c r="J25" s="18">
        <v>5.264</v>
      </c>
      <c r="K25" s="19"/>
      <c r="L25" s="18"/>
      <c r="M25" s="18">
        <v>0.18</v>
      </c>
      <c r="N25" s="19">
        <f t="shared" si="1"/>
        <v>-28.2</v>
      </c>
      <c r="O25" s="19">
        <v>-30</v>
      </c>
      <c r="P25" s="26">
        <f>VLOOKUP(B:B,[1]Sheet2!$A$1:$B$65536,2,0)</f>
        <v>19.444</v>
      </c>
      <c r="Q25" s="26">
        <f>VLOOKUP(B:B,[1]Sheet2!$A$1:$C$65536,3,0)</f>
        <v>11399.4</v>
      </c>
      <c r="R25" s="26"/>
      <c r="S25" s="26">
        <f t="shared" si="2"/>
        <v>19.444</v>
      </c>
      <c r="T25" s="26">
        <f t="shared" si="3"/>
        <v>10.444</v>
      </c>
      <c r="U25" s="30">
        <f t="shared" si="4"/>
        <v>683.964</v>
      </c>
      <c r="V25" s="30">
        <f>I25+L25+O25</f>
        <v>-30</v>
      </c>
    </row>
    <row r="26" ht="14.25" spans="1:22">
      <c r="A26" s="14">
        <v>24</v>
      </c>
      <c r="B26" s="15">
        <v>724</v>
      </c>
      <c r="C26" s="15" t="s">
        <v>48</v>
      </c>
      <c r="D26" s="15" t="s">
        <v>25</v>
      </c>
      <c r="E26" s="20">
        <v>6</v>
      </c>
      <c r="F26" s="17">
        <f t="shared" si="0"/>
        <v>2</v>
      </c>
      <c r="G26" s="18">
        <v>0</v>
      </c>
      <c r="H26" s="19"/>
      <c r="I26" s="19"/>
      <c r="J26" s="18">
        <v>2</v>
      </c>
      <c r="K26" s="19">
        <f t="shared" si="5"/>
        <v>0</v>
      </c>
      <c r="L26" s="19"/>
      <c r="M26" s="18">
        <v>0</v>
      </c>
      <c r="N26" s="19">
        <f t="shared" si="1"/>
        <v>-20</v>
      </c>
      <c r="O26" s="19">
        <v>-30</v>
      </c>
      <c r="P26" s="26">
        <f>VLOOKUP(B:B,[1]Sheet2!$A$1:$B$65536,2,0)</f>
        <v>2</v>
      </c>
      <c r="Q26" s="26">
        <f>VLOOKUP(B:B,[1]Sheet2!$A$1:$C$65536,3,0)</f>
        <v>1350</v>
      </c>
      <c r="R26" s="26"/>
      <c r="S26" s="26">
        <f t="shared" si="2"/>
        <v>2</v>
      </c>
      <c r="T26" s="26">
        <f t="shared" si="3"/>
        <v>-4</v>
      </c>
      <c r="U26" s="30">
        <f t="shared" si="4"/>
        <v>81</v>
      </c>
      <c r="V26" s="30">
        <f>H26+I26+K26+L26+N26+O26</f>
        <v>-50</v>
      </c>
    </row>
    <row r="27" ht="14.25" spans="1:22">
      <c r="A27" s="14">
        <v>25</v>
      </c>
      <c r="B27" s="15">
        <v>742</v>
      </c>
      <c r="C27" s="15" t="s">
        <v>49</v>
      </c>
      <c r="D27" s="15" t="s">
        <v>27</v>
      </c>
      <c r="E27" s="20">
        <v>3</v>
      </c>
      <c r="F27" s="17">
        <f t="shared" si="0"/>
        <v>1</v>
      </c>
      <c r="G27" s="18">
        <v>5</v>
      </c>
      <c r="H27" s="19"/>
      <c r="I27" s="18"/>
      <c r="J27" s="18">
        <v>0</v>
      </c>
      <c r="K27" s="19">
        <f t="shared" si="5"/>
        <v>-10</v>
      </c>
      <c r="L27" s="19">
        <v>-30</v>
      </c>
      <c r="M27" s="18">
        <v>0</v>
      </c>
      <c r="N27" s="19">
        <f t="shared" si="1"/>
        <v>-10</v>
      </c>
      <c r="O27" s="19">
        <v>-30</v>
      </c>
      <c r="P27" s="26">
        <f>VLOOKUP(B:B,[1]Sheet2!$A$1:$B$65536,2,0)</f>
        <v>5</v>
      </c>
      <c r="Q27" s="26">
        <f>VLOOKUP(B:B,[1]Sheet2!$A$1:$C$65536,3,0)</f>
        <v>2700</v>
      </c>
      <c r="R27" s="26"/>
      <c r="S27" s="26">
        <f t="shared" si="2"/>
        <v>5</v>
      </c>
      <c r="T27" s="26">
        <f t="shared" si="3"/>
        <v>2</v>
      </c>
      <c r="U27" s="30">
        <f t="shared" si="4"/>
        <v>162</v>
      </c>
      <c r="V27" s="30">
        <f>I27+L27+O27</f>
        <v>-60</v>
      </c>
    </row>
    <row r="28" ht="14.25" spans="1:22">
      <c r="A28" s="14">
        <v>26</v>
      </c>
      <c r="B28" s="15">
        <v>578</v>
      </c>
      <c r="C28" s="15" t="s">
        <v>50</v>
      </c>
      <c r="D28" s="15" t="s">
        <v>27</v>
      </c>
      <c r="E28" s="20">
        <v>3</v>
      </c>
      <c r="F28" s="17">
        <f t="shared" si="0"/>
        <v>1</v>
      </c>
      <c r="G28" s="18">
        <v>0</v>
      </c>
      <c r="H28" s="19"/>
      <c r="I28" s="19"/>
      <c r="J28" s="18">
        <v>0</v>
      </c>
      <c r="K28" s="19">
        <f t="shared" si="5"/>
        <v>-10</v>
      </c>
      <c r="L28" s="19">
        <v>-30</v>
      </c>
      <c r="M28" s="18">
        <v>6</v>
      </c>
      <c r="N28" s="19"/>
      <c r="O28" s="19"/>
      <c r="P28" s="26">
        <v>0</v>
      </c>
      <c r="Q28" s="26">
        <v>0</v>
      </c>
      <c r="R28" s="26">
        <v>6</v>
      </c>
      <c r="S28" s="26">
        <f t="shared" si="2"/>
        <v>6</v>
      </c>
      <c r="T28" s="26">
        <f t="shared" si="3"/>
        <v>3</v>
      </c>
      <c r="U28" s="30">
        <f t="shared" si="4"/>
        <v>0</v>
      </c>
      <c r="V28" s="30">
        <f>I28+L28+O28</f>
        <v>-30</v>
      </c>
    </row>
    <row r="29" ht="14.25" spans="1:22">
      <c r="A29" s="14">
        <v>27</v>
      </c>
      <c r="B29" s="15">
        <v>744</v>
      </c>
      <c r="C29" s="15" t="s">
        <v>51</v>
      </c>
      <c r="D29" s="15" t="s">
        <v>27</v>
      </c>
      <c r="E29" s="20">
        <v>6</v>
      </c>
      <c r="F29" s="17">
        <f t="shared" si="0"/>
        <v>2</v>
      </c>
      <c r="G29" s="18">
        <v>0.12</v>
      </c>
      <c r="H29" s="19"/>
      <c r="I29" s="19"/>
      <c r="J29" s="18">
        <v>5</v>
      </c>
      <c r="K29" s="19"/>
      <c r="L29" s="19"/>
      <c r="M29" s="18">
        <v>0</v>
      </c>
      <c r="N29" s="19">
        <f t="shared" si="1"/>
        <v>-20</v>
      </c>
      <c r="O29" s="19">
        <v>-30</v>
      </c>
      <c r="P29" s="26">
        <f>VLOOKUP(B:B,[1]Sheet2!$A$1:$B$65536,2,0)</f>
        <v>5.12</v>
      </c>
      <c r="Q29" s="26">
        <f>VLOOKUP(B:B,[1]Sheet2!$A$1:$C$65536,3,0)</f>
        <v>2862</v>
      </c>
      <c r="R29" s="26"/>
      <c r="S29" s="26">
        <f t="shared" si="2"/>
        <v>5.12</v>
      </c>
      <c r="T29" s="26">
        <f t="shared" si="3"/>
        <v>-0.88</v>
      </c>
      <c r="U29" s="30">
        <f t="shared" si="4"/>
        <v>171.72</v>
      </c>
      <c r="V29" s="30">
        <f>H29+I29+K29+L29+N29+O29</f>
        <v>-50</v>
      </c>
    </row>
    <row r="30" ht="14.25" spans="1:22">
      <c r="A30" s="14">
        <v>28</v>
      </c>
      <c r="B30" s="15">
        <v>709</v>
      </c>
      <c r="C30" s="15" t="s">
        <v>52</v>
      </c>
      <c r="D30" s="15" t="s">
        <v>23</v>
      </c>
      <c r="E30" s="20">
        <v>6</v>
      </c>
      <c r="F30" s="17">
        <f t="shared" si="0"/>
        <v>2</v>
      </c>
      <c r="G30" s="18">
        <v>7</v>
      </c>
      <c r="H30" s="19"/>
      <c r="I30" s="18"/>
      <c r="J30" s="18">
        <v>2</v>
      </c>
      <c r="K30" s="19">
        <f t="shared" si="5"/>
        <v>0</v>
      </c>
      <c r="L30" s="18"/>
      <c r="M30" s="18">
        <v>16</v>
      </c>
      <c r="N30" s="19"/>
      <c r="O30" s="18"/>
      <c r="P30" s="26">
        <f>VLOOKUP(B:B,[1]Sheet2!$A$1:$B$65536,2,0)</f>
        <v>25</v>
      </c>
      <c r="Q30" s="26">
        <f>VLOOKUP(B:B,[1]Sheet2!$A$1:$C$65536,3,0)</f>
        <v>14850</v>
      </c>
      <c r="R30" s="26"/>
      <c r="S30" s="26">
        <f t="shared" si="2"/>
        <v>25</v>
      </c>
      <c r="T30" s="26">
        <f t="shared" si="3"/>
        <v>19</v>
      </c>
      <c r="U30" s="30">
        <f t="shared" si="4"/>
        <v>891</v>
      </c>
      <c r="V30" s="30">
        <f>I30+L30+O30</f>
        <v>0</v>
      </c>
    </row>
    <row r="31" ht="14.25" spans="1:22">
      <c r="A31" s="14">
        <v>29</v>
      </c>
      <c r="B31" s="15">
        <v>357</v>
      </c>
      <c r="C31" s="15" t="s">
        <v>53</v>
      </c>
      <c r="D31" s="15" t="s">
        <v>23</v>
      </c>
      <c r="E31" s="20">
        <v>3</v>
      </c>
      <c r="F31" s="17">
        <f t="shared" si="0"/>
        <v>1</v>
      </c>
      <c r="G31" s="18">
        <v>0</v>
      </c>
      <c r="H31" s="19"/>
      <c r="I31" s="19"/>
      <c r="J31" s="18">
        <v>0</v>
      </c>
      <c r="K31" s="19">
        <f t="shared" si="5"/>
        <v>-10</v>
      </c>
      <c r="L31" s="19">
        <v>-30</v>
      </c>
      <c r="M31" s="18">
        <v>11</v>
      </c>
      <c r="N31" s="19"/>
      <c r="O31" s="19"/>
      <c r="P31" s="26">
        <f>VLOOKUP(B:B,[1]Sheet2!$A$1:$B$65536,2,0)</f>
        <v>11</v>
      </c>
      <c r="Q31" s="26">
        <f>VLOOKUP(B:B,[1]Sheet2!$A$1:$C$65536,3,0)</f>
        <v>6750</v>
      </c>
      <c r="R31" s="26">
        <v>1</v>
      </c>
      <c r="S31" s="26">
        <f t="shared" si="2"/>
        <v>12</v>
      </c>
      <c r="T31" s="26">
        <f t="shared" si="3"/>
        <v>9</v>
      </c>
      <c r="U31" s="30">
        <f t="shared" si="4"/>
        <v>405</v>
      </c>
      <c r="V31" s="30">
        <f>I31+L31+O31</f>
        <v>-30</v>
      </c>
    </row>
    <row r="32" ht="14.25" spans="1:22">
      <c r="A32" s="14">
        <v>30</v>
      </c>
      <c r="B32" s="15">
        <v>399</v>
      </c>
      <c r="C32" s="15" t="s">
        <v>54</v>
      </c>
      <c r="D32" s="15" t="s">
        <v>25</v>
      </c>
      <c r="E32" s="20">
        <v>6</v>
      </c>
      <c r="F32" s="17">
        <f t="shared" si="0"/>
        <v>2</v>
      </c>
      <c r="G32" s="18">
        <v>7</v>
      </c>
      <c r="H32" s="19"/>
      <c r="I32" s="18"/>
      <c r="J32" s="18">
        <v>0</v>
      </c>
      <c r="K32" s="19">
        <f t="shared" si="5"/>
        <v>-20</v>
      </c>
      <c r="L32" s="19">
        <v>-30</v>
      </c>
      <c r="M32" s="18">
        <v>0</v>
      </c>
      <c r="N32" s="19">
        <f t="shared" si="1"/>
        <v>-20</v>
      </c>
      <c r="O32" s="19">
        <v>-30</v>
      </c>
      <c r="P32" s="26">
        <f>VLOOKUP(B:B,[1]Sheet2!$A$1:$B$65536,2,0)</f>
        <v>7</v>
      </c>
      <c r="Q32" s="26">
        <f>VLOOKUP(B:B,[1]Sheet2!$A$1:$C$65536,3,0)</f>
        <v>4050</v>
      </c>
      <c r="R32" s="26"/>
      <c r="S32" s="26">
        <f t="shared" si="2"/>
        <v>7</v>
      </c>
      <c r="T32" s="26">
        <f t="shared" si="3"/>
        <v>1</v>
      </c>
      <c r="U32" s="30">
        <f t="shared" si="4"/>
        <v>243</v>
      </c>
      <c r="V32" s="30">
        <f>I32+L32+O32</f>
        <v>-60</v>
      </c>
    </row>
    <row r="33" ht="14.25" spans="1:22">
      <c r="A33" s="14">
        <v>31</v>
      </c>
      <c r="B33" s="15">
        <v>355</v>
      </c>
      <c r="C33" s="15" t="s">
        <v>55</v>
      </c>
      <c r="D33" s="15" t="s">
        <v>27</v>
      </c>
      <c r="E33" s="20">
        <v>3</v>
      </c>
      <c r="F33" s="17">
        <f t="shared" si="0"/>
        <v>1</v>
      </c>
      <c r="G33" s="18">
        <v>0</v>
      </c>
      <c r="H33" s="19"/>
      <c r="I33" s="19"/>
      <c r="J33" s="18">
        <v>5</v>
      </c>
      <c r="K33" s="19"/>
      <c r="L33" s="19"/>
      <c r="M33" s="18">
        <v>10</v>
      </c>
      <c r="N33" s="19"/>
      <c r="O33" s="19"/>
      <c r="P33" s="26">
        <f>VLOOKUP(B:B,[1]Sheet2!$A$1:$B$65536,2,0)</f>
        <v>15</v>
      </c>
      <c r="Q33" s="26">
        <f>VLOOKUP(B:B,[1]Sheet2!$A$1:$C$65536,3,0)</f>
        <v>8100</v>
      </c>
      <c r="R33" s="26"/>
      <c r="S33" s="26">
        <f t="shared" si="2"/>
        <v>15</v>
      </c>
      <c r="T33" s="26">
        <f t="shared" si="3"/>
        <v>12</v>
      </c>
      <c r="U33" s="30">
        <f t="shared" si="4"/>
        <v>486</v>
      </c>
      <c r="V33" s="30">
        <f>I33+L33+O33</f>
        <v>0</v>
      </c>
    </row>
    <row r="34" ht="14.25" spans="1:22">
      <c r="A34" s="14">
        <v>32</v>
      </c>
      <c r="B34" s="15">
        <v>754</v>
      </c>
      <c r="C34" s="15" t="s">
        <v>56</v>
      </c>
      <c r="D34" s="15" t="s">
        <v>57</v>
      </c>
      <c r="E34" s="20">
        <v>6</v>
      </c>
      <c r="F34" s="17">
        <f t="shared" si="0"/>
        <v>2</v>
      </c>
      <c r="G34" s="18">
        <v>0</v>
      </c>
      <c r="H34" s="19"/>
      <c r="I34" s="19"/>
      <c r="J34" s="18">
        <v>0</v>
      </c>
      <c r="K34" s="19">
        <f t="shared" si="5"/>
        <v>-20</v>
      </c>
      <c r="L34" s="19">
        <v>-30</v>
      </c>
      <c r="M34" s="18">
        <v>0</v>
      </c>
      <c r="N34" s="19">
        <f t="shared" si="1"/>
        <v>-20</v>
      </c>
      <c r="O34" s="19">
        <v>-30</v>
      </c>
      <c r="P34" s="26">
        <v>0</v>
      </c>
      <c r="Q34" s="26">
        <v>0</v>
      </c>
      <c r="R34" s="26"/>
      <c r="S34" s="26">
        <f t="shared" si="2"/>
        <v>0</v>
      </c>
      <c r="T34" s="26">
        <f t="shared" si="3"/>
        <v>-6</v>
      </c>
      <c r="U34" s="30">
        <f t="shared" si="4"/>
        <v>0</v>
      </c>
      <c r="V34" s="30">
        <f>H34+I34+K34+L34+N34+O34</f>
        <v>-100</v>
      </c>
    </row>
    <row r="35" ht="14.25" spans="1:22">
      <c r="A35" s="14">
        <v>33</v>
      </c>
      <c r="B35" s="15">
        <v>514</v>
      </c>
      <c r="C35" s="15" t="s">
        <v>58</v>
      </c>
      <c r="D35" s="15" t="s">
        <v>30</v>
      </c>
      <c r="E35" s="20">
        <v>3</v>
      </c>
      <c r="F35" s="17">
        <f t="shared" si="0"/>
        <v>1</v>
      </c>
      <c r="G35" s="18">
        <v>7</v>
      </c>
      <c r="H35" s="19"/>
      <c r="I35" s="18"/>
      <c r="J35" s="18">
        <v>9</v>
      </c>
      <c r="K35" s="19"/>
      <c r="L35" s="18"/>
      <c r="M35" s="18">
        <v>0</v>
      </c>
      <c r="N35" s="19">
        <f t="shared" si="1"/>
        <v>-10</v>
      </c>
      <c r="O35" s="19">
        <v>-30</v>
      </c>
      <c r="P35" s="26">
        <f>VLOOKUP(B:B,[1]Sheet2!$A$1:$B$65536,2,0)</f>
        <v>16</v>
      </c>
      <c r="Q35" s="26">
        <f>VLOOKUP(B:B,[1]Sheet2!$A$1:$C$65536,3,0)</f>
        <v>9450</v>
      </c>
      <c r="R35" s="26"/>
      <c r="S35" s="26">
        <f t="shared" si="2"/>
        <v>16</v>
      </c>
      <c r="T35" s="26">
        <f t="shared" si="3"/>
        <v>13</v>
      </c>
      <c r="U35" s="30">
        <f t="shared" si="4"/>
        <v>567</v>
      </c>
      <c r="V35" s="30">
        <f>I35+L35+O35</f>
        <v>-30</v>
      </c>
    </row>
    <row r="36" ht="14.25" spans="1:22">
      <c r="A36" s="14">
        <v>34</v>
      </c>
      <c r="B36" s="15">
        <v>747</v>
      </c>
      <c r="C36" s="15" t="s">
        <v>59</v>
      </c>
      <c r="D36" s="15" t="s">
        <v>27</v>
      </c>
      <c r="E36" s="20">
        <v>6</v>
      </c>
      <c r="F36" s="17">
        <f t="shared" si="0"/>
        <v>2</v>
      </c>
      <c r="G36" s="18">
        <v>2</v>
      </c>
      <c r="H36" s="19"/>
      <c r="I36" s="18"/>
      <c r="J36" s="18">
        <v>4</v>
      </c>
      <c r="K36" s="19"/>
      <c r="L36" s="18"/>
      <c r="M36" s="18">
        <v>0</v>
      </c>
      <c r="N36" s="19">
        <f t="shared" ref="N36:N67" si="6">(M36-F36)*10</f>
        <v>-20</v>
      </c>
      <c r="O36" s="19">
        <v>-30</v>
      </c>
      <c r="P36" s="26">
        <f>VLOOKUP(B:B,[1]Sheet2!$A$1:$B$65536,2,0)</f>
        <v>6</v>
      </c>
      <c r="Q36" s="26">
        <f>VLOOKUP(B:B,[1]Sheet2!$A$1:$C$65536,3,0)</f>
        <v>4050</v>
      </c>
      <c r="R36" s="26"/>
      <c r="S36" s="26">
        <f t="shared" ref="S36:S67" si="7">P36+R36</f>
        <v>6</v>
      </c>
      <c r="T36" s="26">
        <f t="shared" ref="T36:T67" si="8">S36-E36</f>
        <v>0</v>
      </c>
      <c r="U36" s="30">
        <f t="shared" ref="U36:U67" si="9">Q36*0.06</f>
        <v>243</v>
      </c>
      <c r="V36" s="30">
        <f>I36+L36+O36</f>
        <v>-30</v>
      </c>
    </row>
    <row r="37" ht="14.25" spans="1:22">
      <c r="A37" s="14">
        <v>35</v>
      </c>
      <c r="B37" s="15">
        <v>377</v>
      </c>
      <c r="C37" s="15" t="s">
        <v>60</v>
      </c>
      <c r="D37" s="15" t="s">
        <v>25</v>
      </c>
      <c r="E37" s="20">
        <v>3</v>
      </c>
      <c r="F37" s="17">
        <f t="shared" si="0"/>
        <v>1</v>
      </c>
      <c r="G37" s="18">
        <v>4</v>
      </c>
      <c r="H37" s="19"/>
      <c r="I37" s="18"/>
      <c r="J37" s="18">
        <v>7</v>
      </c>
      <c r="K37" s="19"/>
      <c r="L37" s="18"/>
      <c r="M37" s="18">
        <v>0</v>
      </c>
      <c r="N37" s="19">
        <f t="shared" si="6"/>
        <v>-10</v>
      </c>
      <c r="O37" s="19">
        <v>-30</v>
      </c>
      <c r="P37" s="26">
        <f>VLOOKUP(B:B,[1]Sheet2!$A$1:$B$65536,2,0)</f>
        <v>11</v>
      </c>
      <c r="Q37" s="26">
        <f>VLOOKUP(B:B,[1]Sheet2!$A$1:$C$65536,3,0)</f>
        <v>6750</v>
      </c>
      <c r="R37" s="26"/>
      <c r="S37" s="26">
        <f t="shared" si="7"/>
        <v>11</v>
      </c>
      <c r="T37" s="26">
        <f t="shared" si="8"/>
        <v>8</v>
      </c>
      <c r="U37" s="30">
        <f t="shared" si="9"/>
        <v>405</v>
      </c>
      <c r="V37" s="30">
        <f>I37+L37+O37</f>
        <v>-30</v>
      </c>
    </row>
    <row r="38" ht="14.25" spans="1:22">
      <c r="A38" s="14">
        <v>36</v>
      </c>
      <c r="B38" s="15">
        <v>379</v>
      </c>
      <c r="C38" s="15" t="s">
        <v>61</v>
      </c>
      <c r="D38" s="15" t="s">
        <v>23</v>
      </c>
      <c r="E38" s="20">
        <v>3</v>
      </c>
      <c r="F38" s="17">
        <f t="shared" si="0"/>
        <v>1</v>
      </c>
      <c r="G38" s="18">
        <v>0</v>
      </c>
      <c r="H38" s="19"/>
      <c r="I38" s="19"/>
      <c r="J38" s="18">
        <v>2</v>
      </c>
      <c r="K38" s="19"/>
      <c r="L38" s="19"/>
      <c r="M38" s="18">
        <v>14</v>
      </c>
      <c r="N38" s="19"/>
      <c r="O38" s="19"/>
      <c r="P38" s="26">
        <f>VLOOKUP(B:B,[1]Sheet2!$A$1:$B$65536,2,0)</f>
        <v>16</v>
      </c>
      <c r="Q38" s="26">
        <f>VLOOKUP(B:B,[1]Sheet2!$A$1:$C$65536,3,0)</f>
        <v>9450</v>
      </c>
      <c r="R38" s="26"/>
      <c r="S38" s="26">
        <f t="shared" si="7"/>
        <v>16</v>
      </c>
      <c r="T38" s="26">
        <f t="shared" si="8"/>
        <v>13</v>
      </c>
      <c r="U38" s="30">
        <f t="shared" si="9"/>
        <v>567</v>
      </c>
      <c r="V38" s="30">
        <f>I38+L38+O38</f>
        <v>0</v>
      </c>
    </row>
    <row r="39" ht="14.25" spans="1:22">
      <c r="A39" s="14">
        <v>37</v>
      </c>
      <c r="B39" s="15">
        <v>54</v>
      </c>
      <c r="C39" s="15" t="s">
        <v>62</v>
      </c>
      <c r="D39" s="15" t="s">
        <v>57</v>
      </c>
      <c r="E39" s="20">
        <v>6</v>
      </c>
      <c r="F39" s="17">
        <f t="shared" si="0"/>
        <v>2</v>
      </c>
      <c r="G39" s="18">
        <v>0</v>
      </c>
      <c r="H39" s="19"/>
      <c r="I39" s="19"/>
      <c r="J39" s="18">
        <v>0</v>
      </c>
      <c r="K39" s="19">
        <f t="shared" ref="K36:K67" si="10">(J39-F39)*10</f>
        <v>-20</v>
      </c>
      <c r="L39" s="19">
        <v>-30</v>
      </c>
      <c r="M39" s="18">
        <v>4</v>
      </c>
      <c r="N39" s="19"/>
      <c r="O39" s="19"/>
      <c r="P39" s="26">
        <f>VLOOKUP(B:B,[1]Sheet2!$A$1:$B$65536,2,0)</f>
        <v>4</v>
      </c>
      <c r="Q39" s="26">
        <f>VLOOKUP(B:B,[1]Sheet2!$A$1:$C$65536,3,0)</f>
        <v>2700</v>
      </c>
      <c r="R39" s="26"/>
      <c r="S39" s="26">
        <f t="shared" si="7"/>
        <v>4</v>
      </c>
      <c r="T39" s="26">
        <f t="shared" si="8"/>
        <v>-2</v>
      </c>
      <c r="U39" s="30">
        <f t="shared" si="9"/>
        <v>162</v>
      </c>
      <c r="V39" s="30">
        <f>H39+I39+K39+L39+N39+O39</f>
        <v>-50</v>
      </c>
    </row>
    <row r="40" ht="14.25" spans="1:22">
      <c r="A40" s="14">
        <v>38</v>
      </c>
      <c r="B40" s="15">
        <v>329</v>
      </c>
      <c r="C40" s="15" t="s">
        <v>63</v>
      </c>
      <c r="D40" s="15" t="s">
        <v>57</v>
      </c>
      <c r="E40" s="20">
        <v>9</v>
      </c>
      <c r="F40" s="17">
        <f t="shared" si="0"/>
        <v>3</v>
      </c>
      <c r="G40" s="18">
        <v>0</v>
      </c>
      <c r="H40" s="19"/>
      <c r="I40" s="19"/>
      <c r="J40" s="18">
        <v>7</v>
      </c>
      <c r="K40" s="19"/>
      <c r="L40" s="19"/>
      <c r="M40" s="18">
        <v>0</v>
      </c>
      <c r="N40" s="19">
        <f t="shared" si="6"/>
        <v>-30</v>
      </c>
      <c r="O40" s="19">
        <v>-30</v>
      </c>
      <c r="P40" s="26">
        <f>VLOOKUP(B:B,[1]Sheet2!$A$1:$B$65536,2,0)</f>
        <v>7</v>
      </c>
      <c r="Q40" s="26">
        <f>VLOOKUP(B:B,[1]Sheet2!$A$1:$C$65536,3,0)</f>
        <v>4050</v>
      </c>
      <c r="R40" s="26"/>
      <c r="S40" s="26">
        <f t="shared" si="7"/>
        <v>7</v>
      </c>
      <c r="T40" s="26">
        <f t="shared" si="8"/>
        <v>-2</v>
      </c>
      <c r="U40" s="30">
        <f t="shared" si="9"/>
        <v>243</v>
      </c>
      <c r="V40" s="30">
        <f>H40+I40+K40+L40+N40+O40</f>
        <v>-60</v>
      </c>
    </row>
    <row r="41" ht="14.25" spans="1:22">
      <c r="A41" s="14">
        <v>39</v>
      </c>
      <c r="B41" s="15">
        <v>349</v>
      </c>
      <c r="C41" s="15" t="s">
        <v>64</v>
      </c>
      <c r="D41" s="15" t="s">
        <v>27</v>
      </c>
      <c r="E41" s="20">
        <v>6</v>
      </c>
      <c r="F41" s="17">
        <f t="shared" si="0"/>
        <v>2</v>
      </c>
      <c r="G41" s="18">
        <v>0</v>
      </c>
      <c r="H41" s="19"/>
      <c r="I41" s="19"/>
      <c r="J41" s="18">
        <v>0</v>
      </c>
      <c r="K41" s="19">
        <f t="shared" si="10"/>
        <v>-20</v>
      </c>
      <c r="L41" s="19">
        <v>-30</v>
      </c>
      <c r="M41" s="18">
        <v>0</v>
      </c>
      <c r="N41" s="19">
        <f t="shared" si="6"/>
        <v>-20</v>
      </c>
      <c r="O41" s="19">
        <v>-30</v>
      </c>
      <c r="P41" s="26">
        <v>0</v>
      </c>
      <c r="Q41" s="26">
        <v>0</v>
      </c>
      <c r="R41" s="26"/>
      <c r="S41" s="26">
        <f t="shared" si="7"/>
        <v>0</v>
      </c>
      <c r="T41" s="26">
        <f t="shared" si="8"/>
        <v>-6</v>
      </c>
      <c r="U41" s="30">
        <f t="shared" si="9"/>
        <v>0</v>
      </c>
      <c r="V41" s="30">
        <f>H41+I41+K41+L41+N41+O41</f>
        <v>-100</v>
      </c>
    </row>
    <row r="42" ht="14.25" spans="1:22">
      <c r="A42" s="14">
        <v>40</v>
      </c>
      <c r="B42" s="15">
        <v>351</v>
      </c>
      <c r="C42" s="15" t="s">
        <v>65</v>
      </c>
      <c r="D42" s="15" t="s">
        <v>57</v>
      </c>
      <c r="E42" s="20">
        <v>3</v>
      </c>
      <c r="F42" s="17">
        <f t="shared" si="0"/>
        <v>1</v>
      </c>
      <c r="G42" s="18">
        <v>7</v>
      </c>
      <c r="H42" s="19"/>
      <c r="I42" s="18"/>
      <c r="J42" s="18">
        <v>7</v>
      </c>
      <c r="K42" s="19"/>
      <c r="L42" s="18"/>
      <c r="M42" s="18">
        <v>7</v>
      </c>
      <c r="N42" s="19"/>
      <c r="O42" s="18"/>
      <c r="P42" s="26">
        <f>VLOOKUP(B:B,[1]Sheet2!$A$1:$B$65536,2,0)</f>
        <v>21</v>
      </c>
      <c r="Q42" s="26">
        <f>VLOOKUP(B:B,[1]Sheet2!$A$1:$C$65536,3,0)</f>
        <v>12150</v>
      </c>
      <c r="R42" s="26"/>
      <c r="S42" s="26">
        <f t="shared" si="7"/>
        <v>21</v>
      </c>
      <c r="T42" s="26">
        <f t="shared" si="8"/>
        <v>18</v>
      </c>
      <c r="U42" s="30">
        <f t="shared" si="9"/>
        <v>729</v>
      </c>
      <c r="V42" s="30">
        <f>I42+L42+O42</f>
        <v>0</v>
      </c>
    </row>
    <row r="43" ht="14.25" spans="1:22">
      <c r="A43" s="14">
        <v>41</v>
      </c>
      <c r="B43" s="15">
        <v>746</v>
      </c>
      <c r="C43" s="15" t="s">
        <v>66</v>
      </c>
      <c r="D43" s="15" t="s">
        <v>30</v>
      </c>
      <c r="E43" s="20">
        <v>6</v>
      </c>
      <c r="F43" s="17">
        <f t="shared" si="0"/>
        <v>2</v>
      </c>
      <c r="G43" s="18">
        <v>5</v>
      </c>
      <c r="H43" s="19"/>
      <c r="I43" s="18"/>
      <c r="J43" s="18">
        <v>2</v>
      </c>
      <c r="K43" s="19">
        <f t="shared" si="10"/>
        <v>0</v>
      </c>
      <c r="L43" s="18"/>
      <c r="M43" s="18">
        <v>1</v>
      </c>
      <c r="N43" s="19">
        <f t="shared" si="6"/>
        <v>-10</v>
      </c>
      <c r="O43" s="18"/>
      <c r="P43" s="26">
        <f>VLOOKUP(B:B,[1]Sheet2!$A$1:$B$65536,2,0)</f>
        <v>7</v>
      </c>
      <c r="Q43" s="26">
        <f>VLOOKUP(B:B,[1]Sheet2!$A$1:$C$65536,3,0)</f>
        <v>4050</v>
      </c>
      <c r="R43" s="26">
        <v>1</v>
      </c>
      <c r="S43" s="26">
        <f t="shared" si="7"/>
        <v>8</v>
      </c>
      <c r="T43" s="26">
        <f t="shared" si="8"/>
        <v>2</v>
      </c>
      <c r="U43" s="30">
        <f t="shared" si="9"/>
        <v>243</v>
      </c>
      <c r="V43" s="30">
        <f>I43+L43+O43</f>
        <v>0</v>
      </c>
    </row>
    <row r="44" ht="14.25" spans="1:22">
      <c r="A44" s="14">
        <v>42</v>
      </c>
      <c r="B44" s="15">
        <v>511</v>
      </c>
      <c r="C44" s="15" t="s">
        <v>67</v>
      </c>
      <c r="D44" s="15" t="s">
        <v>27</v>
      </c>
      <c r="E44" s="20">
        <v>3</v>
      </c>
      <c r="F44" s="17">
        <f t="shared" si="0"/>
        <v>1</v>
      </c>
      <c r="G44" s="18">
        <v>0</v>
      </c>
      <c r="H44" s="19"/>
      <c r="I44" s="19"/>
      <c r="J44" s="18">
        <v>5</v>
      </c>
      <c r="K44" s="19"/>
      <c r="L44" s="19"/>
      <c r="M44" s="18">
        <v>0</v>
      </c>
      <c r="N44" s="19">
        <f t="shared" si="6"/>
        <v>-10</v>
      </c>
      <c r="O44" s="19">
        <v>-30</v>
      </c>
      <c r="P44" s="26">
        <f>VLOOKUP(B:B,[1]Sheet2!$A$1:$B$65536,2,0)</f>
        <v>5</v>
      </c>
      <c r="Q44" s="26">
        <f>VLOOKUP(B:B,[1]Sheet2!$A$1:$C$65536,3,0)</f>
        <v>2700</v>
      </c>
      <c r="R44" s="26"/>
      <c r="S44" s="26">
        <f t="shared" si="7"/>
        <v>5</v>
      </c>
      <c r="T44" s="26">
        <f t="shared" si="8"/>
        <v>2</v>
      </c>
      <c r="U44" s="30">
        <f t="shared" si="9"/>
        <v>162</v>
      </c>
      <c r="V44" s="30">
        <f>I44+L44+O44</f>
        <v>-30</v>
      </c>
    </row>
    <row r="45" ht="14.25" spans="1:22">
      <c r="A45" s="14">
        <v>43</v>
      </c>
      <c r="B45" s="15">
        <v>515</v>
      </c>
      <c r="C45" s="15" t="s">
        <v>68</v>
      </c>
      <c r="D45" s="15" t="s">
        <v>27</v>
      </c>
      <c r="E45" s="20">
        <v>6</v>
      </c>
      <c r="F45" s="17">
        <f t="shared" si="0"/>
        <v>2</v>
      </c>
      <c r="G45" s="18">
        <v>5</v>
      </c>
      <c r="H45" s="19"/>
      <c r="I45" s="18"/>
      <c r="J45" s="18">
        <v>5</v>
      </c>
      <c r="K45" s="19"/>
      <c r="L45" s="18"/>
      <c r="M45" s="18">
        <v>5</v>
      </c>
      <c r="N45" s="19"/>
      <c r="O45" s="18"/>
      <c r="P45" s="26">
        <f>VLOOKUP(B:B,[1]Sheet2!$A$1:$B$65536,2,0)</f>
        <v>15</v>
      </c>
      <c r="Q45" s="26">
        <f>VLOOKUP(B:B,[1]Sheet2!$A$1:$C$65536,3,0)</f>
        <v>8100</v>
      </c>
      <c r="R45" s="26"/>
      <c r="S45" s="26">
        <f t="shared" si="7"/>
        <v>15</v>
      </c>
      <c r="T45" s="26">
        <f t="shared" si="8"/>
        <v>9</v>
      </c>
      <c r="U45" s="30">
        <f t="shared" si="9"/>
        <v>486</v>
      </c>
      <c r="V45" s="30">
        <f>I45+L45+O45</f>
        <v>0</v>
      </c>
    </row>
    <row r="46" ht="14.25" spans="1:22">
      <c r="A46" s="14">
        <v>44</v>
      </c>
      <c r="B46" s="15">
        <v>598</v>
      </c>
      <c r="C46" s="15" t="s">
        <v>69</v>
      </c>
      <c r="D46" s="15" t="s">
        <v>25</v>
      </c>
      <c r="E46" s="20">
        <v>3</v>
      </c>
      <c r="F46" s="17">
        <f t="shared" si="0"/>
        <v>1</v>
      </c>
      <c r="G46" s="18">
        <v>0</v>
      </c>
      <c r="H46" s="19"/>
      <c r="I46" s="19"/>
      <c r="J46" s="18">
        <v>0</v>
      </c>
      <c r="K46" s="19">
        <f t="shared" si="10"/>
        <v>-10</v>
      </c>
      <c r="L46" s="19">
        <v>-30</v>
      </c>
      <c r="M46" s="18">
        <v>0</v>
      </c>
      <c r="N46" s="19">
        <f t="shared" si="6"/>
        <v>-10</v>
      </c>
      <c r="O46" s="19">
        <v>-30</v>
      </c>
      <c r="P46" s="26">
        <v>0</v>
      </c>
      <c r="Q46" s="26">
        <v>0</v>
      </c>
      <c r="R46" s="26"/>
      <c r="S46" s="26">
        <f t="shared" si="7"/>
        <v>0</v>
      </c>
      <c r="T46" s="26">
        <f t="shared" si="8"/>
        <v>-3</v>
      </c>
      <c r="U46" s="30">
        <f t="shared" si="9"/>
        <v>0</v>
      </c>
      <c r="V46" s="30">
        <f>H46+I46+K46+L46+N46+O46</f>
        <v>-80</v>
      </c>
    </row>
    <row r="47" ht="14.25" spans="1:22">
      <c r="A47" s="14">
        <v>45</v>
      </c>
      <c r="B47" s="15">
        <v>103198</v>
      </c>
      <c r="C47" s="15" t="s">
        <v>70</v>
      </c>
      <c r="D47" s="15" t="s">
        <v>23</v>
      </c>
      <c r="E47" s="20">
        <v>3</v>
      </c>
      <c r="F47" s="17">
        <f t="shared" si="0"/>
        <v>1</v>
      </c>
      <c r="G47" s="18">
        <v>0</v>
      </c>
      <c r="H47" s="19"/>
      <c r="I47" s="19"/>
      <c r="J47" s="18">
        <v>9</v>
      </c>
      <c r="K47" s="19"/>
      <c r="L47" s="19"/>
      <c r="M47" s="18">
        <v>0</v>
      </c>
      <c r="N47" s="19">
        <f t="shared" si="6"/>
        <v>-10</v>
      </c>
      <c r="O47" s="19">
        <v>-30</v>
      </c>
      <c r="P47" s="26">
        <f>VLOOKUP(B:B,[1]Sheet2!$A$1:$B$65536,2,0)</f>
        <v>9</v>
      </c>
      <c r="Q47" s="26">
        <f>VLOOKUP(B:B,[1]Sheet2!$A$1:$C$65536,3,0)</f>
        <v>5400</v>
      </c>
      <c r="R47" s="26"/>
      <c r="S47" s="26">
        <f t="shared" si="7"/>
        <v>9</v>
      </c>
      <c r="T47" s="26">
        <f t="shared" si="8"/>
        <v>6</v>
      </c>
      <c r="U47" s="30">
        <f t="shared" si="9"/>
        <v>324</v>
      </c>
      <c r="V47" s="30">
        <f>I47+L47+O47</f>
        <v>-30</v>
      </c>
    </row>
    <row r="48" ht="14.25" spans="1:22">
      <c r="A48" s="14">
        <v>46</v>
      </c>
      <c r="B48" s="15">
        <v>704</v>
      </c>
      <c r="C48" s="15" t="s">
        <v>71</v>
      </c>
      <c r="D48" s="15" t="s">
        <v>57</v>
      </c>
      <c r="E48" s="20">
        <v>6</v>
      </c>
      <c r="F48" s="17">
        <f t="shared" si="0"/>
        <v>2</v>
      </c>
      <c r="G48" s="18">
        <v>0</v>
      </c>
      <c r="H48" s="19"/>
      <c r="I48" s="19"/>
      <c r="J48" s="18">
        <v>4</v>
      </c>
      <c r="K48" s="19"/>
      <c r="L48" s="19"/>
      <c r="M48" s="18">
        <v>0</v>
      </c>
      <c r="N48" s="19">
        <f t="shared" si="6"/>
        <v>-20</v>
      </c>
      <c r="O48" s="19">
        <v>-30</v>
      </c>
      <c r="P48" s="26">
        <f>VLOOKUP(B:B,[1]Sheet2!$A$1:$B$65536,2,0)</f>
        <v>4</v>
      </c>
      <c r="Q48" s="26">
        <f>VLOOKUP(B:B,[1]Sheet2!$A$1:$C$65536,3,0)</f>
        <v>2700</v>
      </c>
      <c r="R48" s="26"/>
      <c r="S48" s="26">
        <f t="shared" si="7"/>
        <v>4</v>
      </c>
      <c r="T48" s="26">
        <f t="shared" si="8"/>
        <v>-2</v>
      </c>
      <c r="U48" s="30">
        <f t="shared" si="9"/>
        <v>162</v>
      </c>
      <c r="V48" s="30">
        <f>H48+I48+K48+L48+N48+O48</f>
        <v>-50</v>
      </c>
    </row>
    <row r="49" ht="14.25" spans="1:22">
      <c r="A49" s="14">
        <v>47</v>
      </c>
      <c r="B49" s="15">
        <v>311</v>
      </c>
      <c r="C49" s="15" t="s">
        <v>72</v>
      </c>
      <c r="D49" s="15" t="s">
        <v>23</v>
      </c>
      <c r="E49" s="20">
        <v>3</v>
      </c>
      <c r="F49" s="17">
        <f t="shared" si="0"/>
        <v>1</v>
      </c>
      <c r="G49" s="18">
        <v>2</v>
      </c>
      <c r="H49" s="19"/>
      <c r="I49" s="18"/>
      <c r="J49" s="18">
        <v>7</v>
      </c>
      <c r="K49" s="19"/>
      <c r="L49" s="18"/>
      <c r="M49" s="18">
        <v>7</v>
      </c>
      <c r="N49" s="19"/>
      <c r="O49" s="18"/>
      <c r="P49" s="26">
        <f>VLOOKUP(B:B,[1]Sheet2!$A$1:$B$65536,2,0)</f>
        <v>14</v>
      </c>
      <c r="Q49" s="26">
        <f>VLOOKUP(B:B,[1]Sheet2!$A$1:$C$65536,3,0)</f>
        <v>8100</v>
      </c>
      <c r="R49" s="26">
        <v>2</v>
      </c>
      <c r="S49" s="26">
        <f t="shared" si="7"/>
        <v>16</v>
      </c>
      <c r="T49" s="26">
        <f t="shared" si="8"/>
        <v>13</v>
      </c>
      <c r="U49" s="30">
        <f t="shared" si="9"/>
        <v>486</v>
      </c>
      <c r="V49" s="30">
        <f>I49+L49+O49</f>
        <v>0</v>
      </c>
    </row>
    <row r="50" ht="14.25" spans="1:22">
      <c r="A50" s="14">
        <v>48</v>
      </c>
      <c r="B50" s="15">
        <v>737</v>
      </c>
      <c r="C50" s="15" t="s">
        <v>73</v>
      </c>
      <c r="D50" s="15" t="s">
        <v>25</v>
      </c>
      <c r="E50" s="20">
        <v>6</v>
      </c>
      <c r="F50" s="17">
        <f t="shared" si="0"/>
        <v>2</v>
      </c>
      <c r="G50" s="18">
        <v>5</v>
      </c>
      <c r="H50" s="19"/>
      <c r="I50" s="18"/>
      <c r="J50" s="18">
        <v>8</v>
      </c>
      <c r="K50" s="19"/>
      <c r="L50" s="18"/>
      <c r="M50" s="18">
        <v>0</v>
      </c>
      <c r="N50" s="19">
        <f t="shared" si="6"/>
        <v>-20</v>
      </c>
      <c r="O50" s="19">
        <v>-30</v>
      </c>
      <c r="P50" s="26">
        <f>VLOOKUP(B:B,[1]Sheet2!$A$1:$B$65536,2,0)</f>
        <v>13</v>
      </c>
      <c r="Q50" s="26">
        <f>VLOOKUP(B:B,[1]Sheet2!$A$1:$C$65536,3,0)</f>
        <v>8100</v>
      </c>
      <c r="R50" s="26"/>
      <c r="S50" s="26">
        <f t="shared" si="7"/>
        <v>13</v>
      </c>
      <c r="T50" s="26">
        <f t="shared" si="8"/>
        <v>7</v>
      </c>
      <c r="U50" s="30">
        <f t="shared" si="9"/>
        <v>486</v>
      </c>
      <c r="V50" s="30">
        <f>I50+L50+O50</f>
        <v>-30</v>
      </c>
    </row>
    <row r="51" ht="14.25" spans="1:22">
      <c r="A51" s="14">
        <v>49</v>
      </c>
      <c r="B51" s="15">
        <v>367</v>
      </c>
      <c r="C51" s="15" t="s">
        <v>74</v>
      </c>
      <c r="D51" s="15" t="s">
        <v>57</v>
      </c>
      <c r="E51" s="20">
        <v>6</v>
      </c>
      <c r="F51" s="17">
        <f t="shared" si="0"/>
        <v>2</v>
      </c>
      <c r="G51" s="18">
        <v>0</v>
      </c>
      <c r="H51" s="19"/>
      <c r="I51" s="19"/>
      <c r="J51" s="18">
        <v>2</v>
      </c>
      <c r="K51" s="19">
        <f t="shared" si="10"/>
        <v>0</v>
      </c>
      <c r="L51" s="19"/>
      <c r="M51" s="18">
        <v>0</v>
      </c>
      <c r="N51" s="19">
        <f t="shared" si="6"/>
        <v>-20</v>
      </c>
      <c r="O51" s="19">
        <v>-30</v>
      </c>
      <c r="P51" s="26">
        <f>VLOOKUP(B:B,[1]Sheet2!$A$1:$B$65536,2,0)</f>
        <v>2</v>
      </c>
      <c r="Q51" s="26">
        <f>VLOOKUP(B:B,[1]Sheet2!$A$1:$C$65536,3,0)</f>
        <v>1350</v>
      </c>
      <c r="R51" s="26"/>
      <c r="S51" s="26">
        <f t="shared" si="7"/>
        <v>2</v>
      </c>
      <c r="T51" s="26">
        <f t="shared" si="8"/>
        <v>-4</v>
      </c>
      <c r="U51" s="30">
        <f t="shared" si="9"/>
        <v>81</v>
      </c>
      <c r="V51" s="30">
        <f>H51+I51+K51+L51+N51+O51</f>
        <v>-50</v>
      </c>
    </row>
    <row r="52" ht="14.25" spans="1:22">
      <c r="A52" s="14">
        <v>50</v>
      </c>
      <c r="B52" s="15">
        <v>572</v>
      </c>
      <c r="C52" s="15" t="s">
        <v>75</v>
      </c>
      <c r="D52" s="15" t="s">
        <v>27</v>
      </c>
      <c r="E52" s="20">
        <v>3</v>
      </c>
      <c r="F52" s="17">
        <f t="shared" si="0"/>
        <v>1</v>
      </c>
      <c r="G52" s="18">
        <v>0</v>
      </c>
      <c r="H52" s="19"/>
      <c r="I52" s="19"/>
      <c r="J52" s="18">
        <v>0</v>
      </c>
      <c r="K52" s="19">
        <f t="shared" si="10"/>
        <v>-10</v>
      </c>
      <c r="L52" s="19">
        <v>-30</v>
      </c>
      <c r="M52" s="18">
        <v>0</v>
      </c>
      <c r="N52" s="19">
        <f t="shared" si="6"/>
        <v>-10</v>
      </c>
      <c r="O52" s="19">
        <v>-30</v>
      </c>
      <c r="P52" s="26">
        <v>0</v>
      </c>
      <c r="Q52" s="26">
        <v>0</v>
      </c>
      <c r="R52" s="26"/>
      <c r="S52" s="26">
        <f t="shared" si="7"/>
        <v>0</v>
      </c>
      <c r="T52" s="26">
        <f t="shared" si="8"/>
        <v>-3</v>
      </c>
      <c r="U52" s="30">
        <f t="shared" si="9"/>
        <v>0</v>
      </c>
      <c r="V52" s="30">
        <f>H52+I52+K52+L52+N52+O52</f>
        <v>-80</v>
      </c>
    </row>
    <row r="53" ht="14.25" spans="1:22">
      <c r="A53" s="14">
        <v>51</v>
      </c>
      <c r="B53" s="15">
        <v>584</v>
      </c>
      <c r="C53" s="15" t="s">
        <v>76</v>
      </c>
      <c r="D53" s="15" t="s">
        <v>25</v>
      </c>
      <c r="E53" s="20">
        <v>3</v>
      </c>
      <c r="F53" s="17">
        <f t="shared" si="0"/>
        <v>1</v>
      </c>
      <c r="G53" s="18">
        <v>0</v>
      </c>
      <c r="H53" s="19"/>
      <c r="I53" s="19"/>
      <c r="J53" s="18">
        <v>12</v>
      </c>
      <c r="K53" s="19"/>
      <c r="L53" s="19"/>
      <c r="M53" s="18">
        <v>7</v>
      </c>
      <c r="N53" s="19"/>
      <c r="O53" s="19"/>
      <c r="P53" s="26">
        <f>VLOOKUP(B:B,[1]Sheet2!$A$1:$B$65536,2,0)</f>
        <v>19</v>
      </c>
      <c r="Q53" s="26">
        <f>VLOOKUP(B:B,[1]Sheet2!$A$1:$C$65536,3,0)</f>
        <v>10800</v>
      </c>
      <c r="R53" s="26"/>
      <c r="S53" s="26">
        <f t="shared" si="7"/>
        <v>19</v>
      </c>
      <c r="T53" s="26">
        <f t="shared" si="8"/>
        <v>16</v>
      </c>
      <c r="U53" s="30">
        <f t="shared" si="9"/>
        <v>648</v>
      </c>
      <c r="V53" s="30">
        <f>I53+L53+O53</f>
        <v>0</v>
      </c>
    </row>
    <row r="54" ht="14.25" spans="1:22">
      <c r="A54" s="14">
        <v>52</v>
      </c>
      <c r="B54" s="15">
        <v>52</v>
      </c>
      <c r="C54" s="15" t="s">
        <v>77</v>
      </c>
      <c r="D54" s="15" t="s">
        <v>57</v>
      </c>
      <c r="E54" s="20">
        <v>3</v>
      </c>
      <c r="F54" s="17">
        <f t="shared" si="0"/>
        <v>1</v>
      </c>
      <c r="G54" s="18">
        <v>0</v>
      </c>
      <c r="H54" s="19"/>
      <c r="I54" s="19"/>
      <c r="J54" s="18">
        <v>0</v>
      </c>
      <c r="K54" s="19">
        <f t="shared" si="10"/>
        <v>-10</v>
      </c>
      <c r="L54" s="19">
        <v>-30</v>
      </c>
      <c r="M54" s="18">
        <v>2</v>
      </c>
      <c r="N54" s="19"/>
      <c r="O54" s="19"/>
      <c r="P54" s="26">
        <f>VLOOKUP(B:B,[1]Sheet2!$A$1:$B$65536,2,0)</f>
        <v>2</v>
      </c>
      <c r="Q54" s="26">
        <f>VLOOKUP(B:B,[1]Sheet2!$A$1:$C$65536,3,0)</f>
        <v>1350</v>
      </c>
      <c r="R54" s="26"/>
      <c r="S54" s="26">
        <f t="shared" si="7"/>
        <v>2</v>
      </c>
      <c r="T54" s="26">
        <f t="shared" si="8"/>
        <v>-1</v>
      </c>
      <c r="U54" s="30">
        <f t="shared" si="9"/>
        <v>81</v>
      </c>
      <c r="V54" s="30">
        <f t="shared" ref="V54:V59" si="11">H54+I54+K54+L54+N54+O54</f>
        <v>-40</v>
      </c>
    </row>
    <row r="55" ht="14.25" spans="1:22">
      <c r="A55" s="14">
        <v>53</v>
      </c>
      <c r="B55" s="15">
        <v>101453</v>
      </c>
      <c r="C55" s="15" t="s">
        <v>78</v>
      </c>
      <c r="D55" s="15" t="s">
        <v>57</v>
      </c>
      <c r="E55" s="20">
        <v>6</v>
      </c>
      <c r="F55" s="17">
        <f t="shared" si="0"/>
        <v>2</v>
      </c>
      <c r="G55" s="18">
        <v>0</v>
      </c>
      <c r="H55" s="19"/>
      <c r="I55" s="19"/>
      <c r="J55" s="18">
        <v>0</v>
      </c>
      <c r="K55" s="19">
        <f t="shared" si="10"/>
        <v>-20</v>
      </c>
      <c r="L55" s="19">
        <v>-30</v>
      </c>
      <c r="M55" s="18">
        <v>4</v>
      </c>
      <c r="N55" s="19"/>
      <c r="O55" s="19"/>
      <c r="P55" s="26">
        <f>VLOOKUP(B:B,[1]Sheet2!$A$1:$B$65536,2,0)</f>
        <v>4</v>
      </c>
      <c r="Q55" s="26">
        <f>VLOOKUP(B:B,[1]Sheet2!$A$1:$C$65536,3,0)</f>
        <v>2700</v>
      </c>
      <c r="R55" s="26"/>
      <c r="S55" s="26">
        <f t="shared" si="7"/>
        <v>4</v>
      </c>
      <c r="T55" s="26">
        <f t="shared" si="8"/>
        <v>-2</v>
      </c>
      <c r="U55" s="30">
        <f t="shared" si="9"/>
        <v>162</v>
      </c>
      <c r="V55" s="30">
        <f t="shared" si="11"/>
        <v>-50</v>
      </c>
    </row>
    <row r="56" ht="14.25" spans="1:22">
      <c r="A56" s="14">
        <v>54</v>
      </c>
      <c r="B56" s="15">
        <v>745</v>
      </c>
      <c r="C56" s="15" t="s">
        <v>79</v>
      </c>
      <c r="D56" s="15" t="s">
        <v>23</v>
      </c>
      <c r="E56" s="20">
        <v>3</v>
      </c>
      <c r="F56" s="17">
        <f t="shared" si="0"/>
        <v>1</v>
      </c>
      <c r="G56" s="18">
        <v>0</v>
      </c>
      <c r="H56" s="19"/>
      <c r="I56" s="19"/>
      <c r="J56" s="18">
        <v>0</v>
      </c>
      <c r="K56" s="19">
        <f t="shared" si="10"/>
        <v>-10</v>
      </c>
      <c r="L56" s="19">
        <v>-30</v>
      </c>
      <c r="M56" s="18">
        <v>2</v>
      </c>
      <c r="N56" s="19"/>
      <c r="O56" s="19"/>
      <c r="P56" s="26">
        <v>0</v>
      </c>
      <c r="Q56" s="26">
        <v>0</v>
      </c>
      <c r="R56" s="26">
        <v>2</v>
      </c>
      <c r="S56" s="26">
        <f t="shared" si="7"/>
        <v>2</v>
      </c>
      <c r="T56" s="26">
        <f t="shared" si="8"/>
        <v>-1</v>
      </c>
      <c r="U56" s="30">
        <f t="shared" si="9"/>
        <v>0</v>
      </c>
      <c r="V56" s="30">
        <f t="shared" si="11"/>
        <v>-40</v>
      </c>
    </row>
    <row r="57" ht="14.25" spans="1:22">
      <c r="A57" s="14">
        <v>55</v>
      </c>
      <c r="B57" s="15">
        <v>347</v>
      </c>
      <c r="C57" s="15" t="s">
        <v>80</v>
      </c>
      <c r="D57" s="15" t="s">
        <v>23</v>
      </c>
      <c r="E57" s="20">
        <v>3</v>
      </c>
      <c r="F57" s="17">
        <f t="shared" si="0"/>
        <v>1</v>
      </c>
      <c r="G57" s="18">
        <v>0</v>
      </c>
      <c r="H57" s="19"/>
      <c r="I57" s="19"/>
      <c r="J57" s="18">
        <v>0</v>
      </c>
      <c r="K57" s="19">
        <f t="shared" si="10"/>
        <v>-10</v>
      </c>
      <c r="L57" s="19">
        <v>-30</v>
      </c>
      <c r="M57" s="18">
        <v>1</v>
      </c>
      <c r="N57" s="19">
        <f t="shared" si="6"/>
        <v>0</v>
      </c>
      <c r="O57" s="19"/>
      <c r="P57" s="26">
        <v>0</v>
      </c>
      <c r="Q57" s="26">
        <v>0</v>
      </c>
      <c r="R57" s="26"/>
      <c r="S57" s="26">
        <f t="shared" si="7"/>
        <v>0</v>
      </c>
      <c r="T57" s="26">
        <f t="shared" si="8"/>
        <v>-3</v>
      </c>
      <c r="U57" s="30">
        <f t="shared" si="9"/>
        <v>0</v>
      </c>
      <c r="V57" s="30">
        <f t="shared" si="11"/>
        <v>-40</v>
      </c>
    </row>
    <row r="58" ht="14.25" spans="1:22">
      <c r="A58" s="14">
        <v>56</v>
      </c>
      <c r="B58" s="15">
        <v>587</v>
      </c>
      <c r="C58" s="15" t="s">
        <v>81</v>
      </c>
      <c r="D58" s="15" t="s">
        <v>57</v>
      </c>
      <c r="E58" s="20">
        <v>6</v>
      </c>
      <c r="F58" s="17">
        <f t="shared" si="0"/>
        <v>2</v>
      </c>
      <c r="G58" s="18">
        <v>0</v>
      </c>
      <c r="H58" s="19"/>
      <c r="I58" s="19"/>
      <c r="J58" s="18">
        <v>0</v>
      </c>
      <c r="K58" s="19">
        <f t="shared" si="10"/>
        <v>-20</v>
      </c>
      <c r="L58" s="19">
        <v>-30</v>
      </c>
      <c r="M58" s="18">
        <v>2</v>
      </c>
      <c r="N58" s="19">
        <f t="shared" si="6"/>
        <v>0</v>
      </c>
      <c r="O58" s="19"/>
      <c r="P58" s="26">
        <f>VLOOKUP(B:B,[1]Sheet2!$A$1:$B$65536,2,0)</f>
        <v>2</v>
      </c>
      <c r="Q58" s="26">
        <f>VLOOKUP(B:B,[1]Sheet2!$A$1:$C$65536,3,0)</f>
        <v>1350</v>
      </c>
      <c r="R58" s="26"/>
      <c r="S58" s="26">
        <f t="shared" si="7"/>
        <v>2</v>
      </c>
      <c r="T58" s="26">
        <f t="shared" si="8"/>
        <v>-4</v>
      </c>
      <c r="U58" s="30">
        <f t="shared" si="9"/>
        <v>81</v>
      </c>
      <c r="V58" s="30">
        <f t="shared" si="11"/>
        <v>-50</v>
      </c>
    </row>
    <row r="59" ht="14.25" spans="1:22">
      <c r="A59" s="14">
        <v>57</v>
      </c>
      <c r="B59" s="15">
        <v>721</v>
      </c>
      <c r="C59" s="15" t="s">
        <v>82</v>
      </c>
      <c r="D59" s="15" t="s">
        <v>30</v>
      </c>
      <c r="E59" s="20">
        <v>3</v>
      </c>
      <c r="F59" s="17">
        <f t="shared" si="0"/>
        <v>1</v>
      </c>
      <c r="G59" s="18">
        <v>0</v>
      </c>
      <c r="H59" s="19"/>
      <c r="I59" s="19"/>
      <c r="J59" s="18">
        <v>0</v>
      </c>
      <c r="K59" s="19">
        <f t="shared" si="10"/>
        <v>-10</v>
      </c>
      <c r="L59" s="19">
        <v>-30</v>
      </c>
      <c r="M59" s="18">
        <v>2</v>
      </c>
      <c r="N59" s="19"/>
      <c r="O59" s="19"/>
      <c r="P59" s="26">
        <f>VLOOKUP(B:B,[1]Sheet2!$A$1:$B$65536,2,0)</f>
        <v>2</v>
      </c>
      <c r="Q59" s="26">
        <f>VLOOKUP(B:B,[1]Sheet2!$A$1:$C$65536,3,0)</f>
        <v>1350</v>
      </c>
      <c r="R59" s="26"/>
      <c r="S59" s="26">
        <f t="shared" si="7"/>
        <v>2</v>
      </c>
      <c r="T59" s="26">
        <f t="shared" si="8"/>
        <v>-1</v>
      </c>
      <c r="U59" s="30">
        <f t="shared" si="9"/>
        <v>81</v>
      </c>
      <c r="V59" s="30">
        <f t="shared" si="11"/>
        <v>-40</v>
      </c>
    </row>
    <row r="60" ht="14.25" spans="1:22">
      <c r="A60" s="14">
        <v>58</v>
      </c>
      <c r="B60" s="15">
        <v>102565</v>
      </c>
      <c r="C60" s="15" t="s">
        <v>83</v>
      </c>
      <c r="D60" s="15" t="s">
        <v>23</v>
      </c>
      <c r="E60" s="20">
        <v>3</v>
      </c>
      <c r="F60" s="17">
        <f t="shared" si="0"/>
        <v>1</v>
      </c>
      <c r="G60" s="18">
        <v>2</v>
      </c>
      <c r="H60" s="19"/>
      <c r="I60" s="18"/>
      <c r="J60" s="18">
        <v>2</v>
      </c>
      <c r="K60" s="19"/>
      <c r="L60" s="18"/>
      <c r="M60" s="18">
        <v>0</v>
      </c>
      <c r="N60" s="19">
        <f t="shared" si="6"/>
        <v>-10</v>
      </c>
      <c r="O60" s="19">
        <v>-30</v>
      </c>
      <c r="P60" s="26">
        <f>VLOOKUP(B:B,[1]Sheet2!$A$1:$B$65536,2,0)</f>
        <v>4</v>
      </c>
      <c r="Q60" s="26">
        <f>VLOOKUP(B:B,[1]Sheet2!$A$1:$C$65536,3,0)</f>
        <v>2700</v>
      </c>
      <c r="R60" s="26"/>
      <c r="S60" s="26">
        <f t="shared" si="7"/>
        <v>4</v>
      </c>
      <c r="T60" s="26">
        <f t="shared" si="8"/>
        <v>1</v>
      </c>
      <c r="U60" s="30">
        <f t="shared" si="9"/>
        <v>162</v>
      </c>
      <c r="V60" s="30">
        <f>I60+L60+O60</f>
        <v>-30</v>
      </c>
    </row>
    <row r="61" ht="14.25" spans="1:22">
      <c r="A61" s="14">
        <v>59</v>
      </c>
      <c r="B61" s="15">
        <v>748</v>
      </c>
      <c r="C61" s="15" t="s">
        <v>84</v>
      </c>
      <c r="D61" s="15" t="s">
        <v>30</v>
      </c>
      <c r="E61" s="20">
        <v>3</v>
      </c>
      <c r="F61" s="17">
        <f t="shared" si="0"/>
        <v>1</v>
      </c>
      <c r="G61" s="18">
        <v>7</v>
      </c>
      <c r="H61" s="19"/>
      <c r="I61" s="18"/>
      <c r="J61" s="18">
        <v>0</v>
      </c>
      <c r="K61" s="19">
        <f t="shared" si="10"/>
        <v>-10</v>
      </c>
      <c r="L61" s="19">
        <v>-30</v>
      </c>
      <c r="M61" s="18">
        <v>0</v>
      </c>
      <c r="N61" s="19">
        <f t="shared" si="6"/>
        <v>-10</v>
      </c>
      <c r="O61" s="19">
        <v>-30</v>
      </c>
      <c r="P61" s="26">
        <f>VLOOKUP(B:B,[1]Sheet2!$A$1:$B$65536,2,0)</f>
        <v>7</v>
      </c>
      <c r="Q61" s="26">
        <f>VLOOKUP(B:B,[1]Sheet2!$A$1:$C$65536,3,0)</f>
        <v>4050</v>
      </c>
      <c r="R61" s="26"/>
      <c r="S61" s="26">
        <f t="shared" si="7"/>
        <v>7</v>
      </c>
      <c r="T61" s="26">
        <f t="shared" si="8"/>
        <v>4</v>
      </c>
      <c r="U61" s="30">
        <f t="shared" si="9"/>
        <v>243</v>
      </c>
      <c r="V61" s="30">
        <f>I61+L61+O61</f>
        <v>-60</v>
      </c>
    </row>
    <row r="62" ht="14.25" spans="1:22">
      <c r="A62" s="14">
        <v>60</v>
      </c>
      <c r="B62" s="15">
        <v>570</v>
      </c>
      <c r="C62" s="15" t="s">
        <v>85</v>
      </c>
      <c r="D62" s="15" t="s">
        <v>23</v>
      </c>
      <c r="E62" s="20">
        <v>3</v>
      </c>
      <c r="F62" s="17">
        <f t="shared" si="0"/>
        <v>1</v>
      </c>
      <c r="G62" s="18">
        <v>0</v>
      </c>
      <c r="H62" s="19"/>
      <c r="I62" s="19"/>
      <c r="J62" s="18">
        <v>7</v>
      </c>
      <c r="K62" s="19"/>
      <c r="L62" s="19"/>
      <c r="M62" s="18">
        <v>3</v>
      </c>
      <c r="N62" s="19"/>
      <c r="O62" s="19"/>
      <c r="P62" s="26">
        <f>VLOOKUP(B:B,[1]Sheet2!$A$1:$B$65536,2,0)</f>
        <v>10</v>
      </c>
      <c r="Q62" s="26">
        <f>VLOOKUP(B:B,[1]Sheet2!$A$1:$C$65536,3,0)</f>
        <v>6199</v>
      </c>
      <c r="R62" s="26"/>
      <c r="S62" s="26">
        <f t="shared" si="7"/>
        <v>10</v>
      </c>
      <c r="T62" s="26">
        <f t="shared" si="8"/>
        <v>7</v>
      </c>
      <c r="U62" s="30">
        <f t="shared" si="9"/>
        <v>371.94</v>
      </c>
      <c r="V62" s="30">
        <f>I62+L62+O62</f>
        <v>0</v>
      </c>
    </row>
    <row r="63" ht="14.25" spans="1:22">
      <c r="A63" s="14">
        <v>61</v>
      </c>
      <c r="B63" s="15">
        <v>102935</v>
      </c>
      <c r="C63" s="15" t="s">
        <v>86</v>
      </c>
      <c r="D63" s="15" t="s">
        <v>27</v>
      </c>
      <c r="E63" s="20">
        <v>6</v>
      </c>
      <c r="F63" s="17">
        <f t="shared" si="0"/>
        <v>2</v>
      </c>
      <c r="G63" s="18">
        <v>0</v>
      </c>
      <c r="H63" s="19"/>
      <c r="I63" s="19"/>
      <c r="J63" s="18">
        <v>0</v>
      </c>
      <c r="K63" s="19">
        <f t="shared" si="10"/>
        <v>-20</v>
      </c>
      <c r="L63" s="19">
        <v>-30</v>
      </c>
      <c r="M63" s="18">
        <v>0</v>
      </c>
      <c r="N63" s="19">
        <f t="shared" si="6"/>
        <v>-20</v>
      </c>
      <c r="O63" s="19">
        <v>-30</v>
      </c>
      <c r="P63" s="26">
        <v>0</v>
      </c>
      <c r="Q63" s="26">
        <v>0</v>
      </c>
      <c r="R63" s="26"/>
      <c r="S63" s="26">
        <f t="shared" si="7"/>
        <v>0</v>
      </c>
      <c r="T63" s="26">
        <f t="shared" si="8"/>
        <v>-6</v>
      </c>
      <c r="U63" s="30">
        <f t="shared" si="9"/>
        <v>0</v>
      </c>
      <c r="V63" s="30">
        <f>H63+I63+K63+L63+N63+O63</f>
        <v>-100</v>
      </c>
    </row>
    <row r="64" ht="14.25" spans="1:22">
      <c r="A64" s="14">
        <v>62</v>
      </c>
      <c r="B64" s="15">
        <v>103639</v>
      </c>
      <c r="C64" s="15" t="s">
        <v>87</v>
      </c>
      <c r="D64" s="15" t="s">
        <v>25</v>
      </c>
      <c r="E64" s="20">
        <v>9</v>
      </c>
      <c r="F64" s="17">
        <f t="shared" si="0"/>
        <v>3</v>
      </c>
      <c r="G64" s="18">
        <v>0</v>
      </c>
      <c r="H64" s="19"/>
      <c r="I64" s="19"/>
      <c r="J64" s="18">
        <v>2</v>
      </c>
      <c r="K64" s="19">
        <f t="shared" si="10"/>
        <v>-10</v>
      </c>
      <c r="L64" s="19"/>
      <c r="M64" s="18">
        <v>0</v>
      </c>
      <c r="N64" s="19">
        <f t="shared" si="6"/>
        <v>-30</v>
      </c>
      <c r="O64" s="19">
        <v>-30</v>
      </c>
      <c r="P64" s="26">
        <f>VLOOKUP(B:B,[1]Sheet2!$A$1:$B$65536,2,0)</f>
        <v>2</v>
      </c>
      <c r="Q64" s="26">
        <f>VLOOKUP(B:B,[1]Sheet2!$A$1:$C$65536,3,0)</f>
        <v>1350</v>
      </c>
      <c r="R64" s="26"/>
      <c r="S64" s="26">
        <f t="shared" si="7"/>
        <v>2</v>
      </c>
      <c r="T64" s="26">
        <f t="shared" si="8"/>
        <v>-7</v>
      </c>
      <c r="U64" s="30">
        <f t="shared" si="9"/>
        <v>81</v>
      </c>
      <c r="V64" s="30">
        <f>H64+I64+K64+L64+N64+O64</f>
        <v>-70</v>
      </c>
    </row>
    <row r="65" ht="14.25" spans="1:22">
      <c r="A65" s="14">
        <v>63</v>
      </c>
      <c r="B65" s="15">
        <v>743</v>
      </c>
      <c r="C65" s="15" t="s">
        <v>88</v>
      </c>
      <c r="D65" s="15" t="s">
        <v>25</v>
      </c>
      <c r="E65" s="20">
        <v>3</v>
      </c>
      <c r="F65" s="17">
        <f t="shared" si="0"/>
        <v>1</v>
      </c>
      <c r="G65" s="18">
        <v>0</v>
      </c>
      <c r="H65" s="19"/>
      <c r="I65" s="19"/>
      <c r="J65" s="18">
        <v>0</v>
      </c>
      <c r="K65" s="19">
        <f t="shared" si="10"/>
        <v>-10</v>
      </c>
      <c r="L65" s="19">
        <v>-30</v>
      </c>
      <c r="M65" s="18">
        <v>2</v>
      </c>
      <c r="N65" s="19"/>
      <c r="O65" s="19"/>
      <c r="P65" s="26">
        <f>VLOOKUP(B:B,[1]Sheet2!$A$1:$B$65536,2,0)</f>
        <v>2</v>
      </c>
      <c r="Q65" s="26">
        <f>VLOOKUP(B:B,[1]Sheet2!$A$1:$C$65536,3,0)</f>
        <v>1350</v>
      </c>
      <c r="R65" s="26"/>
      <c r="S65" s="26">
        <f t="shared" si="7"/>
        <v>2</v>
      </c>
      <c r="T65" s="26">
        <f t="shared" si="8"/>
        <v>-1</v>
      </c>
      <c r="U65" s="30">
        <f t="shared" si="9"/>
        <v>81</v>
      </c>
      <c r="V65" s="30">
        <f>H65+I65+K65+L65+N65+O65</f>
        <v>-40</v>
      </c>
    </row>
    <row r="66" ht="14.25" spans="1:22">
      <c r="A66" s="14">
        <v>64</v>
      </c>
      <c r="B66" s="15">
        <v>573</v>
      </c>
      <c r="C66" s="15" t="s">
        <v>89</v>
      </c>
      <c r="D66" s="15" t="s">
        <v>25</v>
      </c>
      <c r="E66" s="20">
        <v>3</v>
      </c>
      <c r="F66" s="17">
        <f t="shared" si="0"/>
        <v>1</v>
      </c>
      <c r="G66" s="18">
        <v>2</v>
      </c>
      <c r="H66" s="19"/>
      <c r="I66" s="18"/>
      <c r="J66" s="18">
        <v>7</v>
      </c>
      <c r="K66" s="19"/>
      <c r="L66" s="18"/>
      <c r="M66" s="18">
        <v>0</v>
      </c>
      <c r="N66" s="19">
        <f t="shared" si="6"/>
        <v>-10</v>
      </c>
      <c r="O66" s="19">
        <v>-30</v>
      </c>
      <c r="P66" s="26">
        <f>VLOOKUP(B:B,[1]Sheet2!$A$1:$B$65536,2,0)</f>
        <v>9</v>
      </c>
      <c r="Q66" s="26">
        <f>VLOOKUP(B:B,[1]Sheet2!$A$1:$C$65536,3,0)</f>
        <v>5400</v>
      </c>
      <c r="R66" s="26"/>
      <c r="S66" s="26">
        <f t="shared" si="7"/>
        <v>9</v>
      </c>
      <c r="T66" s="26">
        <f t="shared" si="8"/>
        <v>6</v>
      </c>
      <c r="U66" s="30">
        <f t="shared" si="9"/>
        <v>324</v>
      </c>
      <c r="V66" s="30">
        <f>I66+L66+O66</f>
        <v>-30</v>
      </c>
    </row>
    <row r="67" ht="14.25" spans="1:22">
      <c r="A67" s="14">
        <v>65</v>
      </c>
      <c r="B67" s="15">
        <v>727</v>
      </c>
      <c r="C67" s="15" t="s">
        <v>90</v>
      </c>
      <c r="D67" s="15" t="s">
        <v>23</v>
      </c>
      <c r="E67" s="20">
        <v>3</v>
      </c>
      <c r="F67" s="17">
        <f t="shared" si="0"/>
        <v>1</v>
      </c>
      <c r="G67" s="18">
        <v>0</v>
      </c>
      <c r="H67" s="19"/>
      <c r="I67" s="19"/>
      <c r="J67" s="18">
        <v>0</v>
      </c>
      <c r="K67" s="19">
        <f t="shared" si="10"/>
        <v>-10</v>
      </c>
      <c r="L67" s="19">
        <v>-30</v>
      </c>
      <c r="M67" s="18">
        <v>0</v>
      </c>
      <c r="N67" s="19">
        <f t="shared" si="6"/>
        <v>-10</v>
      </c>
      <c r="O67" s="19">
        <v>-30</v>
      </c>
      <c r="P67" s="26">
        <v>0</v>
      </c>
      <c r="Q67" s="26">
        <v>0</v>
      </c>
      <c r="R67" s="26"/>
      <c r="S67" s="26">
        <f t="shared" si="7"/>
        <v>0</v>
      </c>
      <c r="T67" s="26">
        <f t="shared" si="8"/>
        <v>-3</v>
      </c>
      <c r="U67" s="30">
        <f t="shared" si="9"/>
        <v>0</v>
      </c>
      <c r="V67" s="30">
        <f>H67+I67+K67+L67+N67+O67</f>
        <v>-80</v>
      </c>
    </row>
    <row r="68" ht="14.25" spans="1:22">
      <c r="A68" s="14">
        <v>66</v>
      </c>
      <c r="B68" s="15">
        <v>102479</v>
      </c>
      <c r="C68" s="15" t="s">
        <v>91</v>
      </c>
      <c r="D68" s="15" t="s">
        <v>27</v>
      </c>
      <c r="E68" s="20">
        <v>3</v>
      </c>
      <c r="F68" s="17">
        <f t="shared" ref="F68:F106" si="12">E68/3</f>
        <v>1</v>
      </c>
      <c r="G68" s="18">
        <v>0</v>
      </c>
      <c r="H68" s="19"/>
      <c r="I68" s="19"/>
      <c r="J68" s="18">
        <v>5</v>
      </c>
      <c r="K68" s="19"/>
      <c r="L68" s="19"/>
      <c r="M68" s="18">
        <v>0</v>
      </c>
      <c r="N68" s="19">
        <f t="shared" ref="N68:N99" si="13">(M68-F68)*10</f>
        <v>-10</v>
      </c>
      <c r="O68" s="19">
        <v>-30</v>
      </c>
      <c r="P68" s="26">
        <f>VLOOKUP(B:B,[1]Sheet2!$A$1:$B$65536,2,0)</f>
        <v>5</v>
      </c>
      <c r="Q68" s="26">
        <f>VLOOKUP(B:B,[1]Sheet2!$A$1:$C$65536,3,0)</f>
        <v>2700</v>
      </c>
      <c r="R68" s="26"/>
      <c r="S68" s="26">
        <f t="shared" ref="S68:S99" si="14">P68+R68</f>
        <v>5</v>
      </c>
      <c r="T68" s="26">
        <f t="shared" ref="T68:T99" si="15">S68-E68</f>
        <v>2</v>
      </c>
      <c r="U68" s="30">
        <f t="shared" ref="U68:U99" si="16">Q68*0.06</f>
        <v>162</v>
      </c>
      <c r="V68" s="30">
        <f>I68+L68+O68</f>
        <v>-30</v>
      </c>
    </row>
    <row r="69" ht="14.25" spans="1:22">
      <c r="A69" s="14">
        <v>67</v>
      </c>
      <c r="B69" s="15">
        <v>716</v>
      </c>
      <c r="C69" s="15" t="s">
        <v>92</v>
      </c>
      <c r="D69" s="15" t="s">
        <v>30</v>
      </c>
      <c r="E69" s="20">
        <v>3</v>
      </c>
      <c r="F69" s="17">
        <f t="shared" si="12"/>
        <v>1</v>
      </c>
      <c r="G69" s="18">
        <v>0</v>
      </c>
      <c r="H69" s="19"/>
      <c r="I69" s="19"/>
      <c r="J69" s="18">
        <v>16</v>
      </c>
      <c r="K69" s="19"/>
      <c r="L69" s="19"/>
      <c r="M69" s="18">
        <v>18</v>
      </c>
      <c r="N69" s="19"/>
      <c r="O69" s="19"/>
      <c r="P69" s="26">
        <f>VLOOKUP(B:B,[1]Sheet2!$A$1:$B$65536,2,0)</f>
        <v>34</v>
      </c>
      <c r="Q69" s="26">
        <f>VLOOKUP(B:B,[1]Sheet2!$A$1:$C$65536,3,0)</f>
        <v>20250</v>
      </c>
      <c r="R69" s="26"/>
      <c r="S69" s="26">
        <f t="shared" si="14"/>
        <v>34</v>
      </c>
      <c r="T69" s="26">
        <f t="shared" si="15"/>
        <v>31</v>
      </c>
      <c r="U69" s="30">
        <f t="shared" si="16"/>
        <v>1215</v>
      </c>
      <c r="V69" s="30">
        <f>I69+L69+O69</f>
        <v>0</v>
      </c>
    </row>
    <row r="70" ht="14.25" spans="1:22">
      <c r="A70" s="14">
        <v>68</v>
      </c>
      <c r="B70" s="15">
        <v>591</v>
      </c>
      <c r="C70" s="15" t="s">
        <v>93</v>
      </c>
      <c r="D70" s="15" t="s">
        <v>30</v>
      </c>
      <c r="E70" s="20">
        <v>3</v>
      </c>
      <c r="F70" s="17">
        <f t="shared" si="12"/>
        <v>1</v>
      </c>
      <c r="G70" s="18">
        <v>0</v>
      </c>
      <c r="H70" s="19"/>
      <c r="I70" s="19"/>
      <c r="J70" s="18">
        <v>0</v>
      </c>
      <c r="K70" s="19">
        <f t="shared" ref="K68:K99" si="17">(J70-F70)*10</f>
        <v>-10</v>
      </c>
      <c r="L70" s="19">
        <v>-30</v>
      </c>
      <c r="M70" s="18">
        <v>0</v>
      </c>
      <c r="N70" s="19">
        <f t="shared" si="13"/>
        <v>-10</v>
      </c>
      <c r="O70" s="19">
        <v>-30</v>
      </c>
      <c r="P70" s="26">
        <v>0</v>
      </c>
      <c r="Q70" s="26">
        <v>0</v>
      </c>
      <c r="R70" s="26"/>
      <c r="S70" s="26">
        <f t="shared" si="14"/>
        <v>0</v>
      </c>
      <c r="T70" s="26">
        <f t="shared" si="15"/>
        <v>-3</v>
      </c>
      <c r="U70" s="30">
        <f t="shared" si="16"/>
        <v>0</v>
      </c>
      <c r="V70" s="30">
        <f>H70+I70+K70+L70+N70+O70</f>
        <v>-80</v>
      </c>
    </row>
    <row r="71" ht="14.25" spans="1:22">
      <c r="A71" s="14">
        <v>69</v>
      </c>
      <c r="B71" s="15">
        <v>717</v>
      </c>
      <c r="C71" s="15" t="s">
        <v>94</v>
      </c>
      <c r="D71" s="15" t="s">
        <v>30</v>
      </c>
      <c r="E71" s="20">
        <v>3</v>
      </c>
      <c r="F71" s="17">
        <f t="shared" si="12"/>
        <v>1</v>
      </c>
      <c r="G71" s="18">
        <v>4</v>
      </c>
      <c r="H71" s="19"/>
      <c r="I71" s="18"/>
      <c r="J71" s="18">
        <v>0</v>
      </c>
      <c r="K71" s="19">
        <f t="shared" si="17"/>
        <v>-10</v>
      </c>
      <c r="L71" s="19">
        <v>-30</v>
      </c>
      <c r="M71" s="18">
        <v>0</v>
      </c>
      <c r="N71" s="19">
        <f t="shared" si="13"/>
        <v>-10</v>
      </c>
      <c r="O71" s="19">
        <v>-30</v>
      </c>
      <c r="P71" s="26">
        <f>VLOOKUP(B:B,[1]Sheet2!$A$1:$B$65536,2,0)</f>
        <v>4</v>
      </c>
      <c r="Q71" s="26">
        <f>VLOOKUP(B:B,[1]Sheet2!$A$1:$C$65536,3,0)</f>
        <v>2700</v>
      </c>
      <c r="R71" s="26"/>
      <c r="S71" s="26">
        <f t="shared" si="14"/>
        <v>4</v>
      </c>
      <c r="T71" s="26">
        <f t="shared" si="15"/>
        <v>1</v>
      </c>
      <c r="U71" s="30">
        <f t="shared" si="16"/>
        <v>162</v>
      </c>
      <c r="V71" s="30">
        <f>I71+L71+O71</f>
        <v>-60</v>
      </c>
    </row>
    <row r="72" ht="14.25" spans="1:22">
      <c r="A72" s="14">
        <v>70</v>
      </c>
      <c r="B72" s="15">
        <v>339</v>
      </c>
      <c r="C72" s="15" t="s">
        <v>95</v>
      </c>
      <c r="D72" s="15" t="s">
        <v>23</v>
      </c>
      <c r="E72" s="20">
        <v>3</v>
      </c>
      <c r="F72" s="17">
        <f t="shared" si="12"/>
        <v>1</v>
      </c>
      <c r="G72" s="18">
        <v>0</v>
      </c>
      <c r="H72" s="19"/>
      <c r="I72" s="19"/>
      <c r="J72" s="18">
        <v>0</v>
      </c>
      <c r="K72" s="19">
        <f t="shared" si="17"/>
        <v>-10</v>
      </c>
      <c r="L72" s="19">
        <v>-30</v>
      </c>
      <c r="M72" s="18">
        <v>0</v>
      </c>
      <c r="N72" s="19">
        <f t="shared" si="13"/>
        <v>-10</v>
      </c>
      <c r="O72" s="19">
        <v>-30</v>
      </c>
      <c r="P72" s="26">
        <v>0</v>
      </c>
      <c r="Q72" s="26">
        <v>0</v>
      </c>
      <c r="R72" s="26"/>
      <c r="S72" s="26">
        <f t="shared" si="14"/>
        <v>0</v>
      </c>
      <c r="T72" s="26">
        <f t="shared" si="15"/>
        <v>-3</v>
      </c>
      <c r="U72" s="30">
        <f t="shared" si="16"/>
        <v>0</v>
      </c>
      <c r="V72" s="30">
        <f>H72+I72+K72+L72+N72+O72</f>
        <v>-80</v>
      </c>
    </row>
    <row r="73" ht="14.25" spans="1:22">
      <c r="A73" s="14">
        <v>71</v>
      </c>
      <c r="B73" s="15">
        <v>103199</v>
      </c>
      <c r="C73" s="15" t="s">
        <v>96</v>
      </c>
      <c r="D73" s="15" t="s">
        <v>23</v>
      </c>
      <c r="E73" s="20">
        <v>3</v>
      </c>
      <c r="F73" s="17">
        <f t="shared" si="12"/>
        <v>1</v>
      </c>
      <c r="G73" s="18">
        <v>2</v>
      </c>
      <c r="H73" s="19"/>
      <c r="I73" s="18"/>
      <c r="J73" s="18">
        <v>1</v>
      </c>
      <c r="K73" s="19">
        <f t="shared" si="17"/>
        <v>0</v>
      </c>
      <c r="L73" s="18"/>
      <c r="M73" s="18">
        <v>2</v>
      </c>
      <c r="N73" s="19"/>
      <c r="O73" s="18"/>
      <c r="P73" s="26">
        <f>VLOOKUP(B:B,[1]Sheet2!$A$1:$B$65536,2,0)</f>
        <v>5</v>
      </c>
      <c r="Q73" s="26">
        <f>VLOOKUP(B:B,[1]Sheet2!$A$1:$C$65536,3,0)</f>
        <v>3499</v>
      </c>
      <c r="R73" s="26"/>
      <c r="S73" s="26">
        <f t="shared" si="14"/>
        <v>5</v>
      </c>
      <c r="T73" s="26">
        <f t="shared" si="15"/>
        <v>2</v>
      </c>
      <c r="U73" s="30">
        <f t="shared" si="16"/>
        <v>209.94</v>
      </c>
      <c r="V73" s="30">
        <f>I73+L73+O73</f>
        <v>0</v>
      </c>
    </row>
    <row r="74" ht="14.25" spans="1:22">
      <c r="A74" s="14">
        <v>72</v>
      </c>
      <c r="B74" s="15">
        <v>752</v>
      </c>
      <c r="C74" s="15" t="s">
        <v>97</v>
      </c>
      <c r="D74" s="15" t="s">
        <v>23</v>
      </c>
      <c r="E74" s="20">
        <v>3</v>
      </c>
      <c r="F74" s="17">
        <f t="shared" si="12"/>
        <v>1</v>
      </c>
      <c r="G74" s="18">
        <v>9</v>
      </c>
      <c r="H74" s="19"/>
      <c r="I74" s="18"/>
      <c r="J74" s="18">
        <v>2</v>
      </c>
      <c r="K74" s="19"/>
      <c r="L74" s="18"/>
      <c r="M74" s="18">
        <v>0</v>
      </c>
      <c r="N74" s="19">
        <f t="shared" si="13"/>
        <v>-10</v>
      </c>
      <c r="O74" s="19">
        <v>-30</v>
      </c>
      <c r="P74" s="26">
        <f>VLOOKUP(B:B,[1]Sheet2!$A$1:$B$65536,2,0)</f>
        <v>11</v>
      </c>
      <c r="Q74" s="26">
        <f>VLOOKUP(B:B,[1]Sheet2!$A$1:$C$65536,3,0)</f>
        <v>6750</v>
      </c>
      <c r="R74" s="26"/>
      <c r="S74" s="26">
        <f t="shared" si="14"/>
        <v>11</v>
      </c>
      <c r="T74" s="26">
        <f t="shared" si="15"/>
        <v>8</v>
      </c>
      <c r="U74" s="30">
        <f t="shared" si="16"/>
        <v>405</v>
      </c>
      <c r="V74" s="30">
        <f>I74+L74+O74</f>
        <v>-30</v>
      </c>
    </row>
    <row r="75" ht="14.25" spans="1:22">
      <c r="A75" s="14">
        <v>73</v>
      </c>
      <c r="B75" s="15">
        <v>723</v>
      </c>
      <c r="C75" s="15" t="s">
        <v>98</v>
      </c>
      <c r="D75" s="15" t="s">
        <v>27</v>
      </c>
      <c r="E75" s="20">
        <v>3</v>
      </c>
      <c r="F75" s="17">
        <f t="shared" si="12"/>
        <v>1</v>
      </c>
      <c r="G75" s="18">
        <v>0</v>
      </c>
      <c r="H75" s="19"/>
      <c r="I75" s="19"/>
      <c r="J75" s="18">
        <v>0</v>
      </c>
      <c r="K75" s="19">
        <f t="shared" si="17"/>
        <v>-10</v>
      </c>
      <c r="L75" s="19">
        <v>-30</v>
      </c>
      <c r="M75" s="18">
        <v>0</v>
      </c>
      <c r="N75" s="19">
        <f t="shared" si="13"/>
        <v>-10</v>
      </c>
      <c r="O75" s="19">
        <v>-30</v>
      </c>
      <c r="P75" s="26">
        <v>0</v>
      </c>
      <c r="Q75" s="26">
        <v>0</v>
      </c>
      <c r="R75" s="26"/>
      <c r="S75" s="26">
        <f t="shared" si="14"/>
        <v>0</v>
      </c>
      <c r="T75" s="26">
        <f t="shared" si="15"/>
        <v>-3</v>
      </c>
      <c r="U75" s="30">
        <f t="shared" si="16"/>
        <v>0</v>
      </c>
      <c r="V75" s="30">
        <f>H75+I75+K75+L75+N75+O75</f>
        <v>-80</v>
      </c>
    </row>
    <row r="76" ht="14.25" spans="1:22">
      <c r="A76" s="14">
        <v>74</v>
      </c>
      <c r="B76" s="15">
        <v>740</v>
      </c>
      <c r="C76" s="15" t="s">
        <v>99</v>
      </c>
      <c r="D76" s="15" t="s">
        <v>25</v>
      </c>
      <c r="E76" s="20">
        <v>3</v>
      </c>
      <c r="F76" s="17">
        <f t="shared" si="12"/>
        <v>1</v>
      </c>
      <c r="G76" s="18">
        <v>0</v>
      </c>
      <c r="H76" s="19"/>
      <c r="I76" s="19"/>
      <c r="J76" s="18">
        <v>0</v>
      </c>
      <c r="K76" s="19">
        <f t="shared" si="17"/>
        <v>-10</v>
      </c>
      <c r="L76" s="19">
        <v>-30</v>
      </c>
      <c r="M76" s="18">
        <v>0</v>
      </c>
      <c r="N76" s="19">
        <f t="shared" si="13"/>
        <v>-10</v>
      </c>
      <c r="O76" s="19">
        <v>-30</v>
      </c>
      <c r="P76" s="26">
        <v>0</v>
      </c>
      <c r="Q76" s="26">
        <v>0</v>
      </c>
      <c r="R76" s="26"/>
      <c r="S76" s="26">
        <f t="shared" si="14"/>
        <v>0</v>
      </c>
      <c r="T76" s="26">
        <f t="shared" si="15"/>
        <v>-3</v>
      </c>
      <c r="U76" s="30">
        <f t="shared" si="16"/>
        <v>0</v>
      </c>
      <c r="V76" s="30">
        <f>H76+I76+K76+L76+N76+O76</f>
        <v>-80</v>
      </c>
    </row>
    <row r="77" ht="14.25" spans="1:22">
      <c r="A77" s="14">
        <v>75</v>
      </c>
      <c r="B77" s="15">
        <v>594</v>
      </c>
      <c r="C77" s="15" t="s">
        <v>100</v>
      </c>
      <c r="D77" s="15" t="s">
        <v>30</v>
      </c>
      <c r="E77" s="20">
        <v>3</v>
      </c>
      <c r="F77" s="17">
        <f t="shared" si="12"/>
        <v>1</v>
      </c>
      <c r="G77" s="18">
        <v>0</v>
      </c>
      <c r="H77" s="19"/>
      <c r="I77" s="19"/>
      <c r="J77" s="18">
        <v>0</v>
      </c>
      <c r="K77" s="19">
        <f t="shared" si="17"/>
        <v>-10</v>
      </c>
      <c r="L77" s="19">
        <v>-30</v>
      </c>
      <c r="M77" s="18">
        <v>0</v>
      </c>
      <c r="N77" s="19">
        <f t="shared" si="13"/>
        <v>-10</v>
      </c>
      <c r="O77" s="19">
        <v>-30</v>
      </c>
      <c r="P77" s="26">
        <v>0</v>
      </c>
      <c r="Q77" s="26">
        <v>0</v>
      </c>
      <c r="R77" s="26"/>
      <c r="S77" s="26">
        <f t="shared" si="14"/>
        <v>0</v>
      </c>
      <c r="T77" s="26">
        <f t="shared" si="15"/>
        <v>-3</v>
      </c>
      <c r="U77" s="30">
        <f t="shared" si="16"/>
        <v>0</v>
      </c>
      <c r="V77" s="30">
        <f>H77+I77+K77+L77+N77+O77</f>
        <v>-80</v>
      </c>
    </row>
    <row r="78" ht="14.25" spans="1:22">
      <c r="A78" s="14">
        <v>76</v>
      </c>
      <c r="B78" s="15">
        <v>56</v>
      </c>
      <c r="C78" s="15" t="s">
        <v>101</v>
      </c>
      <c r="D78" s="15" t="s">
        <v>57</v>
      </c>
      <c r="E78" s="20">
        <v>3</v>
      </c>
      <c r="F78" s="17">
        <f t="shared" si="12"/>
        <v>1</v>
      </c>
      <c r="G78" s="18">
        <v>0</v>
      </c>
      <c r="H78" s="19"/>
      <c r="I78" s="19"/>
      <c r="J78" s="18">
        <v>0</v>
      </c>
      <c r="K78" s="19">
        <f t="shared" si="17"/>
        <v>-10</v>
      </c>
      <c r="L78" s="19">
        <v>-30</v>
      </c>
      <c r="M78" s="18">
        <v>0</v>
      </c>
      <c r="N78" s="19">
        <f t="shared" si="13"/>
        <v>-10</v>
      </c>
      <c r="O78" s="19">
        <v>-30</v>
      </c>
      <c r="P78" s="26">
        <v>0</v>
      </c>
      <c r="Q78" s="26">
        <v>0</v>
      </c>
      <c r="R78" s="26"/>
      <c r="S78" s="26">
        <f t="shared" si="14"/>
        <v>0</v>
      </c>
      <c r="T78" s="26">
        <f t="shared" si="15"/>
        <v>-3</v>
      </c>
      <c r="U78" s="30">
        <f t="shared" si="16"/>
        <v>0</v>
      </c>
      <c r="V78" s="30">
        <f>H78+I78+K78+L78+N78+O78</f>
        <v>-80</v>
      </c>
    </row>
    <row r="79" ht="14.25" spans="1:22">
      <c r="A79" s="14">
        <v>77</v>
      </c>
      <c r="B79" s="15">
        <v>733</v>
      </c>
      <c r="C79" s="15" t="s">
        <v>102</v>
      </c>
      <c r="D79" s="15" t="s">
        <v>25</v>
      </c>
      <c r="E79" s="20">
        <v>6</v>
      </c>
      <c r="F79" s="17">
        <f t="shared" si="12"/>
        <v>2</v>
      </c>
      <c r="G79" s="18">
        <v>7</v>
      </c>
      <c r="H79" s="19"/>
      <c r="I79" s="18"/>
      <c r="J79" s="18">
        <v>2</v>
      </c>
      <c r="K79" s="19">
        <f t="shared" si="17"/>
        <v>0</v>
      </c>
      <c r="L79" s="18"/>
      <c r="M79" s="18">
        <v>0</v>
      </c>
      <c r="N79" s="19">
        <f t="shared" si="13"/>
        <v>-20</v>
      </c>
      <c r="O79" s="19">
        <v>-30</v>
      </c>
      <c r="P79" s="26">
        <f>VLOOKUP(B:B,[1]Sheet2!$A$1:$B$65536,2,0)</f>
        <v>9</v>
      </c>
      <c r="Q79" s="26">
        <f>VLOOKUP(B:B,[1]Sheet2!$A$1:$C$65536,3,0)</f>
        <v>5400</v>
      </c>
      <c r="R79" s="26"/>
      <c r="S79" s="26">
        <f t="shared" si="14"/>
        <v>9</v>
      </c>
      <c r="T79" s="26">
        <f t="shared" si="15"/>
        <v>3</v>
      </c>
      <c r="U79" s="30">
        <f t="shared" si="16"/>
        <v>324</v>
      </c>
      <c r="V79" s="30">
        <f>I79+L79+O79</f>
        <v>-30</v>
      </c>
    </row>
    <row r="80" ht="14.25" spans="1:22">
      <c r="A80" s="14">
        <v>78</v>
      </c>
      <c r="B80" s="15">
        <v>391</v>
      </c>
      <c r="C80" s="15" t="s">
        <v>103</v>
      </c>
      <c r="D80" s="15" t="s">
        <v>27</v>
      </c>
      <c r="E80" s="20">
        <v>3</v>
      </c>
      <c r="F80" s="17">
        <f t="shared" si="12"/>
        <v>1</v>
      </c>
      <c r="G80" s="18">
        <v>0</v>
      </c>
      <c r="H80" s="19"/>
      <c r="I80" s="19"/>
      <c r="J80" s="18">
        <v>0</v>
      </c>
      <c r="K80" s="19">
        <f t="shared" si="17"/>
        <v>-10</v>
      </c>
      <c r="L80" s="19">
        <v>-30</v>
      </c>
      <c r="M80" s="18">
        <v>0</v>
      </c>
      <c r="N80" s="19">
        <f t="shared" si="13"/>
        <v>-10</v>
      </c>
      <c r="O80" s="19">
        <v>-30</v>
      </c>
      <c r="P80" s="26">
        <v>0</v>
      </c>
      <c r="Q80" s="26">
        <v>0</v>
      </c>
      <c r="R80" s="26"/>
      <c r="S80" s="26">
        <f t="shared" si="14"/>
        <v>0</v>
      </c>
      <c r="T80" s="26">
        <f t="shared" si="15"/>
        <v>-3</v>
      </c>
      <c r="U80" s="30">
        <f t="shared" si="16"/>
        <v>0</v>
      </c>
      <c r="V80" s="30">
        <f>H80+I80+K80+L80+N80+O80</f>
        <v>-80</v>
      </c>
    </row>
    <row r="81" ht="14.25" spans="1:22">
      <c r="A81" s="14">
        <v>79</v>
      </c>
      <c r="B81" s="15">
        <v>738</v>
      </c>
      <c r="C81" s="15" t="s">
        <v>104</v>
      </c>
      <c r="D81" s="15" t="s">
        <v>57</v>
      </c>
      <c r="E81" s="20">
        <v>3</v>
      </c>
      <c r="F81" s="17">
        <f t="shared" si="12"/>
        <v>1</v>
      </c>
      <c r="G81" s="18">
        <v>0</v>
      </c>
      <c r="H81" s="19"/>
      <c r="I81" s="19"/>
      <c r="J81" s="18">
        <v>0</v>
      </c>
      <c r="K81" s="19">
        <f t="shared" si="17"/>
        <v>-10</v>
      </c>
      <c r="L81" s="19">
        <v>-30</v>
      </c>
      <c r="M81" s="18">
        <v>0</v>
      </c>
      <c r="N81" s="19">
        <f t="shared" si="13"/>
        <v>-10</v>
      </c>
      <c r="O81" s="19">
        <v>-30</v>
      </c>
      <c r="P81" s="26">
        <v>0</v>
      </c>
      <c r="Q81" s="26">
        <v>0</v>
      </c>
      <c r="R81" s="26"/>
      <c r="S81" s="26">
        <f t="shared" si="14"/>
        <v>0</v>
      </c>
      <c r="T81" s="26">
        <f t="shared" si="15"/>
        <v>-3</v>
      </c>
      <c r="U81" s="30">
        <f t="shared" si="16"/>
        <v>0</v>
      </c>
      <c r="V81" s="30">
        <f>H81+I81+K81+L81+N81+O81</f>
        <v>-80</v>
      </c>
    </row>
    <row r="82" ht="14.25" spans="1:22">
      <c r="A82" s="14">
        <v>80</v>
      </c>
      <c r="B82" s="15">
        <v>539</v>
      </c>
      <c r="C82" s="15" t="s">
        <v>105</v>
      </c>
      <c r="D82" s="15" t="s">
        <v>30</v>
      </c>
      <c r="E82" s="20">
        <v>3</v>
      </c>
      <c r="F82" s="17">
        <f t="shared" si="12"/>
        <v>1</v>
      </c>
      <c r="G82" s="18">
        <v>10</v>
      </c>
      <c r="H82" s="19"/>
      <c r="I82" s="18"/>
      <c r="J82" s="18">
        <v>0</v>
      </c>
      <c r="K82" s="19">
        <f t="shared" si="17"/>
        <v>-10</v>
      </c>
      <c r="L82" s="19">
        <v>-30</v>
      </c>
      <c r="M82" s="18">
        <v>4</v>
      </c>
      <c r="N82" s="19"/>
      <c r="O82" s="19"/>
      <c r="P82" s="26">
        <f>VLOOKUP(B:B,[1]Sheet2!$A$1:$B$65536,2,0)</f>
        <v>14</v>
      </c>
      <c r="Q82" s="26">
        <f>VLOOKUP(B:B,[1]Sheet2!$A$1:$C$65536,3,0)</f>
        <v>8100</v>
      </c>
      <c r="R82" s="26"/>
      <c r="S82" s="26">
        <f t="shared" si="14"/>
        <v>14</v>
      </c>
      <c r="T82" s="26">
        <f t="shared" si="15"/>
        <v>11</v>
      </c>
      <c r="U82" s="30">
        <f t="shared" si="16"/>
        <v>486</v>
      </c>
      <c r="V82" s="30">
        <f>I82+L82+O82</f>
        <v>-30</v>
      </c>
    </row>
    <row r="83" ht="14.25" spans="1:22">
      <c r="A83" s="14">
        <v>81</v>
      </c>
      <c r="B83" s="15">
        <v>720</v>
      </c>
      <c r="C83" s="15" t="s">
        <v>106</v>
      </c>
      <c r="D83" s="15" t="s">
        <v>30</v>
      </c>
      <c r="E83" s="20">
        <v>3</v>
      </c>
      <c r="F83" s="17">
        <f t="shared" si="12"/>
        <v>1</v>
      </c>
      <c r="G83" s="18">
        <v>0</v>
      </c>
      <c r="H83" s="19"/>
      <c r="I83" s="19"/>
      <c r="J83" s="18">
        <v>0</v>
      </c>
      <c r="K83" s="19">
        <f t="shared" si="17"/>
        <v>-10</v>
      </c>
      <c r="L83" s="19">
        <v>-30</v>
      </c>
      <c r="M83" s="18">
        <v>0</v>
      </c>
      <c r="N83" s="19">
        <f t="shared" si="13"/>
        <v>-10</v>
      </c>
      <c r="O83" s="19">
        <v>-30</v>
      </c>
      <c r="P83" s="26">
        <v>0</v>
      </c>
      <c r="Q83" s="26">
        <v>0</v>
      </c>
      <c r="R83" s="26"/>
      <c r="S83" s="26">
        <f t="shared" si="14"/>
        <v>0</v>
      </c>
      <c r="T83" s="26">
        <f t="shared" si="15"/>
        <v>-3</v>
      </c>
      <c r="U83" s="30">
        <f t="shared" si="16"/>
        <v>0</v>
      </c>
      <c r="V83" s="30">
        <f t="shared" ref="V83:V89" si="18">H83+I83+K83+L83+N83+O83</f>
        <v>-80</v>
      </c>
    </row>
    <row r="84" ht="14.25" spans="1:22">
      <c r="A84" s="14">
        <v>82</v>
      </c>
      <c r="B84" s="15">
        <v>753</v>
      </c>
      <c r="C84" s="15" t="s">
        <v>107</v>
      </c>
      <c r="D84" s="15" t="s">
        <v>25</v>
      </c>
      <c r="E84" s="20">
        <v>3</v>
      </c>
      <c r="F84" s="17">
        <f t="shared" si="12"/>
        <v>1</v>
      </c>
      <c r="G84" s="18">
        <v>0</v>
      </c>
      <c r="H84" s="19"/>
      <c r="I84" s="19"/>
      <c r="J84" s="18">
        <v>0</v>
      </c>
      <c r="K84" s="19">
        <f t="shared" si="17"/>
        <v>-10</v>
      </c>
      <c r="L84" s="19">
        <v>-30</v>
      </c>
      <c r="M84" s="18">
        <v>0</v>
      </c>
      <c r="N84" s="19">
        <f t="shared" si="13"/>
        <v>-10</v>
      </c>
      <c r="O84" s="19">
        <v>-30</v>
      </c>
      <c r="P84" s="26">
        <v>0</v>
      </c>
      <c r="Q84" s="26">
        <v>0</v>
      </c>
      <c r="R84" s="26"/>
      <c r="S84" s="26">
        <f t="shared" si="14"/>
        <v>0</v>
      </c>
      <c r="T84" s="26">
        <f t="shared" si="15"/>
        <v>-3</v>
      </c>
      <c r="U84" s="30">
        <f t="shared" si="16"/>
        <v>0</v>
      </c>
      <c r="V84" s="30">
        <f t="shared" si="18"/>
        <v>-80</v>
      </c>
    </row>
    <row r="85" ht="14.25" spans="1:22">
      <c r="A85" s="14">
        <v>83</v>
      </c>
      <c r="B85" s="15">
        <v>732</v>
      </c>
      <c r="C85" s="15" t="s">
        <v>108</v>
      </c>
      <c r="D85" s="15" t="s">
        <v>30</v>
      </c>
      <c r="E85" s="20">
        <v>3</v>
      </c>
      <c r="F85" s="17">
        <f t="shared" si="12"/>
        <v>1</v>
      </c>
      <c r="G85" s="18">
        <v>0</v>
      </c>
      <c r="H85" s="19"/>
      <c r="I85" s="19"/>
      <c r="J85" s="18">
        <v>0</v>
      </c>
      <c r="K85" s="19">
        <f t="shared" si="17"/>
        <v>-10</v>
      </c>
      <c r="L85" s="19">
        <v>-30</v>
      </c>
      <c r="M85" s="18">
        <v>0</v>
      </c>
      <c r="N85" s="19">
        <f t="shared" si="13"/>
        <v>-10</v>
      </c>
      <c r="O85" s="19">
        <v>-30</v>
      </c>
      <c r="P85" s="26">
        <v>0</v>
      </c>
      <c r="Q85" s="26">
        <v>0</v>
      </c>
      <c r="R85" s="26"/>
      <c r="S85" s="26">
        <f t="shared" si="14"/>
        <v>0</v>
      </c>
      <c r="T85" s="26">
        <f t="shared" si="15"/>
        <v>-3</v>
      </c>
      <c r="U85" s="30">
        <f t="shared" si="16"/>
        <v>0</v>
      </c>
      <c r="V85" s="30">
        <f t="shared" si="18"/>
        <v>-80</v>
      </c>
    </row>
    <row r="86" ht="14.25" spans="1:22">
      <c r="A86" s="14">
        <v>84</v>
      </c>
      <c r="B86" s="15">
        <v>545</v>
      </c>
      <c r="C86" s="15" t="s">
        <v>109</v>
      </c>
      <c r="D86" s="15" t="s">
        <v>25</v>
      </c>
      <c r="E86" s="20">
        <v>3</v>
      </c>
      <c r="F86" s="17">
        <f t="shared" si="12"/>
        <v>1</v>
      </c>
      <c r="G86" s="18">
        <v>0</v>
      </c>
      <c r="H86" s="19"/>
      <c r="I86" s="19"/>
      <c r="J86" s="18">
        <v>0</v>
      </c>
      <c r="K86" s="19">
        <f t="shared" si="17"/>
        <v>-10</v>
      </c>
      <c r="L86" s="19">
        <v>-30</v>
      </c>
      <c r="M86" s="18">
        <v>0</v>
      </c>
      <c r="N86" s="19">
        <f t="shared" si="13"/>
        <v>-10</v>
      </c>
      <c r="O86" s="19">
        <v>-30</v>
      </c>
      <c r="P86" s="26">
        <v>0</v>
      </c>
      <c r="Q86" s="26">
        <v>0</v>
      </c>
      <c r="R86" s="26"/>
      <c r="S86" s="26">
        <f t="shared" si="14"/>
        <v>0</v>
      </c>
      <c r="T86" s="26">
        <f t="shared" si="15"/>
        <v>-3</v>
      </c>
      <c r="U86" s="30">
        <f t="shared" si="16"/>
        <v>0</v>
      </c>
      <c r="V86" s="30">
        <f t="shared" si="18"/>
        <v>-80</v>
      </c>
    </row>
    <row r="87" ht="14.25" spans="1:22">
      <c r="A87" s="14">
        <v>85</v>
      </c>
      <c r="B87" s="15">
        <v>371</v>
      </c>
      <c r="C87" s="15" t="s">
        <v>110</v>
      </c>
      <c r="D87" s="15" t="s">
        <v>30</v>
      </c>
      <c r="E87" s="20">
        <v>3</v>
      </c>
      <c r="F87" s="17">
        <f t="shared" si="12"/>
        <v>1</v>
      </c>
      <c r="G87" s="18">
        <v>0</v>
      </c>
      <c r="H87" s="19"/>
      <c r="I87" s="19"/>
      <c r="J87" s="18">
        <v>0</v>
      </c>
      <c r="K87" s="19">
        <f t="shared" si="17"/>
        <v>-10</v>
      </c>
      <c r="L87" s="19">
        <v>-30</v>
      </c>
      <c r="M87" s="18">
        <v>0</v>
      </c>
      <c r="N87" s="19">
        <f t="shared" si="13"/>
        <v>-10</v>
      </c>
      <c r="O87" s="19">
        <v>-30</v>
      </c>
      <c r="P87" s="26">
        <v>0</v>
      </c>
      <c r="Q87" s="26">
        <v>0</v>
      </c>
      <c r="R87" s="26"/>
      <c r="S87" s="26">
        <f t="shared" si="14"/>
        <v>0</v>
      </c>
      <c r="T87" s="26">
        <f t="shared" si="15"/>
        <v>-3</v>
      </c>
      <c r="U87" s="30">
        <f t="shared" si="16"/>
        <v>0</v>
      </c>
      <c r="V87" s="30">
        <f t="shared" si="18"/>
        <v>-80</v>
      </c>
    </row>
    <row r="88" ht="14.25" spans="1:22">
      <c r="A88" s="14">
        <v>86</v>
      </c>
      <c r="B88" s="15">
        <v>102567</v>
      </c>
      <c r="C88" s="15" t="s">
        <v>111</v>
      </c>
      <c r="D88" s="15" t="s">
        <v>30</v>
      </c>
      <c r="E88" s="20">
        <v>3</v>
      </c>
      <c r="F88" s="17">
        <f t="shared" si="12"/>
        <v>1</v>
      </c>
      <c r="G88" s="18">
        <v>0</v>
      </c>
      <c r="H88" s="19"/>
      <c r="I88" s="19"/>
      <c r="J88" s="18">
        <v>0</v>
      </c>
      <c r="K88" s="19">
        <f t="shared" si="17"/>
        <v>-10</v>
      </c>
      <c r="L88" s="19">
        <v>-30</v>
      </c>
      <c r="M88" s="18">
        <v>0</v>
      </c>
      <c r="N88" s="19">
        <f t="shared" si="13"/>
        <v>-10</v>
      </c>
      <c r="O88" s="19">
        <v>-30</v>
      </c>
      <c r="P88" s="26">
        <v>0</v>
      </c>
      <c r="Q88" s="26">
        <v>0</v>
      </c>
      <c r="R88" s="26"/>
      <c r="S88" s="26">
        <f t="shared" si="14"/>
        <v>0</v>
      </c>
      <c r="T88" s="26">
        <f t="shared" si="15"/>
        <v>-3</v>
      </c>
      <c r="U88" s="30">
        <f t="shared" si="16"/>
        <v>0</v>
      </c>
      <c r="V88" s="30">
        <f t="shared" si="18"/>
        <v>-80</v>
      </c>
    </row>
    <row r="89" ht="14.25" spans="1:22">
      <c r="A89" s="14">
        <v>87</v>
      </c>
      <c r="B89" s="15">
        <v>710</v>
      </c>
      <c r="C89" s="15" t="s">
        <v>112</v>
      </c>
      <c r="D89" s="15" t="s">
        <v>57</v>
      </c>
      <c r="E89" s="20">
        <v>6</v>
      </c>
      <c r="F89" s="17">
        <f t="shared" si="12"/>
        <v>2</v>
      </c>
      <c r="G89" s="18">
        <v>0</v>
      </c>
      <c r="H89" s="19"/>
      <c r="I89" s="19"/>
      <c r="J89" s="18">
        <v>0</v>
      </c>
      <c r="K89" s="19">
        <f t="shared" si="17"/>
        <v>-20</v>
      </c>
      <c r="L89" s="19">
        <v>-30</v>
      </c>
      <c r="M89" s="18">
        <v>0</v>
      </c>
      <c r="N89" s="19">
        <f t="shared" si="13"/>
        <v>-20</v>
      </c>
      <c r="O89" s="19">
        <v>-30</v>
      </c>
      <c r="P89" s="26">
        <v>0</v>
      </c>
      <c r="Q89" s="26">
        <v>0</v>
      </c>
      <c r="R89" s="26"/>
      <c r="S89" s="26">
        <f t="shared" si="14"/>
        <v>0</v>
      </c>
      <c r="T89" s="26">
        <f t="shared" si="15"/>
        <v>-6</v>
      </c>
      <c r="U89" s="30">
        <f t="shared" si="16"/>
        <v>0</v>
      </c>
      <c r="V89" s="30">
        <f t="shared" si="18"/>
        <v>-100</v>
      </c>
    </row>
    <row r="90" ht="14.25" spans="1:22">
      <c r="A90" s="14">
        <v>88</v>
      </c>
      <c r="B90" s="15">
        <v>549</v>
      </c>
      <c r="C90" s="15" t="s">
        <v>113</v>
      </c>
      <c r="D90" s="15" t="s">
        <v>30</v>
      </c>
      <c r="E90" s="20">
        <v>3</v>
      </c>
      <c r="F90" s="17">
        <f t="shared" si="12"/>
        <v>1</v>
      </c>
      <c r="G90" s="18">
        <v>7</v>
      </c>
      <c r="H90" s="19"/>
      <c r="I90" s="18"/>
      <c r="J90" s="18">
        <v>2</v>
      </c>
      <c r="K90" s="19"/>
      <c r="L90" s="18"/>
      <c r="M90" s="18">
        <v>0</v>
      </c>
      <c r="N90" s="19">
        <f t="shared" si="13"/>
        <v>-10</v>
      </c>
      <c r="O90" s="19">
        <v>-30</v>
      </c>
      <c r="P90" s="26">
        <f>VLOOKUP(B:B,[1]Sheet2!$A$1:$B$65536,2,0)</f>
        <v>9</v>
      </c>
      <c r="Q90" s="26">
        <f>VLOOKUP(B:B,[1]Sheet2!$A$1:$C$65536,3,0)</f>
        <v>5400</v>
      </c>
      <c r="R90" s="26"/>
      <c r="S90" s="26">
        <f t="shared" si="14"/>
        <v>9</v>
      </c>
      <c r="T90" s="26">
        <f t="shared" si="15"/>
        <v>6</v>
      </c>
      <c r="U90" s="30">
        <f t="shared" si="16"/>
        <v>324</v>
      </c>
      <c r="V90" s="30">
        <f>I90+L90+O90</f>
        <v>-30</v>
      </c>
    </row>
    <row r="91" ht="14.25" spans="1:22">
      <c r="A91" s="14">
        <v>89</v>
      </c>
      <c r="B91" s="15">
        <v>718</v>
      </c>
      <c r="C91" s="15" t="s">
        <v>114</v>
      </c>
      <c r="D91" s="15" t="s">
        <v>27</v>
      </c>
      <c r="E91" s="20">
        <v>3</v>
      </c>
      <c r="F91" s="17">
        <f t="shared" si="12"/>
        <v>1</v>
      </c>
      <c r="G91" s="18">
        <v>0</v>
      </c>
      <c r="H91" s="19"/>
      <c r="I91" s="19"/>
      <c r="J91" s="18">
        <v>0</v>
      </c>
      <c r="K91" s="19">
        <f t="shared" si="17"/>
        <v>-10</v>
      </c>
      <c r="L91" s="19">
        <v>-30</v>
      </c>
      <c r="M91" s="18">
        <v>0</v>
      </c>
      <c r="N91" s="19">
        <f t="shared" si="13"/>
        <v>-10</v>
      </c>
      <c r="O91" s="19">
        <v>-30</v>
      </c>
      <c r="P91" s="26">
        <v>0</v>
      </c>
      <c r="Q91" s="26">
        <v>0</v>
      </c>
      <c r="R91" s="26"/>
      <c r="S91" s="26">
        <f t="shared" si="14"/>
        <v>0</v>
      </c>
      <c r="T91" s="26">
        <f t="shared" si="15"/>
        <v>-3</v>
      </c>
      <c r="U91" s="30">
        <f t="shared" si="16"/>
        <v>0</v>
      </c>
      <c r="V91" s="30">
        <f>H91+I91+K91+L91+N91+O91</f>
        <v>-80</v>
      </c>
    </row>
    <row r="92" ht="14.25" spans="1:22">
      <c r="A92" s="14">
        <v>90</v>
      </c>
      <c r="B92" s="15">
        <v>102478</v>
      </c>
      <c r="C92" s="15" t="s">
        <v>115</v>
      </c>
      <c r="D92" s="15" t="s">
        <v>27</v>
      </c>
      <c r="E92" s="20">
        <v>3</v>
      </c>
      <c r="F92" s="17">
        <f t="shared" si="12"/>
        <v>1</v>
      </c>
      <c r="G92" s="18">
        <v>0</v>
      </c>
      <c r="H92" s="19"/>
      <c r="I92" s="19"/>
      <c r="J92" s="18">
        <v>0</v>
      </c>
      <c r="K92" s="19">
        <f t="shared" si="17"/>
        <v>-10</v>
      </c>
      <c r="L92" s="19">
        <v>-30</v>
      </c>
      <c r="M92" s="18">
        <v>0</v>
      </c>
      <c r="N92" s="19">
        <f t="shared" si="13"/>
        <v>-10</v>
      </c>
      <c r="O92" s="19">
        <v>-30</v>
      </c>
      <c r="P92" s="26">
        <v>0</v>
      </c>
      <c r="Q92" s="26">
        <v>0</v>
      </c>
      <c r="R92" s="26"/>
      <c r="S92" s="26">
        <f t="shared" si="14"/>
        <v>0</v>
      </c>
      <c r="T92" s="26">
        <f t="shared" si="15"/>
        <v>-3</v>
      </c>
      <c r="U92" s="30">
        <f t="shared" si="16"/>
        <v>0</v>
      </c>
      <c r="V92" s="30">
        <f>H92+I92+K92+L92+N92+O92</f>
        <v>-80</v>
      </c>
    </row>
    <row r="93" ht="14.25" spans="1:22">
      <c r="A93" s="14">
        <v>91</v>
      </c>
      <c r="B93" s="15">
        <v>104429</v>
      </c>
      <c r="C93" s="15" t="s">
        <v>116</v>
      </c>
      <c r="D93" s="15" t="s">
        <v>23</v>
      </c>
      <c r="E93" s="20">
        <v>3</v>
      </c>
      <c r="F93" s="17">
        <f t="shared" si="12"/>
        <v>1</v>
      </c>
      <c r="G93" s="18">
        <v>0</v>
      </c>
      <c r="H93" s="19"/>
      <c r="I93" s="19"/>
      <c r="J93" s="18">
        <v>0</v>
      </c>
      <c r="K93" s="19">
        <f t="shared" si="17"/>
        <v>-10</v>
      </c>
      <c r="L93" s="19">
        <v>-30</v>
      </c>
      <c r="M93" s="18">
        <v>0</v>
      </c>
      <c r="N93" s="19">
        <f t="shared" si="13"/>
        <v>-10</v>
      </c>
      <c r="O93" s="19">
        <v>-30</v>
      </c>
      <c r="P93" s="26">
        <v>0</v>
      </c>
      <c r="Q93" s="26">
        <v>0</v>
      </c>
      <c r="R93" s="26"/>
      <c r="S93" s="26">
        <f t="shared" si="14"/>
        <v>0</v>
      </c>
      <c r="T93" s="26">
        <f t="shared" si="15"/>
        <v>-3</v>
      </c>
      <c r="U93" s="30">
        <f t="shared" si="16"/>
        <v>0</v>
      </c>
      <c r="V93" s="30">
        <f>H93+I93+K93+L93+N93+O93</f>
        <v>-80</v>
      </c>
    </row>
    <row r="94" ht="14.25" spans="1:22">
      <c r="A94" s="14">
        <v>92</v>
      </c>
      <c r="B94" s="15">
        <v>104428</v>
      </c>
      <c r="C94" s="15" t="s">
        <v>117</v>
      </c>
      <c r="D94" s="15" t="s">
        <v>57</v>
      </c>
      <c r="E94" s="20">
        <v>6</v>
      </c>
      <c r="F94" s="17">
        <f t="shared" si="12"/>
        <v>2</v>
      </c>
      <c r="G94" s="18">
        <v>5</v>
      </c>
      <c r="H94" s="19"/>
      <c r="I94" s="18"/>
      <c r="J94" s="18">
        <v>5</v>
      </c>
      <c r="K94" s="19"/>
      <c r="L94" s="18"/>
      <c r="M94" s="18">
        <v>0</v>
      </c>
      <c r="N94" s="19">
        <f t="shared" si="13"/>
        <v>-20</v>
      </c>
      <c r="O94" s="19">
        <v>-30</v>
      </c>
      <c r="P94" s="26">
        <f>VLOOKUP(B:B,[1]Sheet2!$A$1:$B$65536,2,0)</f>
        <v>10</v>
      </c>
      <c r="Q94" s="26">
        <f>VLOOKUP(B:B,[1]Sheet2!$A$1:$C$65536,3,0)</f>
        <v>5400</v>
      </c>
      <c r="R94" s="26"/>
      <c r="S94" s="26">
        <f t="shared" si="14"/>
        <v>10</v>
      </c>
      <c r="T94" s="26">
        <f t="shared" si="15"/>
        <v>4</v>
      </c>
      <c r="U94" s="30">
        <f t="shared" si="16"/>
        <v>324</v>
      </c>
      <c r="V94" s="30">
        <f>I94+L94+O94</f>
        <v>-30</v>
      </c>
    </row>
    <row r="95" ht="14.25" spans="1:22">
      <c r="A95" s="14">
        <v>93</v>
      </c>
      <c r="B95" s="15">
        <v>706</v>
      </c>
      <c r="C95" s="15" t="s">
        <v>118</v>
      </c>
      <c r="D95" s="15" t="s">
        <v>57</v>
      </c>
      <c r="E95" s="20">
        <v>3</v>
      </c>
      <c r="F95" s="17">
        <f t="shared" si="12"/>
        <v>1</v>
      </c>
      <c r="G95" s="18">
        <v>0</v>
      </c>
      <c r="H95" s="19"/>
      <c r="I95" s="19"/>
      <c r="J95" s="18">
        <v>2</v>
      </c>
      <c r="K95" s="19"/>
      <c r="L95" s="19"/>
      <c r="M95" s="18">
        <v>0</v>
      </c>
      <c r="N95" s="19">
        <f t="shared" si="13"/>
        <v>-10</v>
      </c>
      <c r="O95" s="19">
        <v>-30</v>
      </c>
      <c r="P95" s="26">
        <f>VLOOKUP(B:B,[1]Sheet2!$A$1:$B$65536,2,0)</f>
        <v>2</v>
      </c>
      <c r="Q95" s="26">
        <f>VLOOKUP(B:B,[1]Sheet2!$A$1:$C$65536,3,0)</f>
        <v>1350</v>
      </c>
      <c r="R95" s="26"/>
      <c r="S95" s="26">
        <f t="shared" si="14"/>
        <v>2</v>
      </c>
      <c r="T95" s="26">
        <f t="shared" si="15"/>
        <v>-1</v>
      </c>
      <c r="U95" s="30">
        <f t="shared" si="16"/>
        <v>81</v>
      </c>
      <c r="V95" s="30">
        <f>H95+I95+K95+L95+N95+O95</f>
        <v>-40</v>
      </c>
    </row>
    <row r="96" ht="14.25" spans="1:22">
      <c r="A96" s="14">
        <v>94</v>
      </c>
      <c r="B96" s="15">
        <v>713</v>
      </c>
      <c r="C96" s="15" t="s">
        <v>119</v>
      </c>
      <c r="D96" s="15" t="s">
        <v>57</v>
      </c>
      <c r="E96" s="20">
        <v>3</v>
      </c>
      <c r="F96" s="17">
        <f t="shared" si="12"/>
        <v>1</v>
      </c>
      <c r="G96" s="18">
        <v>0</v>
      </c>
      <c r="H96" s="19"/>
      <c r="I96" s="19"/>
      <c r="J96" s="18">
        <v>7</v>
      </c>
      <c r="K96" s="19"/>
      <c r="L96" s="19"/>
      <c r="M96" s="18">
        <v>0</v>
      </c>
      <c r="N96" s="19">
        <f t="shared" si="13"/>
        <v>-10</v>
      </c>
      <c r="O96" s="19">
        <v>-30</v>
      </c>
      <c r="P96" s="26">
        <f>VLOOKUP(B:B,[1]Sheet2!$A$1:$B$65536,2,0)</f>
        <v>7</v>
      </c>
      <c r="Q96" s="26">
        <f>VLOOKUP(B:B,[1]Sheet2!$A$1:$C$65536,3,0)</f>
        <v>4050</v>
      </c>
      <c r="R96" s="26"/>
      <c r="S96" s="26">
        <f t="shared" si="14"/>
        <v>7</v>
      </c>
      <c r="T96" s="26">
        <f t="shared" si="15"/>
        <v>4</v>
      </c>
      <c r="U96" s="30">
        <f t="shared" si="16"/>
        <v>243</v>
      </c>
      <c r="V96" s="30">
        <f>I96+L96+O96</f>
        <v>-30</v>
      </c>
    </row>
    <row r="97" ht="14.25" spans="1:22">
      <c r="A97" s="14">
        <v>95</v>
      </c>
      <c r="B97" s="15">
        <v>102564</v>
      </c>
      <c r="C97" s="15" t="s">
        <v>120</v>
      </c>
      <c r="D97" s="15" t="s">
        <v>30</v>
      </c>
      <c r="E97" s="20">
        <v>3</v>
      </c>
      <c r="F97" s="17">
        <f t="shared" si="12"/>
        <v>1</v>
      </c>
      <c r="G97" s="18">
        <v>0</v>
      </c>
      <c r="H97" s="19"/>
      <c r="I97" s="19"/>
      <c r="J97" s="18">
        <v>0</v>
      </c>
      <c r="K97" s="19">
        <f t="shared" si="17"/>
        <v>-10</v>
      </c>
      <c r="L97" s="19">
        <v>-30</v>
      </c>
      <c r="M97" s="18">
        <v>0</v>
      </c>
      <c r="N97" s="19">
        <f t="shared" si="13"/>
        <v>-10</v>
      </c>
      <c r="O97" s="19">
        <v>-30</v>
      </c>
      <c r="P97" s="26">
        <v>0</v>
      </c>
      <c r="Q97" s="26">
        <v>0</v>
      </c>
      <c r="R97" s="26"/>
      <c r="S97" s="26">
        <f t="shared" si="14"/>
        <v>0</v>
      </c>
      <c r="T97" s="26">
        <f t="shared" si="15"/>
        <v>-3</v>
      </c>
      <c r="U97" s="30">
        <f t="shared" si="16"/>
        <v>0</v>
      </c>
      <c r="V97" s="30">
        <f>H97+I97+K97+L97+N97+O97</f>
        <v>-80</v>
      </c>
    </row>
    <row r="98" ht="14.25" spans="1:22">
      <c r="A98" s="14">
        <v>96</v>
      </c>
      <c r="B98" s="15">
        <v>741</v>
      </c>
      <c r="C98" s="15" t="s">
        <v>121</v>
      </c>
      <c r="D98" s="15" t="s">
        <v>23</v>
      </c>
      <c r="E98" s="20">
        <v>3</v>
      </c>
      <c r="F98" s="17">
        <f t="shared" si="12"/>
        <v>1</v>
      </c>
      <c r="G98" s="18">
        <v>0</v>
      </c>
      <c r="H98" s="19"/>
      <c r="I98" s="19"/>
      <c r="J98" s="18">
        <v>0</v>
      </c>
      <c r="K98" s="19">
        <f t="shared" si="17"/>
        <v>-10</v>
      </c>
      <c r="L98" s="19">
        <v>-30</v>
      </c>
      <c r="M98" s="18">
        <v>0</v>
      </c>
      <c r="N98" s="19">
        <f t="shared" si="13"/>
        <v>-10</v>
      </c>
      <c r="O98" s="19">
        <v>-30</v>
      </c>
      <c r="P98" s="26">
        <v>0</v>
      </c>
      <c r="Q98" s="26">
        <v>0</v>
      </c>
      <c r="R98" s="26"/>
      <c r="S98" s="26">
        <f t="shared" si="14"/>
        <v>0</v>
      </c>
      <c r="T98" s="26">
        <f t="shared" si="15"/>
        <v>-3</v>
      </c>
      <c r="U98" s="30">
        <f t="shared" si="16"/>
        <v>0</v>
      </c>
      <c r="V98" s="30">
        <f>H98+I98+K98+L98+N98+O98</f>
        <v>-80</v>
      </c>
    </row>
    <row r="99" ht="14.25" spans="1:22">
      <c r="A99" s="14">
        <v>97</v>
      </c>
      <c r="B99" s="15">
        <v>104430</v>
      </c>
      <c r="C99" s="15" t="s">
        <v>122</v>
      </c>
      <c r="D99" s="15" t="s">
        <v>25</v>
      </c>
      <c r="E99" s="20">
        <v>3</v>
      </c>
      <c r="F99" s="17">
        <f t="shared" si="12"/>
        <v>1</v>
      </c>
      <c r="G99" s="18">
        <v>0</v>
      </c>
      <c r="H99" s="19"/>
      <c r="I99" s="19"/>
      <c r="J99" s="18">
        <v>0</v>
      </c>
      <c r="K99" s="19">
        <f t="shared" si="17"/>
        <v>-10</v>
      </c>
      <c r="L99" s="19">
        <v>-30</v>
      </c>
      <c r="M99" s="18">
        <v>0</v>
      </c>
      <c r="N99" s="19">
        <f t="shared" si="13"/>
        <v>-10</v>
      </c>
      <c r="O99" s="19">
        <v>-30</v>
      </c>
      <c r="P99" s="26">
        <v>0</v>
      </c>
      <c r="Q99" s="26">
        <v>0</v>
      </c>
      <c r="R99" s="26"/>
      <c r="S99" s="26">
        <f t="shared" si="14"/>
        <v>0</v>
      </c>
      <c r="T99" s="26">
        <f t="shared" si="15"/>
        <v>-3</v>
      </c>
      <c r="U99" s="30">
        <f t="shared" si="16"/>
        <v>0</v>
      </c>
      <c r="V99" s="30">
        <f>H99+I99+K99+L99+N99+O99</f>
        <v>-80</v>
      </c>
    </row>
    <row r="100" ht="14.25" spans="1:22">
      <c r="A100" s="14">
        <v>98</v>
      </c>
      <c r="B100" s="15">
        <v>104838</v>
      </c>
      <c r="C100" s="15" t="s">
        <v>123</v>
      </c>
      <c r="D100" s="15" t="s">
        <v>57</v>
      </c>
      <c r="E100" s="20">
        <v>3</v>
      </c>
      <c r="F100" s="17">
        <f t="shared" si="12"/>
        <v>1</v>
      </c>
      <c r="G100" s="18">
        <v>0</v>
      </c>
      <c r="H100" s="19"/>
      <c r="I100" s="19"/>
      <c r="J100" s="18">
        <v>0</v>
      </c>
      <c r="K100" s="19">
        <f>(J100-F100)*10</f>
        <v>-10</v>
      </c>
      <c r="L100" s="19">
        <v>-30</v>
      </c>
      <c r="M100" s="18">
        <v>0</v>
      </c>
      <c r="N100" s="19">
        <f>(M100-F100)*10</f>
        <v>-10</v>
      </c>
      <c r="O100" s="19">
        <v>-30</v>
      </c>
      <c r="P100" s="26">
        <v>0</v>
      </c>
      <c r="Q100" s="26">
        <v>0</v>
      </c>
      <c r="R100" s="26"/>
      <c r="S100" s="26">
        <f>P100+R100</f>
        <v>0</v>
      </c>
      <c r="T100" s="26">
        <f>S100-E100</f>
        <v>-3</v>
      </c>
      <c r="U100" s="30">
        <f>Q100*0.06</f>
        <v>0</v>
      </c>
      <c r="V100" s="30">
        <f>H100+I100+K100+L100+N100+O100</f>
        <v>-80</v>
      </c>
    </row>
    <row r="101" ht="14.25" spans="1:22">
      <c r="A101" s="14">
        <v>99</v>
      </c>
      <c r="B101" s="15">
        <v>104533</v>
      </c>
      <c r="C101" s="15" t="s">
        <v>124</v>
      </c>
      <c r="D101" s="15" t="s">
        <v>30</v>
      </c>
      <c r="E101" s="20">
        <v>3</v>
      </c>
      <c r="F101" s="17">
        <f t="shared" si="12"/>
        <v>1</v>
      </c>
      <c r="G101" s="18">
        <v>0</v>
      </c>
      <c r="H101" s="19"/>
      <c r="I101" s="19"/>
      <c r="J101" s="18">
        <v>0</v>
      </c>
      <c r="K101" s="19">
        <f>(J101-F101)*10</f>
        <v>-10</v>
      </c>
      <c r="L101" s="19">
        <v>-30</v>
      </c>
      <c r="M101" s="18">
        <v>0</v>
      </c>
      <c r="N101" s="19">
        <f>(M101-F101)*10</f>
        <v>-10</v>
      </c>
      <c r="O101" s="19">
        <v>-30</v>
      </c>
      <c r="P101" s="26">
        <v>0</v>
      </c>
      <c r="Q101" s="26">
        <v>0</v>
      </c>
      <c r="R101" s="26"/>
      <c r="S101" s="26">
        <f>P101+R101</f>
        <v>0</v>
      </c>
      <c r="T101" s="26">
        <f>S101-E101</f>
        <v>-3</v>
      </c>
      <c r="U101" s="30">
        <f>Q101*0.06</f>
        <v>0</v>
      </c>
      <c r="V101" s="30">
        <f>H101+I101+K101+L101+N101+O101</f>
        <v>-80</v>
      </c>
    </row>
    <row r="102" ht="14.25" spans="1:22">
      <c r="A102" s="14">
        <v>100</v>
      </c>
      <c r="B102" s="15">
        <v>105267</v>
      </c>
      <c r="C102" s="15" t="s">
        <v>125</v>
      </c>
      <c r="D102" s="15" t="s">
        <v>23</v>
      </c>
      <c r="E102" s="20">
        <v>3</v>
      </c>
      <c r="F102" s="17">
        <f t="shared" si="12"/>
        <v>1</v>
      </c>
      <c r="G102" s="18">
        <v>0</v>
      </c>
      <c r="H102" s="19"/>
      <c r="I102" s="19"/>
      <c r="J102" s="18">
        <v>2</v>
      </c>
      <c r="K102" s="19"/>
      <c r="L102" s="19"/>
      <c r="M102" s="18">
        <v>7</v>
      </c>
      <c r="N102" s="19"/>
      <c r="O102" s="19"/>
      <c r="P102" s="26">
        <f>VLOOKUP(B:B,[1]Sheet2!$A$1:$B$65536,2,0)</f>
        <v>9</v>
      </c>
      <c r="Q102" s="26">
        <f>VLOOKUP(B:B,[1]Sheet2!$A$1:$C$65536,3,0)</f>
        <v>5400</v>
      </c>
      <c r="R102" s="26"/>
      <c r="S102" s="26">
        <f>P102+R102</f>
        <v>9</v>
      </c>
      <c r="T102" s="26">
        <f>S102-E102</f>
        <v>6</v>
      </c>
      <c r="U102" s="30">
        <f>Q102*0.06</f>
        <v>324</v>
      </c>
      <c r="V102" s="30">
        <f>I102+L102+O102</f>
        <v>0</v>
      </c>
    </row>
    <row r="103" ht="14.25" spans="1:22">
      <c r="A103" s="14">
        <v>101</v>
      </c>
      <c r="B103" s="15">
        <v>105396</v>
      </c>
      <c r="C103" s="15" t="s">
        <v>126</v>
      </c>
      <c r="D103" s="15" t="s">
        <v>25</v>
      </c>
      <c r="E103" s="20">
        <v>6</v>
      </c>
      <c r="F103" s="17">
        <f t="shared" si="12"/>
        <v>2</v>
      </c>
      <c r="G103" s="18">
        <v>0</v>
      </c>
      <c r="H103" s="19"/>
      <c r="I103" s="19"/>
      <c r="J103" s="18">
        <v>0</v>
      </c>
      <c r="K103" s="19">
        <f>(J103-F103)*10</f>
        <v>-20</v>
      </c>
      <c r="L103" s="19">
        <v>-30</v>
      </c>
      <c r="M103" s="18">
        <v>0</v>
      </c>
      <c r="N103" s="19">
        <f>(M103-F103)*10</f>
        <v>-20</v>
      </c>
      <c r="O103" s="19">
        <v>-30</v>
      </c>
      <c r="P103" s="26">
        <v>0</v>
      </c>
      <c r="Q103" s="26">
        <v>0</v>
      </c>
      <c r="R103" s="26"/>
      <c r="S103" s="26">
        <f>P103+R103</f>
        <v>0</v>
      </c>
      <c r="T103" s="26">
        <f>S103-E103</f>
        <v>-6</v>
      </c>
      <c r="U103" s="30">
        <f>Q103*0.06</f>
        <v>0</v>
      </c>
      <c r="V103" s="30">
        <f>H103+I103+K103+L103+N103+O103</f>
        <v>-100</v>
      </c>
    </row>
    <row r="104" ht="14.25" spans="1:22">
      <c r="A104" s="14">
        <v>102</v>
      </c>
      <c r="B104" s="31">
        <v>105751</v>
      </c>
      <c r="C104" s="32" t="s">
        <v>127</v>
      </c>
      <c r="D104" s="15" t="s">
        <v>25</v>
      </c>
      <c r="E104" s="20">
        <v>3</v>
      </c>
      <c r="F104" s="17">
        <f t="shared" si="12"/>
        <v>1</v>
      </c>
      <c r="G104" s="18">
        <v>0</v>
      </c>
      <c r="H104" s="19"/>
      <c r="I104" s="19"/>
      <c r="J104" s="18">
        <v>0</v>
      </c>
      <c r="K104" s="19">
        <f>(J104-F104)*10</f>
        <v>-10</v>
      </c>
      <c r="L104" s="19">
        <v>-30</v>
      </c>
      <c r="M104" s="18">
        <v>0</v>
      </c>
      <c r="N104" s="19">
        <f>(M104-F104)*10</f>
        <v>-10</v>
      </c>
      <c r="O104" s="19">
        <v>-30</v>
      </c>
      <c r="P104" s="26">
        <v>0</v>
      </c>
      <c r="Q104" s="26">
        <v>0</v>
      </c>
      <c r="R104" s="26"/>
      <c r="S104" s="26">
        <f>P104+R104</f>
        <v>0</v>
      </c>
      <c r="T104" s="26">
        <f>S104-E104</f>
        <v>-3</v>
      </c>
      <c r="U104" s="30">
        <f>Q104*0.06</f>
        <v>0</v>
      </c>
      <c r="V104" s="30">
        <f>H104+I104+K104+L104+N104+O104</f>
        <v>-80</v>
      </c>
    </row>
    <row r="105" ht="14.25" spans="1:22">
      <c r="A105" s="14">
        <v>103</v>
      </c>
      <c r="B105" s="31">
        <v>105910</v>
      </c>
      <c r="C105" s="32" t="s">
        <v>128</v>
      </c>
      <c r="D105" s="15" t="s">
        <v>25</v>
      </c>
      <c r="E105" s="20">
        <v>3</v>
      </c>
      <c r="F105" s="17">
        <f t="shared" si="12"/>
        <v>1</v>
      </c>
      <c r="G105" s="18">
        <v>0</v>
      </c>
      <c r="H105" s="19"/>
      <c r="I105" s="19"/>
      <c r="J105" s="18">
        <v>0</v>
      </c>
      <c r="K105" s="19">
        <f>(J105-F105)*10</f>
        <v>-10</v>
      </c>
      <c r="L105" s="19">
        <v>-30</v>
      </c>
      <c r="M105" s="18">
        <v>2</v>
      </c>
      <c r="N105" s="19"/>
      <c r="O105" s="19"/>
      <c r="P105" s="26">
        <f>VLOOKUP(B:B,[1]Sheet2!$A$1:$B$65536,2,0)</f>
        <v>2</v>
      </c>
      <c r="Q105" s="26">
        <f>VLOOKUP(B:B,[1]Sheet2!$A$1:$C$65536,3,0)</f>
        <v>1350</v>
      </c>
      <c r="R105" s="26"/>
      <c r="S105" s="26">
        <f>P105+R105</f>
        <v>2</v>
      </c>
      <c r="T105" s="26">
        <f>S105-E105</f>
        <v>-1</v>
      </c>
      <c r="U105" s="30">
        <f>Q105*0.06</f>
        <v>81</v>
      </c>
      <c r="V105" s="30">
        <f>H105+I105+K105+L105+N105+O105</f>
        <v>-40</v>
      </c>
    </row>
    <row r="106" ht="14.25" spans="1:22">
      <c r="A106" s="14">
        <v>104</v>
      </c>
      <c r="B106" s="31">
        <v>106066</v>
      </c>
      <c r="C106" s="32" t="s">
        <v>129</v>
      </c>
      <c r="D106" s="33" t="s">
        <v>21</v>
      </c>
      <c r="E106" s="20">
        <v>6</v>
      </c>
      <c r="F106" s="17">
        <f t="shared" si="12"/>
        <v>2</v>
      </c>
      <c r="G106" s="18">
        <v>0</v>
      </c>
      <c r="H106" s="19"/>
      <c r="I106" s="19"/>
      <c r="J106" s="18">
        <v>0</v>
      </c>
      <c r="K106" s="19">
        <f>(J106-F106)*10</f>
        <v>-20</v>
      </c>
      <c r="L106" s="19">
        <v>-30</v>
      </c>
      <c r="M106" s="18">
        <v>0</v>
      </c>
      <c r="N106" s="19">
        <f>(M106-F106)*10</f>
        <v>-20</v>
      </c>
      <c r="O106" s="19">
        <v>-30</v>
      </c>
      <c r="P106" s="26">
        <v>0</v>
      </c>
      <c r="Q106" s="26">
        <v>0</v>
      </c>
      <c r="R106" s="26"/>
      <c r="S106" s="26">
        <f>P106+R106</f>
        <v>0</v>
      </c>
      <c r="T106" s="26">
        <f>S106-E106</f>
        <v>-6</v>
      </c>
      <c r="U106" s="30">
        <f>Q106*0.06</f>
        <v>0</v>
      </c>
      <c r="V106" s="30">
        <f>H106+I106+K106+L106+N106+O106</f>
        <v>-100</v>
      </c>
    </row>
    <row r="107" spans="1:22">
      <c r="A107" s="34"/>
      <c r="B107" s="34" t="s">
        <v>130</v>
      </c>
      <c r="C107" s="35"/>
      <c r="D107" s="36"/>
      <c r="E107" s="34">
        <f>SUM(E3:E106)</f>
        <v>600</v>
      </c>
      <c r="F107" s="34">
        <f t="shared" ref="F107:W107" si="19">SUM(F3:F106)</f>
        <v>200</v>
      </c>
      <c r="G107" s="34">
        <f t="shared" si="19"/>
        <v>292.294</v>
      </c>
      <c r="H107" s="34">
        <f t="shared" si="19"/>
        <v>0</v>
      </c>
      <c r="I107" s="34">
        <f t="shared" si="19"/>
        <v>0</v>
      </c>
      <c r="J107" s="34">
        <f t="shared" si="19"/>
        <v>284.728</v>
      </c>
      <c r="K107" s="34">
        <f t="shared" si="19"/>
        <v>-1020</v>
      </c>
      <c r="L107" s="34">
        <f t="shared" si="19"/>
        <v>-1830</v>
      </c>
      <c r="M107" s="34">
        <f t="shared" si="19"/>
        <v>281.924</v>
      </c>
      <c r="N107" s="34">
        <f t="shared" si="19"/>
        <v>-1078.2</v>
      </c>
      <c r="O107" s="34">
        <f t="shared" si="19"/>
        <v>-2010</v>
      </c>
      <c r="P107" s="34">
        <f t="shared" si="19"/>
        <v>816.946</v>
      </c>
      <c r="Q107" s="34">
        <f t="shared" si="19"/>
        <v>486226.12</v>
      </c>
      <c r="R107" s="34">
        <f t="shared" si="19"/>
        <v>42</v>
      </c>
      <c r="S107" s="34">
        <f t="shared" si="19"/>
        <v>858.946</v>
      </c>
      <c r="T107" s="34">
        <f t="shared" si="19"/>
        <v>258.946</v>
      </c>
      <c r="U107" s="37">
        <f>SUM(U3:U106)</f>
        <v>29173.5672</v>
      </c>
      <c r="V107" s="37">
        <f>SUM(V3:V106)</f>
        <v>-5400</v>
      </c>
    </row>
    <row r="109" spans="6:15">
      <c r="F109" s="3"/>
      <c r="G109" s="3"/>
      <c r="H109" s="3"/>
      <c r="I109" s="3"/>
      <c r="J109" s="3"/>
      <c r="K109" s="3"/>
      <c r="L109" s="3"/>
      <c r="M109" s="3"/>
      <c r="N109" s="3"/>
      <c r="O109" s="3"/>
    </row>
  </sheetData>
  <mergeCells count="5">
    <mergeCell ref="A1:F1"/>
    <mergeCell ref="G1:I1"/>
    <mergeCell ref="J1:L1"/>
    <mergeCell ref="M1:O1"/>
    <mergeCell ref="P1:V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2019-04-22T07:57:03Z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  <property fmtid="{D5CDD505-2E9C-101B-9397-08002B2CF9AE}" pid="3" name="KSOReadingLayout">
    <vt:bool>true</vt:bool>
  </property>
</Properties>
</file>