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activeTab="1"/>
  </bookViews>
  <sheets>
    <sheet name="任务明细表" sheetId="5" r:id="rId1"/>
    <sheet name="政策明细表" sheetId="4" r:id="rId2"/>
    <sheet name="品种明细" sheetId="6" r:id="rId3"/>
  </sheets>
  <externalReferences>
    <externalReference r:id="rId4"/>
  </externalReferences>
  <definedNames>
    <definedName name="_xlnm._FilterDatabase" localSheetId="0" hidden="1">任务明细表!$A$2:$L$110</definedName>
  </definedNames>
  <calcPr calcId="144525"/>
</workbook>
</file>

<file path=xl/sharedStrings.xml><?xml version="1.0" encoding="utf-8"?>
<sst xmlns="http://schemas.openxmlformats.org/spreadsheetml/2006/main" count="199">
  <si>
    <t>工零会系列</t>
  </si>
  <si>
    <t>藏药系列</t>
  </si>
  <si>
    <t>序号</t>
  </si>
  <si>
    <t>门店ID</t>
  </si>
  <si>
    <t>门店名称</t>
  </si>
  <si>
    <t>门店类型</t>
  </si>
  <si>
    <t>片区</t>
  </si>
  <si>
    <t>挑战1</t>
  </si>
  <si>
    <t>挑战2</t>
  </si>
  <si>
    <t>挑战3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</si>
  <si>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</si>
  <si>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</si>
  <si>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</si>
  <si>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</si>
  <si>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</si>
  <si>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</si>
  <si>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</si>
  <si>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</si>
  <si>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</si>
  <si>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</si>
  <si>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</si>
  <si>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</si>
  <si>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</si>
  <si>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</si>
  <si>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</si>
  <si>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</si>
  <si>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</si>
  <si>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</si>
  <si>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潘家街药店</t>
  </si>
  <si>
    <t>城郊一片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</si>
  <si>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</si>
  <si>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</si>
  <si>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</si>
  <si>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</si>
  <si>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</si>
  <si>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</si>
  <si>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</si>
  <si>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</si>
  <si>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</si>
  <si>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</si>
  <si>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</si>
  <si>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</si>
  <si>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</si>
  <si>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</si>
  <si>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江安路店</t>
  </si>
  <si>
    <t xml:space="preserve">永康东路药店 </t>
  </si>
  <si>
    <t>蜀州中路药店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</si>
  <si>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</si>
  <si>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</si>
  <si>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</si>
  <si>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</si>
  <si>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</si>
  <si>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</si>
  <si>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</si>
  <si>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</si>
  <si>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</si>
  <si>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</si>
  <si>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</si>
  <si>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</si>
  <si>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</si>
  <si>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</si>
  <si>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</si>
  <si>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</si>
  <si>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</si>
  <si>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</si>
  <si>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</si>
  <si>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浆洗街药店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</si>
  <si>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</si>
  <si>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</si>
  <si>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</si>
  <si>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</si>
  <si>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</si>
  <si>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</si>
  <si>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</si>
  <si>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</si>
  <si>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</si>
  <si>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</si>
  <si>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</si>
  <si>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</si>
  <si>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</si>
  <si>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</si>
  <si>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</si>
  <si>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</si>
  <si>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</si>
  <si>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</si>
  <si>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</si>
  <si>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</si>
  <si>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中和大道药店</t>
  </si>
  <si>
    <t>航中街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</si>
  <si>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</si>
  <si>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</si>
  <si>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</si>
  <si>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</si>
  <si>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</si>
  <si>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</si>
  <si>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</si>
  <si>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</si>
  <si>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</si>
  <si>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</si>
  <si>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</si>
  <si>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</si>
  <si>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</si>
  <si>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</si>
  <si>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</si>
  <si>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</si>
  <si>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</si>
  <si>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</si>
  <si>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</si>
  <si>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</si>
  <si>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</si>
  <si>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</si>
  <si>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</si>
  <si>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</si>
  <si>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</si>
  <si>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</si>
  <si>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</si>
  <si>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大华街药店</t>
  </si>
  <si>
    <t>蜀汉路店</t>
  </si>
  <si>
    <t>合计</t>
  </si>
  <si>
    <t>2019年2月重点品种（一）政策明细表</t>
  </si>
  <si>
    <t>任务标准（1.26-2.25）</t>
  </si>
  <si>
    <t>门店奖励标准</t>
  </si>
  <si>
    <t>品类</t>
  </si>
  <si>
    <t>货品ID</t>
  </si>
  <si>
    <t>货品名</t>
  </si>
  <si>
    <t>规格</t>
  </si>
  <si>
    <t>产地</t>
  </si>
  <si>
    <t>单位</t>
  </si>
  <si>
    <t>零售价</t>
  </si>
  <si>
    <t xml:space="preserve">挑战2 </t>
  </si>
  <si>
    <t>处罚</t>
  </si>
  <si>
    <t xml:space="preserve">挑战1 </t>
  </si>
  <si>
    <t>备注</t>
  </si>
  <si>
    <t>级别</t>
  </si>
  <si>
    <t>工零会品种</t>
  </si>
  <si>
    <t>铁笛片</t>
  </si>
  <si>
    <t>1gx24片</t>
  </si>
  <si>
    <t>成都新希臣药业有限责任公司(原：成都希臣药业)</t>
  </si>
  <si>
    <t>盒</t>
  </si>
  <si>
    <t xml:space="preserve">完成1-3档任意一档则按对应该档奖励方案提成。未完成挑战1的门店按差额的按3%进行处罚，未完成挑战1保底提成3%。                                                                    </t>
  </si>
  <si>
    <t>高</t>
  </si>
  <si>
    <t>苦金片</t>
  </si>
  <si>
    <t>12s</t>
  </si>
  <si>
    <t>青岛国风</t>
  </si>
  <si>
    <t>康复新液</t>
  </si>
  <si>
    <t>50mlx2瓶</t>
  </si>
  <si>
    <t>四川好医生攀西药业有限责任公司</t>
  </si>
  <si>
    <t>复方嗜酸乳杆菌片</t>
  </si>
  <si>
    <t>0.5gx12片</t>
  </si>
  <si>
    <t>通化金马药业</t>
  </si>
  <si>
    <t>0.5g*6片*5板</t>
  </si>
  <si>
    <t xml:space="preserve">完成1-3档任意一档则按对应该档奖励方案提成。未完成挑战1任务按差额的5%进行处罚，未完成挑战1保底提成15%                                                             </t>
  </si>
  <si>
    <t>总经理：</t>
  </si>
  <si>
    <t>营运部：</t>
  </si>
  <si>
    <t>制表人：刘美玲</t>
  </si>
  <si>
    <t>,</t>
  </si>
  <si>
    <r>
      <rPr>
        <sz val="10"/>
        <color rgb="FFFF0000"/>
        <rFont val="Arial"/>
        <charset val="0"/>
      </rPr>
      <t>1gx24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</si>
  <si>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宋体"/>
        <charset val="134"/>
      </rPr>
      <t>成都新希臣药业有限责任公司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原：成都希臣药业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</si>
  <si>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50mlx2</t>
    </r>
    <r>
      <rPr>
        <sz val="10"/>
        <color rgb="FFFF0000"/>
        <rFont val="宋体"/>
        <charset val="134"/>
      </rPr>
      <t>瓶</t>
    </r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</si>
  <si>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</si>
  <si>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</si>
  <si>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</si>
  <si>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</si>
  <si>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</si>
  <si>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</si>
  <si>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</si>
  <si>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瓶</t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</si>
  <si>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</si>
  <si>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</si>
  <si>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</si>
  <si>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</si>
  <si>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</si>
  <si>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</si>
  <si>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</si>
  <si>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</si>
  <si>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</si>
  <si>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</si>
  <si>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</si>
  <si>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</si>
  <si>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</si>
  <si>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</si>
  <si>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</si>
  <si>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</si>
  <si>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</si>
  <si>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</si>
  <si>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</si>
  <si>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</si>
  <si>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</si>
  <si>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</si>
  <si>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</si>
  <si>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</si>
  <si>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</si>
  <si>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</si>
  <si>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</si>
  <si>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</si>
  <si>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</si>
  <si>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</si>
  <si>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智托洁白丸</t>
  </si>
  <si>
    <t>12丸(水蜜丸)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</si>
</sst>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Arial"/>
      <charset val="0"/>
    </font>
    <font>
      <sz val="16"/>
      <name val="宋体"/>
      <charset val="134"/>
    </font>
    <font>
      <b/>
      <sz val="10"/>
      <color rgb="FFFF0000"/>
      <name val="宋体"/>
      <charset val="134"/>
    </font>
    <font>
      <b/>
      <sz val="10"/>
      <name val="Arial"/>
      <charset val="0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2" fillId="2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2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1" fillId="0" borderId="1" xfId="48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2" fillId="0" borderId="5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/>
    </xf>
    <xf numFmtId="0" fontId="13" fillId="0" borderId="1" xfId="48" applyFont="1" applyFill="1" applyBorder="1" applyAlignment="1">
      <alignment horizontal="left" vertical="top"/>
    </xf>
    <xf numFmtId="176" fontId="11" fillId="0" borderId="1" xfId="48" applyNumberFormat="1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/>
    </xf>
    <xf numFmtId="0" fontId="13" fillId="0" borderId="1" xfId="51" applyFont="1" applyFill="1" applyBorder="1" applyAlignment="1">
      <alignment horizontal="left" vertical="top"/>
    </xf>
    <xf numFmtId="0" fontId="13" fillId="0" borderId="1" xfId="52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16" fillId="0" borderId="1" xfId="48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top"/>
    </xf>
    <xf numFmtId="0" fontId="2" fillId="0" borderId="1" xfId="54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vertical="top"/>
    </xf>
    <xf numFmtId="176" fontId="13" fillId="0" borderId="1" xfId="0" applyNumberFormat="1" applyFont="1" applyFill="1" applyBorder="1" applyAlignment="1">
      <alignment horizontal="left" vertical="top"/>
    </xf>
    <xf numFmtId="176" fontId="13" fillId="0" borderId="1" xfId="48" applyNumberFormat="1" applyFont="1" applyFill="1" applyBorder="1" applyAlignment="1">
      <alignment horizontal="left" vertical="top"/>
    </xf>
    <xf numFmtId="176" fontId="11" fillId="0" borderId="1" xfId="0" applyNumberFormat="1" applyFont="1" applyFill="1" applyBorder="1" applyAlignment="1">
      <alignment horizontal="left" vertical="top"/>
    </xf>
    <xf numFmtId="176" fontId="2" fillId="0" borderId="1" xfId="0" applyNumberFormat="1" applyFont="1" applyFill="1" applyBorder="1" applyAlignment="1">
      <alignment horizontal="left" vertical="top"/>
    </xf>
    <xf numFmtId="176" fontId="13" fillId="0" borderId="1" xfId="52" applyNumberFormat="1" applyFont="1" applyFill="1" applyBorder="1" applyAlignment="1">
      <alignment horizontal="left" vertical="top"/>
    </xf>
    <xf numFmtId="0" fontId="11" fillId="0" borderId="0" xfId="48" applyFont="1" applyFill="1" applyBorder="1" applyAlignment="1">
      <alignment horizontal="left" vertical="top"/>
    </xf>
    <xf numFmtId="176" fontId="2" fillId="0" borderId="1" xfId="54" applyNumberFormat="1" applyFont="1" applyFill="1" applyBorder="1" applyAlignment="1">
      <alignment horizontal="left" vertical="top"/>
    </xf>
    <xf numFmtId="0" fontId="2" fillId="0" borderId="1" xfId="53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176" fontId="2" fillId="0" borderId="1" xfId="53" applyNumberFormat="1" applyFont="1" applyFill="1" applyBorder="1" applyAlignment="1">
      <alignment horizontal="left" vertical="top"/>
    </xf>
    <xf numFmtId="176" fontId="13" fillId="0" borderId="1" xfId="50" applyNumberFormat="1" applyFont="1" applyFill="1" applyBorder="1" applyAlignment="1">
      <alignment horizontal="left" vertical="top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百分比 10 2" xfId="50"/>
    <cellStyle name="常规 3" xfId="51"/>
    <cellStyle name="常规 17" xfId="52"/>
    <cellStyle name="常规 20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8376;&#24215;&#20998;&#31867;&#35843;&#25972;2018.6&#2603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3"/>
    </sheetNames>
    <sheetDataSet>
      <sheetData sheetId="0" refreshError="1">
        <row r="2">
          <cell r="B2" t="str">
            <v>门店ID</v>
          </cell>
          <cell r="C2" t="str">
            <v>门店名称</v>
          </cell>
          <cell r="D2" t="str">
            <v>片区分类</v>
          </cell>
          <cell r="E2" t="str">
            <v>销售额
分类</v>
          </cell>
          <cell r="F2" t="str">
            <v>销售额
分类</v>
          </cell>
        </row>
        <row r="3">
          <cell r="B3">
            <v>52</v>
          </cell>
          <cell r="C3" t="str">
            <v>崇州中心店</v>
          </cell>
          <cell r="D3" t="str">
            <v>城郊二片区</v>
          </cell>
          <cell r="E3" t="str">
            <v>B</v>
          </cell>
          <cell r="F3" t="str">
            <v>B1</v>
          </cell>
        </row>
        <row r="4">
          <cell r="B4">
            <v>54</v>
          </cell>
          <cell r="C4" t="str">
            <v>怀远店</v>
          </cell>
          <cell r="D4" t="str">
            <v>城郊二片区</v>
          </cell>
          <cell r="E4" t="str">
            <v>B</v>
          </cell>
          <cell r="F4" t="str">
            <v>B1</v>
          </cell>
        </row>
        <row r="5">
          <cell r="B5">
            <v>329</v>
          </cell>
          <cell r="C5" t="str">
            <v>温江店</v>
          </cell>
          <cell r="D5" t="str">
            <v>城郊二片区</v>
          </cell>
          <cell r="E5" t="str">
            <v>A</v>
          </cell>
          <cell r="F5" t="str">
            <v>A2</v>
          </cell>
        </row>
        <row r="6">
          <cell r="B6">
            <v>351</v>
          </cell>
          <cell r="C6" t="str">
            <v>都江堰药店</v>
          </cell>
          <cell r="D6" t="str">
            <v>城郊二片区</v>
          </cell>
          <cell r="E6" t="str">
            <v>B</v>
          </cell>
          <cell r="F6" t="str">
            <v>B1</v>
          </cell>
        </row>
        <row r="7">
          <cell r="B7">
            <v>367</v>
          </cell>
          <cell r="C7" t="str">
            <v>金带街药店</v>
          </cell>
          <cell r="D7" t="str">
            <v>城郊二片区</v>
          </cell>
          <cell r="E7" t="str">
            <v>B</v>
          </cell>
          <cell r="F7" t="str">
            <v>B2</v>
          </cell>
        </row>
        <row r="8">
          <cell r="B8">
            <v>587</v>
          </cell>
          <cell r="C8" t="str">
            <v>都江堰景中路店</v>
          </cell>
          <cell r="D8" t="str">
            <v>城郊二片区</v>
          </cell>
          <cell r="E8" t="str">
            <v>B</v>
          </cell>
          <cell r="F8" t="str">
            <v>B1</v>
          </cell>
        </row>
        <row r="9">
          <cell r="B9">
            <v>704</v>
          </cell>
          <cell r="C9" t="str">
            <v>都江堰奎光路中段药店</v>
          </cell>
          <cell r="D9" t="str">
            <v>城郊二片区</v>
          </cell>
          <cell r="E9" t="str">
            <v>B</v>
          </cell>
          <cell r="F9" t="str">
            <v>B2 </v>
          </cell>
        </row>
        <row r="10">
          <cell r="B10">
            <v>56</v>
          </cell>
          <cell r="C10" t="str">
            <v>三江店</v>
          </cell>
          <cell r="D10" t="str">
            <v>城郊二片区</v>
          </cell>
          <cell r="E10" t="str">
            <v>C</v>
          </cell>
          <cell r="F10" t="str">
            <v>C1</v>
          </cell>
        </row>
        <row r="11">
          <cell r="B11">
            <v>738</v>
          </cell>
          <cell r="C11" t="str">
            <v>都江堰市蒲阳路药店</v>
          </cell>
          <cell r="D11" t="str">
            <v>城郊二片区</v>
          </cell>
          <cell r="E11" t="str">
            <v>C</v>
          </cell>
          <cell r="F11" t="str">
            <v>C1</v>
          </cell>
        </row>
        <row r="12">
          <cell r="B12">
            <v>706</v>
          </cell>
          <cell r="C12" t="str">
            <v>都江堰幸福镇翔凤路药店</v>
          </cell>
          <cell r="D12" t="str">
            <v>城郊二片区</v>
          </cell>
          <cell r="E12" t="str">
            <v>C</v>
          </cell>
          <cell r="F12" t="str">
            <v>C2</v>
          </cell>
        </row>
        <row r="13">
          <cell r="B13">
            <v>710</v>
          </cell>
          <cell r="C13" t="str">
            <v>都江堰市蒲阳镇堰问道西路药店</v>
          </cell>
          <cell r="D13" t="str">
            <v>城郊二片区</v>
          </cell>
          <cell r="E13" t="str">
            <v>C</v>
          </cell>
          <cell r="F13" t="str">
            <v>C2</v>
          </cell>
        </row>
        <row r="14">
          <cell r="B14">
            <v>713</v>
          </cell>
          <cell r="C14" t="str">
            <v>都江堰聚源镇药店</v>
          </cell>
          <cell r="D14" t="str">
            <v>城郊二片区</v>
          </cell>
          <cell r="E14" t="str">
            <v>C</v>
          </cell>
          <cell r="F14" t="str">
            <v>C2</v>
          </cell>
        </row>
        <row r="15">
          <cell r="B15">
            <v>754</v>
          </cell>
          <cell r="C15" t="str">
            <v>崇州尚贤坊街店</v>
          </cell>
          <cell r="D15" t="str">
            <v>城郊二片区</v>
          </cell>
          <cell r="E15" t="str">
            <v>C</v>
          </cell>
          <cell r="F15" t="str">
            <v>C1</v>
          </cell>
        </row>
        <row r="16">
          <cell r="B16">
            <v>755</v>
          </cell>
          <cell r="C16" t="str">
            <v>鱼凫路</v>
          </cell>
          <cell r="D16" t="str">
            <v>城郊二片区</v>
          </cell>
          <cell r="E16" t="str">
            <v>C</v>
          </cell>
          <cell r="F16" t="str">
            <v>C2</v>
          </cell>
        </row>
        <row r="17">
          <cell r="B17">
            <v>341</v>
          </cell>
          <cell r="C17" t="str">
            <v>邛崃中心药店</v>
          </cell>
          <cell r="D17" t="str">
            <v>城郊一片区</v>
          </cell>
          <cell r="E17" t="str">
            <v>A</v>
          </cell>
          <cell r="F17" t="str">
            <v>A1</v>
          </cell>
        </row>
        <row r="18">
          <cell r="B18">
            <v>385</v>
          </cell>
          <cell r="C18" t="str">
            <v>五津西路药店</v>
          </cell>
          <cell r="D18" t="str">
            <v>城郊一片区</v>
          </cell>
          <cell r="E18" t="str">
            <v>A</v>
          </cell>
          <cell r="F18" t="str">
            <v>A1</v>
          </cell>
        </row>
        <row r="19">
          <cell r="B19">
            <v>514</v>
          </cell>
          <cell r="C19" t="str">
            <v>新津邓双镇岷江店</v>
          </cell>
          <cell r="D19" t="str">
            <v>城郊一片区</v>
          </cell>
          <cell r="E19" t="str">
            <v>A</v>
          </cell>
          <cell r="F19" t="str">
            <v>A2</v>
          </cell>
        </row>
        <row r="20">
          <cell r="B20">
            <v>591</v>
          </cell>
          <cell r="C20" t="str">
            <v>邛崃市临邛镇长安大道药店</v>
          </cell>
          <cell r="D20" t="str">
            <v>城郊一片区</v>
          </cell>
          <cell r="E20" t="str">
            <v>B</v>
          </cell>
          <cell r="F20" t="str">
            <v>B2</v>
          </cell>
        </row>
        <row r="21">
          <cell r="B21">
            <v>721</v>
          </cell>
          <cell r="C21" t="str">
            <v>邛崃市临邛镇洪川小区药店</v>
          </cell>
          <cell r="D21" t="str">
            <v>城郊一片区</v>
          </cell>
          <cell r="E21" t="str">
            <v>B</v>
          </cell>
          <cell r="F21" t="str">
            <v>B2</v>
          </cell>
        </row>
        <row r="22">
          <cell r="B22">
            <v>746</v>
          </cell>
          <cell r="C22" t="str">
            <v>大邑县晋原镇内蒙古桃源店</v>
          </cell>
          <cell r="D22" t="str">
            <v>城郊一片区</v>
          </cell>
          <cell r="E22" t="str">
            <v>B</v>
          </cell>
          <cell r="F22" t="str">
            <v>B2</v>
          </cell>
        </row>
        <row r="23">
          <cell r="B23">
            <v>371</v>
          </cell>
          <cell r="C23" t="str">
            <v>兴义镇万兴路药店</v>
          </cell>
          <cell r="D23" t="str">
            <v>城郊一片区</v>
          </cell>
          <cell r="E23" t="str">
            <v>C</v>
          </cell>
          <cell r="F23" t="str">
            <v>C1</v>
          </cell>
        </row>
        <row r="24">
          <cell r="B24">
            <v>539</v>
          </cell>
          <cell r="C24" t="str">
            <v>大邑县晋原镇子龙路店</v>
          </cell>
          <cell r="D24" t="str">
            <v>城郊一片区</v>
          </cell>
          <cell r="E24" t="str">
            <v>C</v>
          </cell>
          <cell r="F24" t="str">
            <v>C1</v>
          </cell>
        </row>
        <row r="25">
          <cell r="B25">
            <v>549</v>
          </cell>
          <cell r="C25" t="str">
            <v>大邑县晋源镇东壕沟段药店</v>
          </cell>
          <cell r="D25" t="str">
            <v>城郊一片区</v>
          </cell>
          <cell r="E25" t="str">
            <v>C</v>
          </cell>
          <cell r="F25" t="str">
            <v>C1</v>
          </cell>
        </row>
        <row r="26">
          <cell r="B26">
            <v>716</v>
          </cell>
          <cell r="C26" t="str">
            <v>大邑县沙渠镇方圆路药店</v>
          </cell>
          <cell r="D26" t="str">
            <v>城郊一片区</v>
          </cell>
          <cell r="E26" t="str">
            <v>C</v>
          </cell>
          <cell r="F26" t="str">
            <v>C1</v>
          </cell>
        </row>
        <row r="27">
          <cell r="B27">
            <v>717</v>
          </cell>
          <cell r="C27" t="str">
            <v>大邑县晋原镇通达东路五段药店</v>
          </cell>
          <cell r="D27" t="str">
            <v>城郊一片区</v>
          </cell>
          <cell r="E27" t="str">
            <v>B</v>
          </cell>
          <cell r="F27" t="str">
            <v>B2</v>
          </cell>
        </row>
        <row r="28">
          <cell r="B28">
            <v>732</v>
          </cell>
          <cell r="C28" t="str">
            <v>邛崃市羊安镇永康大道药店</v>
          </cell>
          <cell r="D28" t="str">
            <v>城郊一片区</v>
          </cell>
          <cell r="E28" t="str">
            <v>C</v>
          </cell>
          <cell r="F28" t="str">
            <v>C1</v>
          </cell>
        </row>
        <row r="29">
          <cell r="B29">
            <v>594</v>
          </cell>
          <cell r="C29" t="str">
            <v>大邑县安仁镇千禧街药店</v>
          </cell>
          <cell r="D29" t="str">
            <v>城郊一片区</v>
          </cell>
          <cell r="E29" t="str">
            <v>C</v>
          </cell>
          <cell r="F29" t="str">
            <v>C2</v>
          </cell>
        </row>
        <row r="30">
          <cell r="B30">
            <v>720</v>
          </cell>
          <cell r="C30" t="str">
            <v>大邑县新场镇文昌街药店</v>
          </cell>
          <cell r="D30" t="str">
            <v>城郊一片区</v>
          </cell>
          <cell r="E30" t="str">
            <v>C</v>
          </cell>
          <cell r="F30" t="str">
            <v>C2</v>
          </cell>
        </row>
        <row r="31">
          <cell r="B31">
            <v>748</v>
          </cell>
          <cell r="C31" t="str">
            <v>大邑东街店</v>
          </cell>
          <cell r="D31" t="str">
            <v>城郊一片区</v>
          </cell>
          <cell r="E31" t="str">
            <v>C</v>
          </cell>
          <cell r="F31" t="str">
            <v>C2</v>
          </cell>
        </row>
        <row r="32">
          <cell r="B32">
            <v>337</v>
          </cell>
          <cell r="C32" t="str">
            <v>浆洗街药店</v>
          </cell>
          <cell r="D32" t="str">
            <v>城中片区</v>
          </cell>
          <cell r="E32" t="str">
            <v>A</v>
          </cell>
          <cell r="F32" t="str">
            <v>A1</v>
          </cell>
        </row>
        <row r="33">
          <cell r="B33">
            <v>517</v>
          </cell>
          <cell r="C33" t="str">
            <v>青羊区北东街店</v>
          </cell>
          <cell r="D33" t="str">
            <v>城中片区</v>
          </cell>
          <cell r="E33" t="str">
            <v>A</v>
          </cell>
          <cell r="F33" t="str">
            <v>A1</v>
          </cell>
        </row>
        <row r="34">
          <cell r="B34">
            <v>308</v>
          </cell>
          <cell r="C34" t="str">
            <v>红星店</v>
          </cell>
          <cell r="D34" t="str">
            <v>城中片区</v>
          </cell>
          <cell r="E34" t="str">
            <v>A</v>
          </cell>
          <cell r="F34" t="str">
            <v>A2</v>
          </cell>
        </row>
        <row r="35">
          <cell r="B35">
            <v>742</v>
          </cell>
          <cell r="C35" t="str">
            <v>锦江区庆云南街药店</v>
          </cell>
          <cell r="D35" t="str">
            <v>城中片区</v>
          </cell>
          <cell r="E35" t="str">
            <v>A</v>
          </cell>
          <cell r="F35" t="str">
            <v>A2</v>
          </cell>
        </row>
        <row r="36">
          <cell r="B36">
            <v>349</v>
          </cell>
          <cell r="C36" t="str">
            <v>人民中路店</v>
          </cell>
          <cell r="D36" t="str">
            <v>城中片区</v>
          </cell>
          <cell r="E36" t="str">
            <v>B</v>
          </cell>
          <cell r="F36" t="str">
            <v>B1</v>
          </cell>
        </row>
        <row r="37">
          <cell r="B37">
            <v>355</v>
          </cell>
          <cell r="C37" t="str">
            <v>双林路药店</v>
          </cell>
          <cell r="D37" t="str">
            <v>城中片区</v>
          </cell>
          <cell r="E37" t="str">
            <v>A</v>
          </cell>
          <cell r="F37" t="str">
            <v>A2</v>
          </cell>
        </row>
        <row r="38">
          <cell r="B38">
            <v>373</v>
          </cell>
          <cell r="C38" t="str">
            <v>通盈街药店</v>
          </cell>
          <cell r="D38" t="str">
            <v>城中片区</v>
          </cell>
          <cell r="E38" t="str">
            <v>B</v>
          </cell>
          <cell r="F38" t="str">
            <v>B1</v>
          </cell>
        </row>
        <row r="39">
          <cell r="B39">
            <v>391</v>
          </cell>
          <cell r="C39" t="str">
            <v>金丝街药店</v>
          </cell>
          <cell r="D39" t="str">
            <v>城中片区</v>
          </cell>
          <cell r="E39" t="str">
            <v>B</v>
          </cell>
          <cell r="F39" t="str">
            <v>B1</v>
          </cell>
        </row>
        <row r="40">
          <cell r="B40">
            <v>515</v>
          </cell>
          <cell r="C40" t="str">
            <v>成华区崔家店路药店</v>
          </cell>
          <cell r="D40" t="str">
            <v>城中片区</v>
          </cell>
          <cell r="E40" t="str">
            <v>B</v>
          </cell>
          <cell r="F40" t="str">
            <v>B1</v>
          </cell>
        </row>
        <row r="41">
          <cell r="B41">
            <v>578</v>
          </cell>
          <cell r="C41" t="str">
            <v>成华区华油路药店</v>
          </cell>
          <cell r="D41" t="str">
            <v>城中片区</v>
          </cell>
          <cell r="E41" t="str">
            <v>A</v>
          </cell>
          <cell r="F41" t="str">
            <v>A2</v>
          </cell>
        </row>
        <row r="42">
          <cell r="B42">
            <v>744</v>
          </cell>
          <cell r="C42" t="str">
            <v>科华路店</v>
          </cell>
          <cell r="D42" t="str">
            <v>城中片区</v>
          </cell>
          <cell r="E42" t="str">
            <v>A</v>
          </cell>
          <cell r="F42" t="str">
            <v>A2</v>
          </cell>
        </row>
        <row r="43">
          <cell r="B43">
            <v>511</v>
          </cell>
          <cell r="C43" t="str">
            <v>成华杉板桥南一路店</v>
          </cell>
          <cell r="D43" t="str">
            <v>城中片区</v>
          </cell>
          <cell r="E43" t="str">
            <v>B</v>
          </cell>
          <cell r="F43" t="str">
            <v>B2 </v>
          </cell>
        </row>
        <row r="44">
          <cell r="B44">
            <v>572</v>
          </cell>
          <cell r="C44" t="str">
            <v>郫县郫筒镇东大街药店</v>
          </cell>
          <cell r="D44" t="str">
            <v>城中片区</v>
          </cell>
          <cell r="E44" t="str">
            <v>B</v>
          </cell>
          <cell r="F44" t="str">
            <v>B1</v>
          </cell>
        </row>
        <row r="45">
          <cell r="B45">
            <v>747</v>
          </cell>
          <cell r="C45" t="str">
            <v>郫县一环路东南段店</v>
          </cell>
          <cell r="D45" t="str">
            <v>城中片区</v>
          </cell>
          <cell r="E45" t="str">
            <v>C</v>
          </cell>
          <cell r="F45" t="str">
            <v>C1</v>
          </cell>
        </row>
        <row r="46">
          <cell r="B46">
            <v>718</v>
          </cell>
          <cell r="C46" t="str">
            <v>龙泉驿生路店</v>
          </cell>
          <cell r="D46" t="str">
            <v>城中片区</v>
          </cell>
          <cell r="E46" t="str">
            <v>C</v>
          </cell>
          <cell r="F46" t="str">
            <v>C2</v>
          </cell>
        </row>
        <row r="47">
          <cell r="B47">
            <v>723</v>
          </cell>
          <cell r="C47" t="str">
            <v>锦江区柳翠路药店</v>
          </cell>
          <cell r="D47" t="str">
            <v>城中片区</v>
          </cell>
          <cell r="E47" t="str">
            <v>C</v>
          </cell>
          <cell r="F47" t="str">
            <v>C2</v>
          </cell>
        </row>
        <row r="48">
          <cell r="B48">
            <v>571</v>
          </cell>
          <cell r="C48" t="str">
            <v>高新区民丰大道西段药店</v>
          </cell>
          <cell r="D48" t="str">
            <v>东南片区</v>
          </cell>
          <cell r="E48" t="str">
            <v>A</v>
          </cell>
          <cell r="F48" t="str">
            <v>A1</v>
          </cell>
        </row>
        <row r="49">
          <cell r="B49">
            <v>712</v>
          </cell>
          <cell r="C49" t="str">
            <v>成华区华泰路药店</v>
          </cell>
          <cell r="D49" t="str">
            <v>东南片区</v>
          </cell>
          <cell r="E49" t="str">
            <v>A</v>
          </cell>
          <cell r="F49" t="str">
            <v>A1</v>
          </cell>
        </row>
        <row r="50">
          <cell r="B50">
            <v>750</v>
          </cell>
          <cell r="C50" t="str">
            <v>成汉南路店</v>
          </cell>
          <cell r="D50" t="str">
            <v>东南片区</v>
          </cell>
          <cell r="E50" t="str">
            <v>A</v>
          </cell>
          <cell r="F50" t="str">
            <v>A1</v>
          </cell>
        </row>
        <row r="51">
          <cell r="B51">
            <v>387</v>
          </cell>
          <cell r="C51" t="str">
            <v>新乐中街药店</v>
          </cell>
          <cell r="D51" t="str">
            <v>东南片区</v>
          </cell>
          <cell r="E51" t="str">
            <v>A</v>
          </cell>
          <cell r="F51" t="str">
            <v>A1</v>
          </cell>
        </row>
        <row r="52">
          <cell r="B52">
            <v>541</v>
          </cell>
          <cell r="C52" t="str">
            <v>高新区府城大道西段店</v>
          </cell>
          <cell r="D52" t="str">
            <v>东南片区</v>
          </cell>
          <cell r="E52" t="str">
            <v>A</v>
          </cell>
          <cell r="F52" t="str">
            <v>A1</v>
          </cell>
        </row>
        <row r="53">
          <cell r="B53">
            <v>546</v>
          </cell>
          <cell r="C53" t="str">
            <v>锦江区楠丰路店</v>
          </cell>
          <cell r="D53" t="str">
            <v>东南片区</v>
          </cell>
          <cell r="E53" t="str">
            <v>A</v>
          </cell>
          <cell r="F53" t="str">
            <v>A2</v>
          </cell>
        </row>
        <row r="54">
          <cell r="B54">
            <v>707</v>
          </cell>
          <cell r="C54" t="str">
            <v>成华区万科路药店</v>
          </cell>
          <cell r="D54" t="str">
            <v>东南片区</v>
          </cell>
          <cell r="E54" t="str">
            <v>A</v>
          </cell>
          <cell r="F54" t="str">
            <v>A2</v>
          </cell>
        </row>
        <row r="55">
          <cell r="B55">
            <v>377</v>
          </cell>
          <cell r="C55" t="str">
            <v>新园大道药店</v>
          </cell>
          <cell r="D55" t="str">
            <v>东南片区</v>
          </cell>
          <cell r="E55" t="str">
            <v>B</v>
          </cell>
          <cell r="F55" t="str">
            <v>B1</v>
          </cell>
        </row>
        <row r="56">
          <cell r="B56">
            <v>399</v>
          </cell>
          <cell r="C56" t="str">
            <v>高新天久北巷药店</v>
          </cell>
          <cell r="D56" t="str">
            <v>东南片区</v>
          </cell>
          <cell r="E56" t="str">
            <v>B</v>
          </cell>
          <cell r="F56" t="str">
            <v>B1</v>
          </cell>
        </row>
        <row r="57">
          <cell r="B57">
            <v>598</v>
          </cell>
          <cell r="C57" t="str">
            <v>锦江区水杉街药店</v>
          </cell>
          <cell r="D57" t="str">
            <v>东南片区</v>
          </cell>
          <cell r="E57" t="str">
            <v>B</v>
          </cell>
          <cell r="F57" t="str">
            <v>B1</v>
          </cell>
        </row>
        <row r="58">
          <cell r="B58">
            <v>724</v>
          </cell>
          <cell r="C58" t="str">
            <v>锦江区观音桥街药店</v>
          </cell>
          <cell r="D58" t="str">
            <v>东南片区</v>
          </cell>
          <cell r="E58" t="str">
            <v>A</v>
          </cell>
          <cell r="F58" t="str">
            <v>A2</v>
          </cell>
        </row>
        <row r="59">
          <cell r="B59">
            <v>737</v>
          </cell>
          <cell r="C59" t="str">
            <v>高新区大源北街药店</v>
          </cell>
          <cell r="D59" t="str">
            <v>东南片区</v>
          </cell>
          <cell r="E59" t="str">
            <v>B</v>
          </cell>
          <cell r="F59" t="str">
            <v>B2 </v>
          </cell>
        </row>
        <row r="60">
          <cell r="B60">
            <v>545</v>
          </cell>
          <cell r="C60" t="str">
            <v>龙潭西路店</v>
          </cell>
          <cell r="D60" t="str">
            <v>东南片区</v>
          </cell>
          <cell r="E60" t="str">
            <v>C</v>
          </cell>
          <cell r="F60" t="str">
            <v>C2</v>
          </cell>
        </row>
        <row r="61">
          <cell r="B61">
            <v>573</v>
          </cell>
          <cell r="C61" t="str">
            <v>双流县西航港街道锦华路一段药店</v>
          </cell>
          <cell r="D61" t="str">
            <v>东南片区</v>
          </cell>
          <cell r="E61" t="str">
            <v>B</v>
          </cell>
          <cell r="F61" t="str">
            <v>B2 </v>
          </cell>
        </row>
        <row r="62">
          <cell r="B62">
            <v>584</v>
          </cell>
          <cell r="C62" t="str">
            <v>高新区中和街道柳荫街药店</v>
          </cell>
          <cell r="D62" t="str">
            <v>东南片区</v>
          </cell>
          <cell r="E62" t="str">
            <v>C</v>
          </cell>
          <cell r="F62" t="str">
            <v>C1</v>
          </cell>
        </row>
        <row r="63">
          <cell r="B63">
            <v>733</v>
          </cell>
          <cell r="C63" t="str">
            <v>双流县三强西路</v>
          </cell>
          <cell r="D63" t="str">
            <v>东南片区</v>
          </cell>
          <cell r="E63" t="str">
            <v>C</v>
          </cell>
          <cell r="F63" t="str">
            <v>C1</v>
          </cell>
        </row>
        <row r="64">
          <cell r="B64">
            <v>743</v>
          </cell>
          <cell r="C64" t="str">
            <v>成华区万宇路药店</v>
          </cell>
          <cell r="D64" t="str">
            <v>东南片区</v>
          </cell>
          <cell r="E64" t="str">
            <v>C</v>
          </cell>
          <cell r="F64" t="str">
            <v>C1</v>
          </cell>
        </row>
        <row r="65">
          <cell r="B65">
            <v>740</v>
          </cell>
          <cell r="C65" t="str">
            <v>成华区华康路药店</v>
          </cell>
          <cell r="D65" t="str">
            <v>东南片区</v>
          </cell>
          <cell r="E65" t="str">
            <v>C</v>
          </cell>
          <cell r="F65" t="str">
            <v>C2</v>
          </cell>
        </row>
        <row r="66">
          <cell r="B66">
            <v>753</v>
          </cell>
          <cell r="C66" t="str">
            <v>合欢树街</v>
          </cell>
          <cell r="D66" t="str">
            <v>东南片区</v>
          </cell>
          <cell r="E66" t="str">
            <v>C</v>
          </cell>
          <cell r="F66" t="str">
            <v>C2</v>
          </cell>
        </row>
        <row r="67">
          <cell r="B67">
            <v>307</v>
          </cell>
          <cell r="C67" t="str">
            <v>旗舰店</v>
          </cell>
          <cell r="D67" t="str">
            <v>旗舰片</v>
          </cell>
          <cell r="E67" t="str">
            <v>T</v>
          </cell>
          <cell r="F67" t="str">
            <v>T</v>
          </cell>
        </row>
        <row r="68">
          <cell r="B68">
            <v>343</v>
          </cell>
          <cell r="C68" t="str">
            <v>光华药店</v>
          </cell>
          <cell r="D68" t="str">
            <v>西北片区</v>
          </cell>
          <cell r="E68" t="str">
            <v>A</v>
          </cell>
          <cell r="F68" t="str">
            <v>A1</v>
          </cell>
        </row>
        <row r="69">
          <cell r="B69">
            <v>582</v>
          </cell>
          <cell r="C69" t="str">
            <v>青羊区十二桥药店</v>
          </cell>
          <cell r="D69" t="str">
            <v>西北片区</v>
          </cell>
          <cell r="E69" t="str">
            <v>A</v>
          </cell>
          <cell r="F69" t="str">
            <v>A1</v>
          </cell>
        </row>
        <row r="70">
          <cell r="B70">
            <v>311</v>
          </cell>
          <cell r="C70" t="str">
            <v>西部店</v>
          </cell>
          <cell r="D70" t="str">
            <v>西北片区</v>
          </cell>
          <cell r="E70" t="str">
            <v>B</v>
          </cell>
          <cell r="F70" t="str">
            <v>B2 </v>
          </cell>
        </row>
        <row r="71">
          <cell r="B71">
            <v>365</v>
          </cell>
          <cell r="C71" t="str">
            <v>光华村街药店</v>
          </cell>
          <cell r="D71" t="str">
            <v>西北片区</v>
          </cell>
          <cell r="E71" t="str">
            <v>A</v>
          </cell>
          <cell r="F71" t="str">
            <v>A2</v>
          </cell>
        </row>
        <row r="72">
          <cell r="B72">
            <v>581</v>
          </cell>
          <cell r="C72" t="str">
            <v>成华区二环路北四段药店（汇融名城）</v>
          </cell>
          <cell r="D72" t="str">
            <v>西北片区</v>
          </cell>
          <cell r="E72" t="str">
            <v>A</v>
          </cell>
          <cell r="F72" t="str">
            <v>A2</v>
          </cell>
        </row>
        <row r="73">
          <cell r="B73">
            <v>585</v>
          </cell>
          <cell r="C73" t="str">
            <v>成华区羊子山西路药店（兴元华盛）</v>
          </cell>
          <cell r="D73" t="str">
            <v>西北片区</v>
          </cell>
          <cell r="E73" t="str">
            <v>A</v>
          </cell>
          <cell r="F73" t="str">
            <v>A2</v>
          </cell>
        </row>
        <row r="74">
          <cell r="B74">
            <v>726</v>
          </cell>
          <cell r="C74" t="str">
            <v>金牛区交大路第三药店</v>
          </cell>
          <cell r="D74" t="str">
            <v>西北片区</v>
          </cell>
          <cell r="E74" t="str">
            <v>A</v>
          </cell>
          <cell r="F74" t="str">
            <v>A2</v>
          </cell>
        </row>
        <row r="75">
          <cell r="B75">
            <v>730</v>
          </cell>
          <cell r="C75" t="str">
            <v>新都区新繁镇繁江北路药店</v>
          </cell>
          <cell r="D75" t="str">
            <v>西北片区</v>
          </cell>
          <cell r="E75" t="str">
            <v>A</v>
          </cell>
          <cell r="F75" t="str">
            <v>A2</v>
          </cell>
        </row>
        <row r="76">
          <cell r="B76">
            <v>359</v>
          </cell>
          <cell r="C76" t="str">
            <v>枣子巷药店</v>
          </cell>
          <cell r="D76" t="str">
            <v>西北片区</v>
          </cell>
          <cell r="E76" t="str">
            <v>A</v>
          </cell>
          <cell r="F76" t="str">
            <v>A2</v>
          </cell>
        </row>
        <row r="77">
          <cell r="B77">
            <v>513</v>
          </cell>
          <cell r="C77" t="str">
            <v>武侯区顺和街店</v>
          </cell>
          <cell r="D77" t="str">
            <v>西北片区</v>
          </cell>
          <cell r="E77" t="str">
            <v>A</v>
          </cell>
          <cell r="F77" t="str">
            <v>A2</v>
          </cell>
        </row>
        <row r="78">
          <cell r="B78">
            <v>339</v>
          </cell>
          <cell r="C78" t="str">
            <v>沙河源药店</v>
          </cell>
          <cell r="D78" t="str">
            <v>西北片区</v>
          </cell>
          <cell r="E78" t="str">
            <v>B</v>
          </cell>
          <cell r="F78" t="str">
            <v>B2</v>
          </cell>
        </row>
        <row r="79">
          <cell r="B79">
            <v>347</v>
          </cell>
          <cell r="C79" t="str">
            <v>清江2店</v>
          </cell>
          <cell r="D79" t="str">
            <v>西北片区</v>
          </cell>
          <cell r="E79" t="str">
            <v>B</v>
          </cell>
          <cell r="F79" t="str">
            <v>B2</v>
          </cell>
        </row>
        <row r="80">
          <cell r="B80">
            <v>357</v>
          </cell>
          <cell r="C80" t="str">
            <v>清江东路药店</v>
          </cell>
          <cell r="D80" t="str">
            <v>西北片区</v>
          </cell>
          <cell r="E80" t="str">
            <v>B</v>
          </cell>
          <cell r="F80" t="str">
            <v>B1</v>
          </cell>
        </row>
        <row r="81">
          <cell r="B81">
            <v>379</v>
          </cell>
          <cell r="C81" t="str">
            <v>土龙路药店</v>
          </cell>
          <cell r="D81" t="str">
            <v>西北片区</v>
          </cell>
          <cell r="E81" t="str">
            <v>B</v>
          </cell>
          <cell r="F81" t="str">
            <v>B1</v>
          </cell>
        </row>
        <row r="82">
          <cell r="B82">
            <v>709</v>
          </cell>
          <cell r="C82" t="str">
            <v>新都区马超东路店</v>
          </cell>
          <cell r="D82" t="str">
            <v>西北片区</v>
          </cell>
          <cell r="E82" t="str">
            <v>B</v>
          </cell>
          <cell r="F82" t="str">
            <v>B1</v>
          </cell>
        </row>
        <row r="83">
          <cell r="B83">
            <v>745</v>
          </cell>
          <cell r="C83" t="str">
            <v>金沙路店</v>
          </cell>
          <cell r="D83" t="str">
            <v>西北片区</v>
          </cell>
          <cell r="E83" t="str">
            <v>B</v>
          </cell>
          <cell r="F83" t="str">
            <v>B2 </v>
          </cell>
        </row>
        <row r="84">
          <cell r="B84">
            <v>570</v>
          </cell>
          <cell r="C84" t="str">
            <v>青羊区浣花滨河路药店</v>
          </cell>
          <cell r="D84" t="str">
            <v>西北片区</v>
          </cell>
          <cell r="E84" t="str">
            <v>B</v>
          </cell>
          <cell r="F84" t="str">
            <v>B2 </v>
          </cell>
        </row>
        <row r="85">
          <cell r="B85">
            <v>727</v>
          </cell>
          <cell r="C85" t="str">
            <v>金牛区黄苑东街药店</v>
          </cell>
          <cell r="D85" t="str">
            <v>西北片区</v>
          </cell>
          <cell r="E85" t="str">
            <v>B</v>
          </cell>
          <cell r="F85" t="str">
            <v>B2 </v>
          </cell>
        </row>
        <row r="86">
          <cell r="B86">
            <v>741</v>
          </cell>
          <cell r="C86" t="str">
            <v>成华区新怡路店</v>
          </cell>
          <cell r="D86" t="str">
            <v>西北片区</v>
          </cell>
          <cell r="E86" t="str">
            <v>C</v>
          </cell>
          <cell r="F86" t="str">
            <v>C2</v>
          </cell>
        </row>
        <row r="87">
          <cell r="B87">
            <v>752</v>
          </cell>
          <cell r="C87" t="str">
            <v>聚萃路店</v>
          </cell>
          <cell r="D87" t="str">
            <v>西北片区</v>
          </cell>
          <cell r="E87" t="str">
            <v>C</v>
          </cell>
          <cell r="F87" t="str">
            <v>C2</v>
          </cell>
        </row>
        <row r="88">
          <cell r="B88">
            <v>101453</v>
          </cell>
          <cell r="C88" t="str">
            <v>江安路</v>
          </cell>
          <cell r="D88" t="str">
            <v>城郊二片</v>
          </cell>
          <cell r="E88" t="str">
            <v>B</v>
          </cell>
          <cell r="F88" t="str">
            <v>B2</v>
          </cell>
        </row>
        <row r="89">
          <cell r="B89">
            <v>102934</v>
          </cell>
          <cell r="C89" t="str">
            <v>银河北街</v>
          </cell>
          <cell r="D89" t="str">
            <v>西北片区</v>
          </cell>
          <cell r="E89" t="str">
            <v>B</v>
          </cell>
          <cell r="F89" t="str">
            <v>A1</v>
          </cell>
        </row>
        <row r="90">
          <cell r="B90">
            <v>102478</v>
          </cell>
          <cell r="C90" t="str">
            <v>静明路店</v>
          </cell>
          <cell r="D90" t="str">
            <v>城中片区</v>
          </cell>
          <cell r="E90" t="str">
            <v>C</v>
          </cell>
          <cell r="F90" t="str">
            <v>C1</v>
          </cell>
        </row>
        <row r="91">
          <cell r="B91">
            <v>102479</v>
          </cell>
          <cell r="C91" t="str">
            <v>劼人路店</v>
          </cell>
          <cell r="D91" t="str">
            <v>城中片区</v>
          </cell>
          <cell r="E91" t="str">
            <v>B</v>
          </cell>
          <cell r="F91" t="str">
            <v>B2</v>
          </cell>
        </row>
        <row r="92">
          <cell r="B92">
            <v>102565</v>
          </cell>
          <cell r="C92" t="str">
            <v>佳灵路</v>
          </cell>
          <cell r="D92" t="str">
            <v>西北片区</v>
          </cell>
          <cell r="E92" t="str">
            <v>B</v>
          </cell>
          <cell r="F92" t="str">
            <v>B2</v>
          </cell>
        </row>
        <row r="93">
          <cell r="B93">
            <v>102564</v>
          </cell>
          <cell r="C93" t="str">
            <v>翠荫路 </v>
          </cell>
          <cell r="D93" t="str">
            <v>城郊二片</v>
          </cell>
          <cell r="E93" t="str">
            <v>B</v>
          </cell>
          <cell r="F93" t="str">
            <v>C2</v>
          </cell>
        </row>
        <row r="94">
          <cell r="B94">
            <v>102567</v>
          </cell>
          <cell r="C94" t="str">
            <v>武阳西路</v>
          </cell>
          <cell r="D94" t="str">
            <v>城郊一片</v>
          </cell>
          <cell r="E94" t="str">
            <v>B</v>
          </cell>
          <cell r="F94" t="str">
            <v>B2</v>
          </cell>
        </row>
        <row r="95">
          <cell r="B95">
            <v>102935</v>
          </cell>
          <cell r="C95" t="str">
            <v>童子街店</v>
          </cell>
          <cell r="D95" t="str">
            <v>城中片区</v>
          </cell>
          <cell r="E95" t="str">
            <v>B</v>
          </cell>
          <cell r="F95" t="str">
            <v>B2</v>
          </cell>
        </row>
        <row r="96">
          <cell r="B96">
            <v>103198</v>
          </cell>
          <cell r="C96" t="str">
            <v>贝森路店</v>
          </cell>
          <cell r="D96" t="str">
            <v>西北片区</v>
          </cell>
          <cell r="E96" t="str">
            <v>B</v>
          </cell>
          <cell r="F96" t="str">
            <v>B2</v>
          </cell>
        </row>
        <row r="97">
          <cell r="B97">
            <v>103199</v>
          </cell>
          <cell r="C97" t="str">
            <v>西林一街店</v>
          </cell>
          <cell r="D97" t="str">
            <v>西北片区</v>
          </cell>
          <cell r="E97" t="str">
            <v>B</v>
          </cell>
          <cell r="F97" t="str">
            <v>B2</v>
          </cell>
        </row>
        <row r="98">
          <cell r="B98">
            <v>103639</v>
          </cell>
          <cell r="C98" t="str">
            <v>金马河店</v>
          </cell>
          <cell r="D98" t="str">
            <v>东南片区</v>
          </cell>
          <cell r="E98" t="str">
            <v>B</v>
          </cell>
          <cell r="F98" t="str">
            <v>B2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"/>
  <sheetViews>
    <sheetView topLeftCell="A94" workbookViewId="0">
      <selection activeCell="I110" sqref="I110:K110"/>
    </sheetView>
  </sheetViews>
  <sheetFormatPr defaultColWidth="9" defaultRowHeight="14.25"/>
  <cols>
    <col min="1" max="1" width="3.125" style="57" customWidth="1"/>
    <col min="2" max="2" width="9.375" style="57" customWidth="1"/>
    <col min="3" max="3" width="20.875" style="57" customWidth="1"/>
    <col min="4" max="4" width="8.125" style="57" hidden="1" customWidth="1"/>
    <col min="5" max="6" width="11.625" style="57" customWidth="1"/>
    <col min="7" max="11" width="12.375" style="57" customWidth="1"/>
    <col min="12" max="16384" width="9" style="5"/>
  </cols>
  <sheetData>
    <row r="1" spans="1:11">
      <c r="A1" s="58"/>
      <c r="B1" s="58"/>
      <c r="C1" s="58"/>
      <c r="D1" s="58"/>
      <c r="E1" s="59"/>
      <c r="F1" s="60" t="s">
        <v>0</v>
      </c>
      <c r="G1" s="60"/>
      <c r="H1" s="60"/>
      <c r="I1" s="60" t="s">
        <v>1</v>
      </c>
      <c r="J1" s="60"/>
      <c r="K1" s="76"/>
    </row>
    <row r="2" ht="24" spans="1:11">
      <c r="A2" s="27" t="s">
        <v>2</v>
      </c>
      <c r="B2" s="27" t="s">
        <v>3</v>
      </c>
      <c r="C2" s="27" t="s">
        <v>4</v>
      </c>
      <c r="D2" s="27" t="s">
        <v>5</v>
      </c>
      <c r="E2" s="27" t="s">
        <v>6</v>
      </c>
      <c r="F2" s="27" t="s">
        <v>7</v>
      </c>
      <c r="G2" s="36" t="s">
        <v>8</v>
      </c>
      <c r="H2" s="36" t="s">
        <v>9</v>
      </c>
      <c r="I2" s="36" t="s">
        <v>7</v>
      </c>
      <c r="J2" s="36" t="s">
        <v>8</v>
      </c>
      <c r="K2" s="36" t="s">
        <v>9</v>
      </c>
    </row>
    <row r="3" spans="1:11">
      <c r="A3" s="61">
        <v>1</v>
      </c>
      <c r="B3" s="61">
        <v>594</v>
      </c>
      <c r="C3" s="61" t="s">
        <v>10</v>
      </c>
      <c r="D3" s="61" t="str">
        <f>VLOOKUP(B:B,[1]查询时间段分门店销售汇总!$B:$F,5,0)</f>
        <v>C2</v>
      </c>
      <c r="E3" s="61" t="s">
        <v>11</v>
      </c>
      <c r="F3" s="61">
        <f>ROUND(H3*0.8,0)</f>
        <v>269</v>
      </c>
      <c r="G3" s="62">
        <v>302</v>
      </c>
      <c r="H3" s="62">
        <v>336</v>
      </c>
      <c r="I3" s="61">
        <f>ROUND(K3*0.8,0)</f>
        <v>734</v>
      </c>
      <c r="J3" s="62">
        <v>825</v>
      </c>
      <c r="K3" s="62">
        <v>917</v>
      </c>
    </row>
    <row r="4" spans="1:11">
      <c r="A4" s="61">
        <v>2</v>
      </c>
      <c r="B4" s="63">
        <v>549</v>
      </c>
      <c r="C4" s="63" t="s">
        <v>12</v>
      </c>
      <c r="D4" s="61" t="str">
        <f>VLOOKUP(B:B,[1]查询时间段分门店销售汇总!$B:$F,5,0)</f>
        <v>C1</v>
      </c>
      <c r="E4" s="63" t="s">
        <v>11</v>
      </c>
      <c r="F4" s="61">
        <f t="shared" ref="F4:F35" si="0">ROUND(H4*0.8,0)</f>
        <v>266</v>
      </c>
      <c r="G4" s="62">
        <v>299</v>
      </c>
      <c r="H4" s="62">
        <v>332</v>
      </c>
      <c r="I4" s="61">
        <f t="shared" ref="I4:I35" si="1">ROUND(K4*0.8,0)</f>
        <v>794</v>
      </c>
      <c r="J4" s="62">
        <v>894</v>
      </c>
      <c r="K4" s="77">
        <v>993</v>
      </c>
    </row>
    <row r="5" spans="1:11">
      <c r="A5" s="61">
        <v>3</v>
      </c>
      <c r="B5" s="63">
        <v>746</v>
      </c>
      <c r="C5" s="63" t="s">
        <v>13</v>
      </c>
      <c r="D5" s="61" t="str">
        <f>VLOOKUP(B:B,[1]查询时间段分门店销售汇总!$B:$F,5,0)</f>
        <v>B2</v>
      </c>
      <c r="E5" s="63" t="s">
        <v>11</v>
      </c>
      <c r="F5" s="61">
        <f t="shared" si="0"/>
        <v>502</v>
      </c>
      <c r="G5" s="62">
        <v>565</v>
      </c>
      <c r="H5" s="62">
        <v>628</v>
      </c>
      <c r="I5" s="61">
        <f t="shared" si="1"/>
        <v>1315</v>
      </c>
      <c r="J5" s="62">
        <v>1480</v>
      </c>
      <c r="K5" s="77">
        <v>1644</v>
      </c>
    </row>
    <row r="6" spans="1:11">
      <c r="A6" s="61">
        <v>4</v>
      </c>
      <c r="B6" s="63">
        <v>716</v>
      </c>
      <c r="C6" s="63" t="s">
        <v>14</v>
      </c>
      <c r="D6" s="61" t="str">
        <f>VLOOKUP(B:B,[1]查询时间段分门店销售汇总!$B:$F,5,0)</f>
        <v>C1</v>
      </c>
      <c r="E6" s="63" t="s">
        <v>11</v>
      </c>
      <c r="F6" s="61">
        <f t="shared" si="0"/>
        <v>393</v>
      </c>
      <c r="G6" s="62">
        <v>442</v>
      </c>
      <c r="H6" s="62">
        <v>491</v>
      </c>
      <c r="I6" s="61">
        <f t="shared" si="1"/>
        <v>901</v>
      </c>
      <c r="J6" s="62">
        <v>1013</v>
      </c>
      <c r="K6" s="77">
        <v>1126</v>
      </c>
    </row>
    <row r="7" spans="1:11">
      <c r="A7" s="61">
        <v>5</v>
      </c>
      <c r="B7" s="61">
        <v>717</v>
      </c>
      <c r="C7" s="61" t="s">
        <v>15</v>
      </c>
      <c r="D7" s="61" t="str">
        <f>VLOOKUP(B:B,[1]查询时间段分门店销售汇总!$B:$F,5,0)</f>
        <v>B2</v>
      </c>
      <c r="E7" s="61" t="s">
        <v>11</v>
      </c>
      <c r="F7" s="61">
        <f t="shared" si="0"/>
        <v>383</v>
      </c>
      <c r="G7" s="62">
        <v>431</v>
      </c>
      <c r="H7" s="62">
        <v>479</v>
      </c>
      <c r="I7" s="61">
        <f t="shared" si="1"/>
        <v>1013</v>
      </c>
      <c r="J7" s="62">
        <v>1139</v>
      </c>
      <c r="K7" s="78">
        <v>1266</v>
      </c>
    </row>
    <row r="8" spans="1:11">
      <c r="A8" s="61">
        <v>6</v>
      </c>
      <c r="B8" s="63">
        <v>720</v>
      </c>
      <c r="C8" s="63" t="s">
        <v>16</v>
      </c>
      <c r="D8" s="61" t="str">
        <f>VLOOKUP(B:B,[1]查询时间段分门店销售汇总!$B:$F,5,0)</f>
        <v>C2</v>
      </c>
      <c r="E8" s="63" t="s">
        <v>11</v>
      </c>
      <c r="F8" s="61">
        <f t="shared" si="0"/>
        <v>251</v>
      </c>
      <c r="G8" s="62">
        <v>283</v>
      </c>
      <c r="H8" s="62">
        <v>314</v>
      </c>
      <c r="I8" s="61">
        <f t="shared" si="1"/>
        <v>730</v>
      </c>
      <c r="J8" s="62">
        <v>821</v>
      </c>
      <c r="K8" s="77">
        <v>912</v>
      </c>
    </row>
    <row r="9" spans="1:11">
      <c r="A9" s="61">
        <v>7</v>
      </c>
      <c r="B9" s="63">
        <v>539</v>
      </c>
      <c r="C9" s="63" t="s">
        <v>17</v>
      </c>
      <c r="D9" s="61" t="str">
        <f>VLOOKUP(B:B,[1]查询时间段分门店销售汇总!$B:$F,5,0)</f>
        <v>C1</v>
      </c>
      <c r="E9" s="63" t="s">
        <v>11</v>
      </c>
      <c r="F9" s="61">
        <f t="shared" si="0"/>
        <v>276</v>
      </c>
      <c r="G9" s="62">
        <v>311</v>
      </c>
      <c r="H9" s="62">
        <v>345</v>
      </c>
      <c r="I9" s="61">
        <f t="shared" si="1"/>
        <v>861</v>
      </c>
      <c r="J9" s="62">
        <v>968</v>
      </c>
      <c r="K9" s="79">
        <v>1076</v>
      </c>
    </row>
    <row r="10" spans="1:11">
      <c r="A10" s="61">
        <v>8</v>
      </c>
      <c r="B10" s="63">
        <v>721</v>
      </c>
      <c r="C10" s="63" t="s">
        <v>18</v>
      </c>
      <c r="D10" s="61" t="str">
        <f>VLOOKUP(B:B,[1]查询时间段分门店销售汇总!$B:$F,5,0)</f>
        <v>B2</v>
      </c>
      <c r="E10" s="63" t="s">
        <v>11</v>
      </c>
      <c r="F10" s="61">
        <f t="shared" si="0"/>
        <v>410</v>
      </c>
      <c r="G10" s="62">
        <v>462</v>
      </c>
      <c r="H10" s="62">
        <v>513</v>
      </c>
      <c r="I10" s="61">
        <f t="shared" si="1"/>
        <v>1104</v>
      </c>
      <c r="J10" s="62">
        <v>1242</v>
      </c>
      <c r="K10" s="77">
        <v>1380</v>
      </c>
    </row>
    <row r="11" spans="1:11">
      <c r="A11" s="61">
        <v>9</v>
      </c>
      <c r="B11" s="61">
        <v>732</v>
      </c>
      <c r="C11" s="61" t="s">
        <v>19</v>
      </c>
      <c r="D11" s="61" t="str">
        <f>VLOOKUP(B:B,[1]查询时间段分门店销售汇总!$B:$F,5,0)</f>
        <v>C1</v>
      </c>
      <c r="E11" s="61" t="s">
        <v>11</v>
      </c>
      <c r="F11" s="61">
        <f t="shared" si="0"/>
        <v>290</v>
      </c>
      <c r="G11" s="62">
        <v>326</v>
      </c>
      <c r="H11" s="62">
        <v>362</v>
      </c>
      <c r="I11" s="61">
        <f t="shared" si="1"/>
        <v>662</v>
      </c>
      <c r="J11" s="62">
        <v>744</v>
      </c>
      <c r="K11" s="62">
        <v>827</v>
      </c>
    </row>
    <row r="12" spans="1:11">
      <c r="A12" s="61">
        <v>10</v>
      </c>
      <c r="B12" s="63">
        <v>591</v>
      </c>
      <c r="C12" s="63" t="s">
        <v>20</v>
      </c>
      <c r="D12" s="61" t="str">
        <f>VLOOKUP(B:B,[1]查询时间段分门店销售汇总!$B:$F,5,0)</f>
        <v>B2</v>
      </c>
      <c r="E12" s="63" t="s">
        <v>11</v>
      </c>
      <c r="F12" s="61">
        <f t="shared" si="0"/>
        <v>385</v>
      </c>
      <c r="G12" s="62">
        <v>433</v>
      </c>
      <c r="H12" s="62">
        <v>481</v>
      </c>
      <c r="I12" s="61">
        <f t="shared" si="1"/>
        <v>991</v>
      </c>
      <c r="J12" s="62">
        <v>1115</v>
      </c>
      <c r="K12" s="77">
        <v>1239</v>
      </c>
    </row>
    <row r="13" spans="1:11">
      <c r="A13" s="61">
        <v>11</v>
      </c>
      <c r="B13" s="63">
        <v>341</v>
      </c>
      <c r="C13" s="63" t="s">
        <v>21</v>
      </c>
      <c r="D13" s="61" t="str">
        <f>VLOOKUP(B:B,[1]查询时间段分门店销售汇总!$B:$F,5,0)</f>
        <v>A1</v>
      </c>
      <c r="E13" s="63" t="s">
        <v>11</v>
      </c>
      <c r="F13" s="61">
        <f t="shared" si="0"/>
        <v>799</v>
      </c>
      <c r="G13" s="62">
        <v>899</v>
      </c>
      <c r="H13" s="62">
        <v>999</v>
      </c>
      <c r="I13" s="61">
        <f t="shared" si="1"/>
        <v>2875</v>
      </c>
      <c r="J13" s="62">
        <v>3235</v>
      </c>
      <c r="K13" s="80">
        <v>3594</v>
      </c>
    </row>
    <row r="14" spans="1:11">
      <c r="A14" s="61">
        <v>12</v>
      </c>
      <c r="B14" s="64">
        <v>385</v>
      </c>
      <c r="C14" s="64" t="s">
        <v>22</v>
      </c>
      <c r="D14" s="61" t="str">
        <f>VLOOKUP(B:B,[1]查询时间段分门店销售汇总!$B:$F,5,0)</f>
        <v>A1</v>
      </c>
      <c r="E14" s="64" t="s">
        <v>11</v>
      </c>
      <c r="F14" s="61">
        <f t="shared" si="0"/>
        <v>914</v>
      </c>
      <c r="G14" s="62">
        <v>1029</v>
      </c>
      <c r="H14" s="62">
        <v>1143</v>
      </c>
      <c r="I14" s="61">
        <f t="shared" si="1"/>
        <v>2046</v>
      </c>
      <c r="J14" s="62">
        <v>2301</v>
      </c>
      <c r="K14" s="77">
        <v>2557</v>
      </c>
    </row>
    <row r="15" spans="1:11">
      <c r="A15" s="61">
        <v>13</v>
      </c>
      <c r="B15" s="63">
        <v>514</v>
      </c>
      <c r="C15" s="63" t="s">
        <v>23</v>
      </c>
      <c r="D15" s="61" t="str">
        <f>VLOOKUP(B:B,[1]查询时间段分门店销售汇总!$B:$F,5,0)</f>
        <v>A2</v>
      </c>
      <c r="E15" s="63" t="s">
        <v>11</v>
      </c>
      <c r="F15" s="61">
        <f t="shared" si="0"/>
        <v>808</v>
      </c>
      <c r="G15" s="62">
        <v>909</v>
      </c>
      <c r="H15" s="62">
        <v>1010</v>
      </c>
      <c r="I15" s="61">
        <f t="shared" si="1"/>
        <v>1620</v>
      </c>
      <c r="J15" s="62">
        <v>1823</v>
      </c>
      <c r="K15" s="77">
        <v>2025</v>
      </c>
    </row>
    <row r="16" spans="1:11">
      <c r="A16" s="61">
        <v>14</v>
      </c>
      <c r="B16" s="65">
        <v>371</v>
      </c>
      <c r="C16" s="65" t="s">
        <v>24</v>
      </c>
      <c r="D16" s="61" t="str">
        <f>VLOOKUP(B:B,[1]查询时间段分门店销售汇总!$B:$F,5,0)</f>
        <v>C1</v>
      </c>
      <c r="E16" s="65" t="s">
        <v>11</v>
      </c>
      <c r="F16" s="61">
        <f t="shared" si="0"/>
        <v>332</v>
      </c>
      <c r="G16" s="62">
        <v>374</v>
      </c>
      <c r="H16" s="62">
        <v>415</v>
      </c>
      <c r="I16" s="61">
        <f t="shared" si="1"/>
        <v>689</v>
      </c>
      <c r="J16" s="62">
        <v>775</v>
      </c>
      <c r="K16" s="81">
        <v>861</v>
      </c>
    </row>
    <row r="17" spans="1:11">
      <c r="A17" s="61">
        <v>15</v>
      </c>
      <c r="B17" s="63">
        <v>748</v>
      </c>
      <c r="C17" s="63" t="s">
        <v>25</v>
      </c>
      <c r="D17" s="61" t="str">
        <f>VLOOKUP(B:B,[1]查询时间段分门店销售汇总!$B:$F,5,0)</f>
        <v>C2</v>
      </c>
      <c r="E17" s="63" t="s">
        <v>11</v>
      </c>
      <c r="F17" s="61">
        <f t="shared" si="0"/>
        <v>281</v>
      </c>
      <c r="G17" s="62">
        <v>316</v>
      </c>
      <c r="H17" s="62">
        <v>351</v>
      </c>
      <c r="I17" s="61">
        <f t="shared" si="1"/>
        <v>789</v>
      </c>
      <c r="J17" s="62">
        <v>887</v>
      </c>
      <c r="K17" s="77">
        <v>986</v>
      </c>
    </row>
    <row r="18" spans="1:11">
      <c r="A18" s="61">
        <v>16</v>
      </c>
      <c r="B18" s="66">
        <v>102567</v>
      </c>
      <c r="C18" s="67" t="s">
        <v>26</v>
      </c>
      <c r="D18" s="61" t="str">
        <f>VLOOKUP(B:B,[1]查询时间段分门店销售汇总!$B:$F,5,0)</f>
        <v>B2</v>
      </c>
      <c r="E18" s="63" t="s">
        <v>11</v>
      </c>
      <c r="F18" s="61">
        <f t="shared" si="0"/>
        <v>410</v>
      </c>
      <c r="G18" s="62">
        <v>462</v>
      </c>
      <c r="H18" s="62">
        <v>513</v>
      </c>
      <c r="I18" s="61">
        <f t="shared" si="1"/>
        <v>169</v>
      </c>
      <c r="J18" s="62">
        <v>190</v>
      </c>
      <c r="K18" s="81">
        <v>211</v>
      </c>
    </row>
    <row r="19" spans="1:11">
      <c r="A19" s="61">
        <v>17</v>
      </c>
      <c r="B19" s="68">
        <v>102564</v>
      </c>
      <c r="C19" s="69" t="s">
        <v>27</v>
      </c>
      <c r="D19" s="61" t="str">
        <f>VLOOKUP(B:B,[1]查询时间段分门店销售汇总!$B:$F,5,0)</f>
        <v>C2</v>
      </c>
      <c r="E19" s="63" t="s">
        <v>11</v>
      </c>
      <c r="F19" s="61">
        <f t="shared" si="0"/>
        <v>385</v>
      </c>
      <c r="G19" s="62">
        <v>433</v>
      </c>
      <c r="H19" s="62">
        <v>481</v>
      </c>
      <c r="I19" s="61">
        <f t="shared" si="1"/>
        <v>390</v>
      </c>
      <c r="J19" s="62">
        <v>439</v>
      </c>
      <c r="K19" s="81">
        <v>488</v>
      </c>
    </row>
    <row r="20" spans="1:11">
      <c r="A20" s="61">
        <v>18</v>
      </c>
      <c r="B20" s="70">
        <v>104533</v>
      </c>
      <c r="C20" s="20" t="s">
        <v>28</v>
      </c>
      <c r="D20" s="61"/>
      <c r="E20" s="20" t="s">
        <v>29</v>
      </c>
      <c r="F20" s="61">
        <f t="shared" si="0"/>
        <v>0</v>
      </c>
      <c r="G20" s="62">
        <v>0</v>
      </c>
      <c r="H20" s="62">
        <v>0</v>
      </c>
      <c r="I20" s="61">
        <f t="shared" si="1"/>
        <v>0</v>
      </c>
      <c r="J20" s="62">
        <v>0</v>
      </c>
      <c r="K20" s="77">
        <v>0</v>
      </c>
    </row>
    <row r="21" s="56" customFormat="1" spans="1:11">
      <c r="A21" s="58"/>
      <c r="B21" s="58"/>
      <c r="C21" s="58"/>
      <c r="D21" s="71"/>
      <c r="E21" s="58" t="s">
        <v>11</v>
      </c>
      <c r="F21" s="61">
        <f t="shared" ref="F21:K21" si="2">SUM(F3:F20)</f>
        <v>7354</v>
      </c>
      <c r="G21" s="61">
        <f t="shared" si="2"/>
        <v>8276</v>
      </c>
      <c r="H21" s="61">
        <f t="shared" si="2"/>
        <v>9193</v>
      </c>
      <c r="I21" s="61">
        <f t="shared" si="2"/>
        <v>17683</v>
      </c>
      <c r="J21" s="61">
        <f t="shared" si="2"/>
        <v>19891</v>
      </c>
      <c r="K21" s="61">
        <f t="shared" si="2"/>
        <v>22102</v>
      </c>
    </row>
    <row r="22" spans="1:11">
      <c r="A22" s="72">
        <v>19</v>
      </c>
      <c r="B22" s="72">
        <v>52</v>
      </c>
      <c r="C22" s="72" t="s">
        <v>30</v>
      </c>
      <c r="D22" s="61" t="str">
        <f>VLOOKUP(B:B,[1]查询时间段分门店销售汇总!$B:$F,5,0)</f>
        <v>B1</v>
      </c>
      <c r="E22" s="72" t="s">
        <v>31</v>
      </c>
      <c r="F22" s="61">
        <f t="shared" si="0"/>
        <v>546</v>
      </c>
      <c r="G22" s="62">
        <v>615</v>
      </c>
      <c r="H22" s="62">
        <v>683</v>
      </c>
      <c r="I22" s="61">
        <f t="shared" si="1"/>
        <v>1340</v>
      </c>
      <c r="J22" s="62">
        <v>1508</v>
      </c>
      <c r="K22" s="80">
        <v>1675</v>
      </c>
    </row>
    <row r="23" spans="1:11">
      <c r="A23" s="72">
        <v>20</v>
      </c>
      <c r="B23" s="72">
        <v>54</v>
      </c>
      <c r="C23" s="72" t="s">
        <v>32</v>
      </c>
      <c r="D23" s="61" t="str">
        <f>VLOOKUP(B:B,[1]查询时间段分门店销售汇总!$B:$F,5,0)</f>
        <v>B1</v>
      </c>
      <c r="E23" s="72" t="s">
        <v>31</v>
      </c>
      <c r="F23" s="61">
        <f t="shared" si="0"/>
        <v>543</v>
      </c>
      <c r="G23" s="62">
        <v>611</v>
      </c>
      <c r="H23" s="62">
        <v>679</v>
      </c>
      <c r="I23" s="61">
        <f t="shared" si="1"/>
        <v>1328</v>
      </c>
      <c r="J23" s="62">
        <v>1494</v>
      </c>
      <c r="K23" s="80">
        <v>1660</v>
      </c>
    </row>
    <row r="24" spans="1:11">
      <c r="A24" s="72">
        <v>21</v>
      </c>
      <c r="B24" s="72">
        <v>56</v>
      </c>
      <c r="C24" s="72" t="s">
        <v>33</v>
      </c>
      <c r="D24" s="61" t="str">
        <f>VLOOKUP(B:B,[1]查询时间段分门店销售汇总!$B:$F,5,0)</f>
        <v>C1</v>
      </c>
      <c r="E24" s="72" t="s">
        <v>31</v>
      </c>
      <c r="F24" s="61">
        <f t="shared" si="0"/>
        <v>322</v>
      </c>
      <c r="G24" s="62">
        <v>363</v>
      </c>
      <c r="H24" s="62">
        <v>403</v>
      </c>
      <c r="I24" s="61">
        <f t="shared" si="1"/>
        <v>776</v>
      </c>
      <c r="J24" s="62">
        <v>873</v>
      </c>
      <c r="K24" s="80">
        <v>970</v>
      </c>
    </row>
    <row r="25" spans="1:11">
      <c r="A25" s="72">
        <v>22</v>
      </c>
      <c r="B25" s="72">
        <v>351</v>
      </c>
      <c r="C25" s="72" t="s">
        <v>34</v>
      </c>
      <c r="D25" s="61" t="str">
        <f>VLOOKUP(B:B,[1]查询时间段分门店销售汇总!$B:$F,5,0)</f>
        <v>B1</v>
      </c>
      <c r="E25" s="72" t="s">
        <v>31</v>
      </c>
      <c r="F25" s="61">
        <f t="shared" si="0"/>
        <v>278</v>
      </c>
      <c r="G25" s="62">
        <v>313</v>
      </c>
      <c r="H25" s="62">
        <v>348</v>
      </c>
      <c r="I25" s="61">
        <f t="shared" si="1"/>
        <v>1014</v>
      </c>
      <c r="J25" s="62">
        <v>1140</v>
      </c>
      <c r="K25" s="80">
        <v>1267</v>
      </c>
    </row>
    <row r="26" spans="1:11">
      <c r="A26" s="72">
        <v>23</v>
      </c>
      <c r="B26" s="72">
        <v>367</v>
      </c>
      <c r="C26" s="72" t="s">
        <v>35</v>
      </c>
      <c r="D26" s="61" t="str">
        <f>VLOOKUP(B:B,[1]查询时间段分门店销售汇总!$B:$F,5,0)</f>
        <v>B2</v>
      </c>
      <c r="E26" s="72" t="s">
        <v>31</v>
      </c>
      <c r="F26" s="61">
        <f t="shared" si="0"/>
        <v>556</v>
      </c>
      <c r="G26" s="62">
        <v>626</v>
      </c>
      <c r="H26" s="62">
        <v>695</v>
      </c>
      <c r="I26" s="61">
        <f t="shared" si="1"/>
        <v>1165</v>
      </c>
      <c r="J26" s="62">
        <v>1310</v>
      </c>
      <c r="K26" s="80">
        <v>1456</v>
      </c>
    </row>
    <row r="27" spans="1:11">
      <c r="A27" s="72">
        <v>24</v>
      </c>
      <c r="B27" s="72">
        <v>587</v>
      </c>
      <c r="C27" s="72" t="s">
        <v>36</v>
      </c>
      <c r="D27" s="61" t="str">
        <f>VLOOKUP(B:B,[1]查询时间段分门店销售汇总!$B:$F,5,0)</f>
        <v>B1</v>
      </c>
      <c r="E27" s="72" t="s">
        <v>31</v>
      </c>
      <c r="F27" s="61">
        <f t="shared" si="0"/>
        <v>538</v>
      </c>
      <c r="G27" s="62">
        <v>606</v>
      </c>
      <c r="H27" s="62">
        <v>673</v>
      </c>
      <c r="I27" s="61">
        <f t="shared" si="1"/>
        <v>1326</v>
      </c>
      <c r="J27" s="62">
        <v>1491</v>
      </c>
      <c r="K27" s="80">
        <v>1657</v>
      </c>
    </row>
    <row r="28" spans="1:11">
      <c r="A28" s="72">
        <v>25</v>
      </c>
      <c r="B28" s="72">
        <v>704</v>
      </c>
      <c r="C28" s="72" t="s">
        <v>37</v>
      </c>
      <c r="D28" s="61" t="str">
        <f>VLOOKUP(B:B,[1]查询时间段分门店销售汇总!$B:$F,5,0)</f>
        <v>B2 </v>
      </c>
      <c r="E28" s="72" t="s">
        <v>31</v>
      </c>
      <c r="F28" s="61">
        <f t="shared" si="0"/>
        <v>391</v>
      </c>
      <c r="G28" s="62">
        <v>440</v>
      </c>
      <c r="H28" s="62">
        <v>489</v>
      </c>
      <c r="I28" s="61">
        <f t="shared" si="1"/>
        <v>1134</v>
      </c>
      <c r="J28" s="62">
        <v>1276</v>
      </c>
      <c r="K28" s="80">
        <v>1418</v>
      </c>
    </row>
    <row r="29" spans="1:11">
      <c r="A29" s="72">
        <v>26</v>
      </c>
      <c r="B29" s="72">
        <v>706</v>
      </c>
      <c r="C29" s="72" t="s">
        <v>38</v>
      </c>
      <c r="D29" s="61" t="str">
        <f>VLOOKUP(B:B,[1]查询时间段分门店销售汇总!$B:$F,5,0)</f>
        <v>C2</v>
      </c>
      <c r="E29" s="72" t="s">
        <v>31</v>
      </c>
      <c r="F29" s="61">
        <f t="shared" si="0"/>
        <v>310</v>
      </c>
      <c r="G29" s="62">
        <v>349</v>
      </c>
      <c r="H29" s="62">
        <v>388</v>
      </c>
      <c r="I29" s="61">
        <f t="shared" si="1"/>
        <v>683</v>
      </c>
      <c r="J29" s="62">
        <v>769</v>
      </c>
      <c r="K29" s="80">
        <v>854</v>
      </c>
    </row>
    <row r="30" spans="1:11">
      <c r="A30" s="72">
        <v>27</v>
      </c>
      <c r="B30" s="72">
        <v>710</v>
      </c>
      <c r="C30" s="72" t="s">
        <v>39</v>
      </c>
      <c r="D30" s="61" t="str">
        <f>VLOOKUP(B:B,[1]查询时间段分门店销售汇总!$B:$F,5,0)</f>
        <v>C2</v>
      </c>
      <c r="E30" s="72" t="s">
        <v>31</v>
      </c>
      <c r="F30" s="61">
        <f t="shared" si="0"/>
        <v>329</v>
      </c>
      <c r="G30" s="62">
        <v>370</v>
      </c>
      <c r="H30" s="62">
        <v>411</v>
      </c>
      <c r="I30" s="61">
        <f t="shared" si="1"/>
        <v>686</v>
      </c>
      <c r="J30" s="62">
        <v>772</v>
      </c>
      <c r="K30" s="80">
        <v>858</v>
      </c>
    </row>
    <row r="31" spans="1:11">
      <c r="A31" s="72">
        <v>28</v>
      </c>
      <c r="B31" s="72">
        <v>713</v>
      </c>
      <c r="C31" s="72" t="s">
        <v>40</v>
      </c>
      <c r="D31" s="61" t="str">
        <f>VLOOKUP(B:B,[1]查询时间段分门店销售汇总!$B:$F,5,0)</f>
        <v>C2</v>
      </c>
      <c r="E31" s="72" t="s">
        <v>31</v>
      </c>
      <c r="F31" s="61">
        <f t="shared" si="0"/>
        <v>202</v>
      </c>
      <c r="G31" s="62">
        <v>228</v>
      </c>
      <c r="H31" s="62">
        <v>253</v>
      </c>
      <c r="I31" s="61">
        <f t="shared" si="1"/>
        <v>474</v>
      </c>
      <c r="J31" s="62">
        <v>533</v>
      </c>
      <c r="K31" s="80">
        <v>592</v>
      </c>
    </row>
    <row r="32" spans="1:11">
      <c r="A32" s="72">
        <v>29</v>
      </c>
      <c r="B32" s="72">
        <v>738</v>
      </c>
      <c r="C32" s="72" t="s">
        <v>41</v>
      </c>
      <c r="D32" s="61" t="str">
        <f>VLOOKUP(B:B,[1]查询时间段分门店销售汇总!$B:$F,5,0)</f>
        <v>C1</v>
      </c>
      <c r="E32" s="72" t="s">
        <v>31</v>
      </c>
      <c r="F32" s="61">
        <f t="shared" si="0"/>
        <v>269</v>
      </c>
      <c r="G32" s="62">
        <v>302</v>
      </c>
      <c r="H32" s="62">
        <v>336</v>
      </c>
      <c r="I32" s="61">
        <f t="shared" si="1"/>
        <v>822</v>
      </c>
      <c r="J32" s="62">
        <v>924</v>
      </c>
      <c r="K32" s="80">
        <v>1027</v>
      </c>
    </row>
    <row r="33" spans="1:11">
      <c r="A33" s="72">
        <v>30</v>
      </c>
      <c r="B33" s="72">
        <v>329</v>
      </c>
      <c r="C33" s="72" t="s">
        <v>42</v>
      </c>
      <c r="D33" s="61" t="str">
        <f>VLOOKUP(B:B,[1]查询时间段分门店销售汇总!$B:$F,5,0)</f>
        <v>A2</v>
      </c>
      <c r="E33" s="72" t="s">
        <v>31</v>
      </c>
      <c r="F33" s="61">
        <f t="shared" si="0"/>
        <v>439</v>
      </c>
      <c r="G33" s="62">
        <v>494</v>
      </c>
      <c r="H33" s="62">
        <v>549</v>
      </c>
      <c r="I33" s="61">
        <f t="shared" si="1"/>
        <v>1470</v>
      </c>
      <c r="J33" s="62">
        <v>1654</v>
      </c>
      <c r="K33" s="80">
        <v>1838</v>
      </c>
    </row>
    <row r="34" spans="1:11">
      <c r="A34" s="72">
        <v>31</v>
      </c>
      <c r="B34" s="20">
        <v>754</v>
      </c>
      <c r="C34" s="20" t="s">
        <v>43</v>
      </c>
      <c r="D34" s="61" t="str">
        <f>VLOOKUP(B:B,[1]查询时间段分门店销售汇总!$B:$F,5,0)</f>
        <v>C1</v>
      </c>
      <c r="E34" s="72" t="s">
        <v>31</v>
      </c>
      <c r="F34" s="61">
        <f t="shared" si="0"/>
        <v>286</v>
      </c>
      <c r="G34" s="62">
        <v>321</v>
      </c>
      <c r="H34" s="62">
        <v>357</v>
      </c>
      <c r="I34" s="61">
        <f t="shared" si="1"/>
        <v>800</v>
      </c>
      <c r="J34" s="62">
        <v>900</v>
      </c>
      <c r="K34" s="80">
        <v>1000</v>
      </c>
    </row>
    <row r="35" spans="1:11">
      <c r="A35" s="72">
        <v>32</v>
      </c>
      <c r="B35" s="20">
        <v>101453</v>
      </c>
      <c r="C35" s="20" t="s">
        <v>44</v>
      </c>
      <c r="D35" s="61" t="str">
        <f>VLOOKUP(B:B,[1]查询时间段分门店销售汇总!$B:$F,5,0)</f>
        <v>B2</v>
      </c>
      <c r="E35" s="72" t="s">
        <v>31</v>
      </c>
      <c r="F35" s="61">
        <f t="shared" ref="F35:F66" si="3">ROUND(H35*0.8,0)</f>
        <v>262</v>
      </c>
      <c r="G35" s="62">
        <v>295</v>
      </c>
      <c r="H35" s="62">
        <v>328</v>
      </c>
      <c r="I35" s="61">
        <f t="shared" ref="I35:I66" si="4">ROUND(K35*0.8,0)</f>
        <v>476</v>
      </c>
      <c r="J35" s="62">
        <v>536</v>
      </c>
      <c r="K35" s="80">
        <v>595</v>
      </c>
    </row>
    <row r="36" spans="1:11">
      <c r="A36" s="72">
        <v>33</v>
      </c>
      <c r="B36" s="20">
        <v>104428</v>
      </c>
      <c r="C36" s="73" t="s">
        <v>45</v>
      </c>
      <c r="D36" s="70"/>
      <c r="E36" s="72" t="s">
        <v>31</v>
      </c>
      <c r="F36" s="61">
        <f t="shared" si="3"/>
        <v>120</v>
      </c>
      <c r="G36" s="62">
        <v>135</v>
      </c>
      <c r="H36" s="62">
        <v>150</v>
      </c>
      <c r="I36" s="61">
        <f t="shared" si="4"/>
        <v>776</v>
      </c>
      <c r="J36" s="62">
        <v>873</v>
      </c>
      <c r="K36" s="80">
        <v>970</v>
      </c>
    </row>
    <row r="37" spans="1:11">
      <c r="A37" s="72">
        <v>34</v>
      </c>
      <c r="B37" s="70">
        <v>104838</v>
      </c>
      <c r="C37" s="20" t="s">
        <v>46</v>
      </c>
      <c r="D37" s="61"/>
      <c r="E37" s="72" t="s">
        <v>31</v>
      </c>
      <c r="F37" s="61">
        <f t="shared" si="3"/>
        <v>0</v>
      </c>
      <c r="G37" s="62">
        <v>0</v>
      </c>
      <c r="H37" s="62">
        <v>0</v>
      </c>
      <c r="I37" s="61">
        <f t="shared" si="4"/>
        <v>0</v>
      </c>
      <c r="J37" s="62">
        <v>0</v>
      </c>
      <c r="K37" s="77">
        <v>0</v>
      </c>
    </row>
    <row r="38" s="56" customFormat="1" spans="1:11">
      <c r="A38" s="58"/>
      <c r="B38" s="58"/>
      <c r="C38" s="58"/>
      <c r="D38" s="71"/>
      <c r="E38" s="58" t="s">
        <v>31</v>
      </c>
      <c r="F38" s="61">
        <f t="shared" ref="F38:K38" si="5">SUM(F22:F37)</f>
        <v>5391</v>
      </c>
      <c r="G38" s="61">
        <f t="shared" si="5"/>
        <v>6068</v>
      </c>
      <c r="H38" s="61">
        <f t="shared" si="5"/>
        <v>6742</v>
      </c>
      <c r="I38" s="61">
        <f t="shared" si="5"/>
        <v>14270</v>
      </c>
      <c r="J38" s="61">
        <f t="shared" si="5"/>
        <v>16053</v>
      </c>
      <c r="K38" s="61">
        <f t="shared" si="5"/>
        <v>17837</v>
      </c>
    </row>
    <row r="39" spans="1:11">
      <c r="A39" s="72">
        <v>35</v>
      </c>
      <c r="B39" s="72">
        <v>355</v>
      </c>
      <c r="C39" s="72" t="s">
        <v>47</v>
      </c>
      <c r="D39" s="61" t="str">
        <f>VLOOKUP(B:B,[1]查询时间段分门店销售汇总!$B:$F,5,0)</f>
        <v>A2</v>
      </c>
      <c r="E39" s="72" t="s">
        <v>48</v>
      </c>
      <c r="F39" s="61">
        <f t="shared" si="3"/>
        <v>656</v>
      </c>
      <c r="G39" s="62">
        <v>738</v>
      </c>
      <c r="H39" s="62">
        <v>820</v>
      </c>
      <c r="I39" s="61">
        <f t="shared" si="4"/>
        <v>1624</v>
      </c>
      <c r="J39" s="62">
        <v>1827</v>
      </c>
      <c r="K39" s="80">
        <v>2030</v>
      </c>
    </row>
    <row r="40" spans="1:11">
      <c r="A40" s="72">
        <v>36</v>
      </c>
      <c r="B40" s="72">
        <v>373</v>
      </c>
      <c r="C40" s="72" t="s">
        <v>49</v>
      </c>
      <c r="D40" s="61" t="str">
        <f>VLOOKUP(B:B,[1]查询时间段分门店销售汇总!$B:$F,5,0)</f>
        <v>B1</v>
      </c>
      <c r="E40" s="72" t="s">
        <v>48</v>
      </c>
      <c r="F40" s="61">
        <f t="shared" si="3"/>
        <v>825</v>
      </c>
      <c r="G40" s="62">
        <v>928</v>
      </c>
      <c r="H40" s="62">
        <v>1031</v>
      </c>
      <c r="I40" s="61">
        <f t="shared" si="4"/>
        <v>1715</v>
      </c>
      <c r="J40" s="62">
        <v>1930</v>
      </c>
      <c r="K40" s="80">
        <v>2144</v>
      </c>
    </row>
    <row r="41" spans="1:11">
      <c r="A41" s="72">
        <v>37</v>
      </c>
      <c r="B41" s="72">
        <v>511</v>
      </c>
      <c r="C41" s="72" t="s">
        <v>50</v>
      </c>
      <c r="D41" s="61" t="str">
        <f>VLOOKUP(B:B,[1]查询时间段分门店销售汇总!$B:$F,5,0)</f>
        <v>B2 </v>
      </c>
      <c r="E41" s="72" t="s">
        <v>48</v>
      </c>
      <c r="F41" s="61">
        <f t="shared" si="3"/>
        <v>517</v>
      </c>
      <c r="G41" s="62">
        <v>581</v>
      </c>
      <c r="H41" s="62">
        <v>646</v>
      </c>
      <c r="I41" s="61">
        <f t="shared" si="4"/>
        <v>1168</v>
      </c>
      <c r="J41" s="62">
        <v>1314</v>
      </c>
      <c r="K41" s="80">
        <v>1460</v>
      </c>
    </row>
    <row r="42" spans="1:11">
      <c r="A42" s="72">
        <v>38</v>
      </c>
      <c r="B42" s="72">
        <v>515</v>
      </c>
      <c r="C42" s="72" t="s">
        <v>51</v>
      </c>
      <c r="D42" s="61" t="str">
        <f>VLOOKUP(B:B,[1]查询时间段分门店销售汇总!$B:$F,5,0)</f>
        <v>B1</v>
      </c>
      <c r="E42" s="72" t="s">
        <v>48</v>
      </c>
      <c r="F42" s="61">
        <f t="shared" si="3"/>
        <v>640</v>
      </c>
      <c r="G42" s="62">
        <v>720</v>
      </c>
      <c r="H42" s="62">
        <v>800</v>
      </c>
      <c r="I42" s="61">
        <f t="shared" si="4"/>
        <v>1386</v>
      </c>
      <c r="J42" s="62">
        <v>1560</v>
      </c>
      <c r="K42" s="80">
        <v>1733</v>
      </c>
    </row>
    <row r="43" spans="1:11">
      <c r="A43" s="72">
        <v>39</v>
      </c>
      <c r="B43" s="72">
        <v>572</v>
      </c>
      <c r="C43" s="72" t="s">
        <v>52</v>
      </c>
      <c r="D43" s="61" t="str">
        <f>VLOOKUP(B:B,[1]查询时间段分门店销售汇总!$B:$F,5,0)</f>
        <v>B1</v>
      </c>
      <c r="E43" s="72" t="s">
        <v>48</v>
      </c>
      <c r="F43" s="61">
        <f t="shared" si="3"/>
        <v>482</v>
      </c>
      <c r="G43" s="62">
        <v>542</v>
      </c>
      <c r="H43" s="62">
        <v>602</v>
      </c>
      <c r="I43" s="61">
        <f t="shared" si="4"/>
        <v>1258</v>
      </c>
      <c r="J43" s="62">
        <v>1415</v>
      </c>
      <c r="K43" s="80">
        <v>1572</v>
      </c>
    </row>
    <row r="44" spans="1:11">
      <c r="A44" s="72">
        <v>40</v>
      </c>
      <c r="B44" s="72">
        <v>578</v>
      </c>
      <c r="C44" s="72" t="s">
        <v>53</v>
      </c>
      <c r="D44" s="61" t="str">
        <f>VLOOKUP(B:B,[1]查询时间段分门店销售汇总!$B:$F,5,0)</f>
        <v>A2</v>
      </c>
      <c r="E44" s="72" t="s">
        <v>48</v>
      </c>
      <c r="F44" s="61">
        <f t="shared" si="3"/>
        <v>712</v>
      </c>
      <c r="G44" s="62">
        <v>801</v>
      </c>
      <c r="H44" s="62">
        <v>890</v>
      </c>
      <c r="I44" s="61">
        <f t="shared" si="4"/>
        <v>1218</v>
      </c>
      <c r="J44" s="62">
        <v>1371</v>
      </c>
      <c r="K44" s="80">
        <v>1523</v>
      </c>
    </row>
    <row r="45" spans="1:11">
      <c r="A45" s="72">
        <v>41</v>
      </c>
      <c r="B45" s="72">
        <v>723</v>
      </c>
      <c r="C45" s="72" t="s">
        <v>54</v>
      </c>
      <c r="D45" s="61" t="str">
        <f>VLOOKUP(B:B,[1]查询时间段分门店销售汇总!$B:$F,5,0)</f>
        <v>C2</v>
      </c>
      <c r="E45" s="72" t="s">
        <v>48</v>
      </c>
      <c r="F45" s="61">
        <f t="shared" si="3"/>
        <v>282</v>
      </c>
      <c r="G45" s="62">
        <v>317</v>
      </c>
      <c r="H45" s="62">
        <v>352</v>
      </c>
      <c r="I45" s="61">
        <f t="shared" si="4"/>
        <v>528</v>
      </c>
      <c r="J45" s="62">
        <v>594</v>
      </c>
      <c r="K45" s="80">
        <v>660</v>
      </c>
    </row>
    <row r="46" spans="1:11">
      <c r="A46" s="72">
        <v>42</v>
      </c>
      <c r="B46" s="72">
        <v>718</v>
      </c>
      <c r="C46" s="72" t="s">
        <v>55</v>
      </c>
      <c r="D46" s="61" t="str">
        <f>VLOOKUP(B:B,[1]查询时间段分门店销售汇总!$B:$F,5,0)</f>
        <v>C2</v>
      </c>
      <c r="E46" s="72" t="s">
        <v>48</v>
      </c>
      <c r="F46" s="61">
        <f t="shared" si="3"/>
        <v>234</v>
      </c>
      <c r="G46" s="62">
        <v>264</v>
      </c>
      <c r="H46" s="62">
        <v>293</v>
      </c>
      <c r="I46" s="61">
        <f t="shared" si="4"/>
        <v>645</v>
      </c>
      <c r="J46" s="62">
        <v>725</v>
      </c>
      <c r="K46" s="80">
        <v>806</v>
      </c>
    </row>
    <row r="47" spans="1:11">
      <c r="A47" s="72">
        <v>43</v>
      </c>
      <c r="B47" s="72">
        <v>747</v>
      </c>
      <c r="C47" s="72" t="s">
        <v>56</v>
      </c>
      <c r="D47" s="61" t="str">
        <f>VLOOKUP(B:B,[1]查询时间段分门店销售汇总!$B:$F,5,0)</f>
        <v>C1</v>
      </c>
      <c r="E47" s="72" t="s">
        <v>48</v>
      </c>
      <c r="F47" s="61">
        <f t="shared" si="3"/>
        <v>350</v>
      </c>
      <c r="G47" s="62">
        <v>394</v>
      </c>
      <c r="H47" s="62">
        <v>438</v>
      </c>
      <c r="I47" s="61">
        <f t="shared" si="4"/>
        <v>1151</v>
      </c>
      <c r="J47" s="62">
        <v>1295</v>
      </c>
      <c r="K47" s="80">
        <v>1439</v>
      </c>
    </row>
    <row r="48" spans="1:11">
      <c r="A48" s="72">
        <v>44</v>
      </c>
      <c r="B48" s="72">
        <v>308</v>
      </c>
      <c r="C48" s="72" t="s">
        <v>57</v>
      </c>
      <c r="D48" s="61" t="str">
        <f>VLOOKUP(B:B,[1]查询时间段分门店销售汇总!$B:$F,5,0)</f>
        <v>A2</v>
      </c>
      <c r="E48" s="72" t="s">
        <v>48</v>
      </c>
      <c r="F48" s="61">
        <f t="shared" si="3"/>
        <v>471</v>
      </c>
      <c r="G48" s="62">
        <v>530</v>
      </c>
      <c r="H48" s="62">
        <v>589</v>
      </c>
      <c r="I48" s="61">
        <f t="shared" si="4"/>
        <v>1441</v>
      </c>
      <c r="J48" s="62">
        <v>1621</v>
      </c>
      <c r="K48" s="80">
        <v>1801</v>
      </c>
    </row>
    <row r="49" spans="1:11">
      <c r="A49" s="72">
        <v>45</v>
      </c>
      <c r="B49" s="72">
        <v>349</v>
      </c>
      <c r="C49" s="72" t="s">
        <v>58</v>
      </c>
      <c r="D49" s="61" t="str">
        <f>VLOOKUP(B:B,[1]查询时间段分门店销售汇总!$B:$F,5,0)</f>
        <v>B1</v>
      </c>
      <c r="E49" s="72" t="s">
        <v>48</v>
      </c>
      <c r="F49" s="61">
        <f t="shared" si="3"/>
        <v>500</v>
      </c>
      <c r="G49" s="62">
        <v>563</v>
      </c>
      <c r="H49" s="62">
        <v>625</v>
      </c>
      <c r="I49" s="61">
        <f t="shared" si="4"/>
        <v>1300</v>
      </c>
      <c r="J49" s="62">
        <v>1463</v>
      </c>
      <c r="K49" s="80">
        <v>1625</v>
      </c>
    </row>
    <row r="50" spans="1:11">
      <c r="A50" s="72">
        <v>46</v>
      </c>
      <c r="B50" s="72">
        <v>391</v>
      </c>
      <c r="C50" s="72" t="s">
        <v>59</v>
      </c>
      <c r="D50" s="61" t="str">
        <f>VLOOKUP(B:B,[1]查询时间段分门店销售汇总!$B:$F,5,0)</f>
        <v>B1</v>
      </c>
      <c r="E50" s="72" t="s">
        <v>48</v>
      </c>
      <c r="F50" s="61">
        <f t="shared" si="3"/>
        <v>642</v>
      </c>
      <c r="G50" s="62">
        <v>722</v>
      </c>
      <c r="H50" s="62">
        <v>802</v>
      </c>
      <c r="I50" s="61">
        <f t="shared" si="4"/>
        <v>1359</v>
      </c>
      <c r="J50" s="62">
        <v>1529</v>
      </c>
      <c r="K50" s="80">
        <v>1699</v>
      </c>
    </row>
    <row r="51" spans="1:11">
      <c r="A51" s="72">
        <v>47</v>
      </c>
      <c r="B51" s="72">
        <v>517</v>
      </c>
      <c r="C51" s="72" t="s">
        <v>60</v>
      </c>
      <c r="D51" s="61" t="str">
        <f>VLOOKUP(B:B,[1]查询时间段分门店销售汇总!$B:$F,5,0)</f>
        <v>A1</v>
      </c>
      <c r="E51" s="72" t="s">
        <v>48</v>
      </c>
      <c r="F51" s="61">
        <f t="shared" si="3"/>
        <v>830</v>
      </c>
      <c r="G51" s="62">
        <v>933</v>
      </c>
      <c r="H51" s="62">
        <v>1037</v>
      </c>
      <c r="I51" s="61">
        <f t="shared" si="4"/>
        <v>2546</v>
      </c>
      <c r="J51" s="62">
        <v>2864</v>
      </c>
      <c r="K51" s="80">
        <v>3182</v>
      </c>
    </row>
    <row r="52" spans="1:11">
      <c r="A52" s="72">
        <v>48</v>
      </c>
      <c r="B52" s="72">
        <v>742</v>
      </c>
      <c r="C52" s="72" t="s">
        <v>61</v>
      </c>
      <c r="D52" s="61" t="str">
        <f>VLOOKUP(B:B,[1]查询时间段分门店销售汇总!$B:$F,5,0)</f>
        <v>A2</v>
      </c>
      <c r="E52" s="72" t="s">
        <v>48</v>
      </c>
      <c r="F52" s="61">
        <f t="shared" si="3"/>
        <v>702</v>
      </c>
      <c r="G52" s="62">
        <v>789</v>
      </c>
      <c r="H52" s="62">
        <v>877</v>
      </c>
      <c r="I52" s="61">
        <f t="shared" si="4"/>
        <v>2126</v>
      </c>
      <c r="J52" s="62">
        <v>2391</v>
      </c>
      <c r="K52" s="80">
        <v>2657</v>
      </c>
    </row>
    <row r="53" spans="1:11">
      <c r="A53" s="72">
        <v>49</v>
      </c>
      <c r="B53" s="72">
        <v>744</v>
      </c>
      <c r="C53" s="72" t="s">
        <v>62</v>
      </c>
      <c r="D53" s="61" t="str">
        <f>VLOOKUP(B:B,[1]查询时间段分门店销售汇总!$B:$F,5,0)</f>
        <v>A2</v>
      </c>
      <c r="E53" s="72" t="s">
        <v>48</v>
      </c>
      <c r="F53" s="61">
        <f t="shared" si="3"/>
        <v>539</v>
      </c>
      <c r="G53" s="62">
        <v>607</v>
      </c>
      <c r="H53" s="62">
        <v>674</v>
      </c>
      <c r="I53" s="61">
        <f t="shared" si="4"/>
        <v>1594</v>
      </c>
      <c r="J53" s="62">
        <v>1794</v>
      </c>
      <c r="K53" s="80">
        <v>1993</v>
      </c>
    </row>
    <row r="54" spans="1:11">
      <c r="A54" s="72">
        <v>50</v>
      </c>
      <c r="B54" s="72">
        <v>102479</v>
      </c>
      <c r="C54" s="74" t="s">
        <v>63</v>
      </c>
      <c r="D54" s="61" t="str">
        <f>VLOOKUP(B:B,[1]查询时间段分门店销售汇总!$B:$F,5,0)</f>
        <v>B2</v>
      </c>
      <c r="E54" s="72" t="s">
        <v>48</v>
      </c>
      <c r="F54" s="61">
        <f t="shared" si="3"/>
        <v>680</v>
      </c>
      <c r="G54" s="62">
        <v>765</v>
      </c>
      <c r="H54" s="62">
        <v>850</v>
      </c>
      <c r="I54" s="61">
        <f t="shared" si="4"/>
        <v>169</v>
      </c>
      <c r="J54" s="62">
        <v>190</v>
      </c>
      <c r="K54" s="81">
        <v>211</v>
      </c>
    </row>
    <row r="55" spans="1:11">
      <c r="A55" s="72">
        <v>51</v>
      </c>
      <c r="B55" s="72">
        <v>102478</v>
      </c>
      <c r="C55" s="74" t="s">
        <v>64</v>
      </c>
      <c r="D55" s="61" t="str">
        <f>VLOOKUP(B:B,[1]查询时间段分门店销售汇总!$B:$F,5,0)</f>
        <v>C1</v>
      </c>
      <c r="E55" s="72" t="s">
        <v>48</v>
      </c>
      <c r="F55" s="61">
        <f t="shared" si="3"/>
        <v>169</v>
      </c>
      <c r="G55" s="62">
        <v>190</v>
      </c>
      <c r="H55" s="62">
        <v>211</v>
      </c>
      <c r="I55" s="61">
        <f t="shared" si="4"/>
        <v>149</v>
      </c>
      <c r="J55" s="62">
        <v>167</v>
      </c>
      <c r="K55" s="81">
        <v>186</v>
      </c>
    </row>
    <row r="56" spans="1:11">
      <c r="A56" s="72">
        <v>52</v>
      </c>
      <c r="B56" s="72">
        <v>102935</v>
      </c>
      <c r="C56" s="74" t="s">
        <v>65</v>
      </c>
      <c r="D56" s="61" t="str">
        <f>VLOOKUP(B:B,[1]查询时间段分门店销售汇总!$B:$F,5,0)</f>
        <v>B2</v>
      </c>
      <c r="E56" s="72" t="s">
        <v>48</v>
      </c>
      <c r="F56" s="61">
        <f t="shared" si="3"/>
        <v>535</v>
      </c>
      <c r="G56" s="62">
        <v>602</v>
      </c>
      <c r="H56" s="62">
        <v>669</v>
      </c>
      <c r="I56" s="61">
        <f t="shared" si="4"/>
        <v>880</v>
      </c>
      <c r="J56" s="62">
        <v>990</v>
      </c>
      <c r="K56" s="81">
        <v>1100</v>
      </c>
    </row>
    <row r="57" spans="1:12">
      <c r="A57" s="72">
        <v>53</v>
      </c>
      <c r="B57" s="72">
        <v>337</v>
      </c>
      <c r="C57" s="72" t="s">
        <v>66</v>
      </c>
      <c r="D57" s="72"/>
      <c r="E57" s="72" t="s">
        <v>48</v>
      </c>
      <c r="F57" s="61">
        <f t="shared" si="3"/>
        <v>1742</v>
      </c>
      <c r="G57" s="62">
        <v>1960</v>
      </c>
      <c r="H57" s="62">
        <v>2178</v>
      </c>
      <c r="I57" s="61">
        <f t="shared" si="4"/>
        <v>5034</v>
      </c>
      <c r="J57" s="62">
        <v>5663</v>
      </c>
      <c r="K57" s="80">
        <v>6292</v>
      </c>
      <c r="L57" s="82"/>
    </row>
    <row r="58" s="56" customFormat="1" spans="1:11">
      <c r="A58" s="58"/>
      <c r="B58" s="58"/>
      <c r="C58" s="58"/>
      <c r="D58" s="71"/>
      <c r="E58" s="58" t="s">
        <v>48</v>
      </c>
      <c r="F58" s="61">
        <f t="shared" ref="F58:K58" si="6">SUM(F39:F57)</f>
        <v>11508</v>
      </c>
      <c r="G58" s="61">
        <f t="shared" si="6"/>
        <v>12946</v>
      </c>
      <c r="H58" s="61">
        <f t="shared" si="6"/>
        <v>14384</v>
      </c>
      <c r="I58" s="61">
        <f t="shared" si="6"/>
        <v>27291</v>
      </c>
      <c r="J58" s="61">
        <f t="shared" si="6"/>
        <v>30703</v>
      </c>
      <c r="K58" s="61">
        <f t="shared" si="6"/>
        <v>34113</v>
      </c>
    </row>
    <row r="59" spans="1:11">
      <c r="A59" s="72">
        <v>54</v>
      </c>
      <c r="B59" s="72">
        <v>545</v>
      </c>
      <c r="C59" s="72" t="s">
        <v>67</v>
      </c>
      <c r="D59" s="61" t="str">
        <f>VLOOKUP(B:B,[1]查询时间段分门店销售汇总!$B:$F,5,0)</f>
        <v>C2</v>
      </c>
      <c r="E59" s="72" t="s">
        <v>68</v>
      </c>
      <c r="F59" s="61">
        <f t="shared" si="3"/>
        <v>284</v>
      </c>
      <c r="G59" s="62">
        <v>320</v>
      </c>
      <c r="H59" s="62">
        <v>355</v>
      </c>
      <c r="I59" s="61">
        <f t="shared" si="4"/>
        <v>616</v>
      </c>
      <c r="J59" s="62">
        <v>693</v>
      </c>
      <c r="K59" s="80">
        <v>770</v>
      </c>
    </row>
    <row r="60" spans="1:11">
      <c r="A60" s="72">
        <v>55</v>
      </c>
      <c r="B60" s="72">
        <v>598</v>
      </c>
      <c r="C60" s="72" t="s">
        <v>69</v>
      </c>
      <c r="D60" s="61" t="str">
        <f>VLOOKUP(B:B,[1]查询时间段分门店销售汇总!$B:$F,5,0)</f>
        <v>B1</v>
      </c>
      <c r="E60" s="72" t="s">
        <v>68</v>
      </c>
      <c r="F60" s="61">
        <f t="shared" si="3"/>
        <v>589</v>
      </c>
      <c r="G60" s="62">
        <v>662</v>
      </c>
      <c r="H60" s="62">
        <v>736</v>
      </c>
      <c r="I60" s="61">
        <f t="shared" si="4"/>
        <v>1194</v>
      </c>
      <c r="J60" s="62">
        <v>1343</v>
      </c>
      <c r="K60" s="80">
        <v>1492</v>
      </c>
    </row>
    <row r="61" spans="1:11">
      <c r="A61" s="72">
        <v>56</v>
      </c>
      <c r="B61" s="72">
        <v>707</v>
      </c>
      <c r="C61" s="72" t="s">
        <v>70</v>
      </c>
      <c r="D61" s="61" t="str">
        <f>VLOOKUP(B:B,[1]查询时间段分门店销售汇总!$B:$F,5,0)</f>
        <v>A2</v>
      </c>
      <c r="E61" s="72" t="s">
        <v>68</v>
      </c>
      <c r="F61" s="61">
        <f t="shared" si="3"/>
        <v>887</v>
      </c>
      <c r="G61" s="62">
        <v>998</v>
      </c>
      <c r="H61" s="62">
        <v>1109</v>
      </c>
      <c r="I61" s="61">
        <f t="shared" si="4"/>
        <v>2053</v>
      </c>
      <c r="J61" s="62">
        <v>2309</v>
      </c>
      <c r="K61" s="80">
        <v>2566</v>
      </c>
    </row>
    <row r="62" spans="1:11">
      <c r="A62" s="72">
        <v>57</v>
      </c>
      <c r="B62" s="72">
        <v>712</v>
      </c>
      <c r="C62" s="72" t="s">
        <v>71</v>
      </c>
      <c r="D62" s="61" t="str">
        <f>VLOOKUP(B:B,[1]查询时间段分门店销售汇总!$B:$F,5,0)</f>
        <v>A1</v>
      </c>
      <c r="E62" s="72" t="s">
        <v>68</v>
      </c>
      <c r="F62" s="61">
        <f t="shared" si="3"/>
        <v>978</v>
      </c>
      <c r="G62" s="62">
        <v>1101</v>
      </c>
      <c r="H62" s="62">
        <v>1223</v>
      </c>
      <c r="I62" s="61">
        <f t="shared" si="4"/>
        <v>2406</v>
      </c>
      <c r="J62" s="62">
        <v>2707</v>
      </c>
      <c r="K62" s="80">
        <v>3008</v>
      </c>
    </row>
    <row r="63" spans="1:11">
      <c r="A63" s="72">
        <v>58</v>
      </c>
      <c r="B63" s="72">
        <v>724</v>
      </c>
      <c r="C63" s="72" t="s">
        <v>72</v>
      </c>
      <c r="D63" s="61" t="str">
        <f>VLOOKUP(B:B,[1]查询时间段分门店销售汇总!$B:$F,5,0)</f>
        <v>A2</v>
      </c>
      <c r="E63" s="72" t="s">
        <v>68</v>
      </c>
      <c r="F63" s="61">
        <f t="shared" si="3"/>
        <v>825</v>
      </c>
      <c r="G63" s="62">
        <v>928</v>
      </c>
      <c r="H63" s="62">
        <v>1031</v>
      </c>
      <c r="I63" s="61">
        <f t="shared" si="4"/>
        <v>1845</v>
      </c>
      <c r="J63" s="62">
        <v>2075</v>
      </c>
      <c r="K63" s="80">
        <v>2306</v>
      </c>
    </row>
    <row r="64" spans="1:11">
      <c r="A64" s="72">
        <v>59</v>
      </c>
      <c r="B64" s="75">
        <v>740</v>
      </c>
      <c r="C64" s="75" t="s">
        <v>73</v>
      </c>
      <c r="D64" s="61" t="str">
        <f>VLOOKUP(B:B,[1]查询时间段分门店销售汇总!$B:$F,5,0)</f>
        <v>C2</v>
      </c>
      <c r="E64" s="75" t="s">
        <v>68</v>
      </c>
      <c r="F64" s="61">
        <f t="shared" si="3"/>
        <v>324</v>
      </c>
      <c r="G64" s="62">
        <v>365</v>
      </c>
      <c r="H64" s="62">
        <v>405</v>
      </c>
      <c r="I64" s="61">
        <f t="shared" si="4"/>
        <v>765</v>
      </c>
      <c r="J64" s="62">
        <v>860</v>
      </c>
      <c r="K64" s="83">
        <v>956</v>
      </c>
    </row>
    <row r="65" spans="1:11">
      <c r="A65" s="72">
        <v>60</v>
      </c>
      <c r="B65" s="72">
        <v>743</v>
      </c>
      <c r="C65" s="72" t="s">
        <v>74</v>
      </c>
      <c r="D65" s="61" t="str">
        <f>VLOOKUP(B:B,[1]查询时间段分门店销售汇总!$B:$F,5,0)</f>
        <v>C1</v>
      </c>
      <c r="E65" s="72" t="s">
        <v>68</v>
      </c>
      <c r="F65" s="61">
        <f t="shared" si="3"/>
        <v>366</v>
      </c>
      <c r="G65" s="62">
        <v>412</v>
      </c>
      <c r="H65" s="62">
        <v>458</v>
      </c>
      <c r="I65" s="61">
        <f t="shared" si="4"/>
        <v>824</v>
      </c>
      <c r="J65" s="62">
        <v>927</v>
      </c>
      <c r="K65" s="80">
        <v>1030</v>
      </c>
    </row>
    <row r="66" spans="1:11">
      <c r="A66" s="72">
        <v>61</v>
      </c>
      <c r="B66" s="72">
        <v>377</v>
      </c>
      <c r="C66" s="72" t="s">
        <v>75</v>
      </c>
      <c r="D66" s="61" t="str">
        <f>VLOOKUP(B:B,[1]查询时间段分门店销售汇总!$B:$F,5,0)</f>
        <v>B1</v>
      </c>
      <c r="E66" s="72" t="s">
        <v>68</v>
      </c>
      <c r="F66" s="61">
        <f t="shared" si="3"/>
        <v>651</v>
      </c>
      <c r="G66" s="62">
        <v>733</v>
      </c>
      <c r="H66" s="62">
        <v>814</v>
      </c>
      <c r="I66" s="61">
        <f t="shared" si="4"/>
        <v>1517</v>
      </c>
      <c r="J66" s="62">
        <v>1706</v>
      </c>
      <c r="K66" s="80">
        <v>1896</v>
      </c>
    </row>
    <row r="67" spans="1:11">
      <c r="A67" s="72">
        <v>62</v>
      </c>
      <c r="B67" s="84">
        <v>387</v>
      </c>
      <c r="C67" s="84" t="s">
        <v>76</v>
      </c>
      <c r="D67" s="61" t="str">
        <f>VLOOKUP(B:B,[1]查询时间段分门店销售汇总!$B:$F,5,0)</f>
        <v>A1</v>
      </c>
      <c r="E67" s="84" t="s">
        <v>68</v>
      </c>
      <c r="F67" s="61">
        <f t="shared" ref="F67:F108" si="7">ROUND(H67*0.8,0)</f>
        <v>1026</v>
      </c>
      <c r="G67" s="62">
        <v>1155</v>
      </c>
      <c r="H67" s="62">
        <v>1283</v>
      </c>
      <c r="I67" s="61">
        <f t="shared" ref="I67:I108" si="8">ROUND(K67*0.8,0)</f>
        <v>2390</v>
      </c>
      <c r="J67" s="62">
        <v>2689</v>
      </c>
      <c r="K67" s="88">
        <v>2988</v>
      </c>
    </row>
    <row r="68" spans="1:11">
      <c r="A68" s="72">
        <v>63</v>
      </c>
      <c r="B68" s="72">
        <v>399</v>
      </c>
      <c r="C68" s="72" t="s">
        <v>77</v>
      </c>
      <c r="D68" s="61" t="str">
        <f>VLOOKUP(B:B,[1]查询时间段分门店销售汇总!$B:$F,5,0)</f>
        <v>B1</v>
      </c>
      <c r="E68" s="72" t="s">
        <v>68</v>
      </c>
      <c r="F68" s="61">
        <f t="shared" si="7"/>
        <v>563</v>
      </c>
      <c r="G68" s="62">
        <v>634</v>
      </c>
      <c r="H68" s="62">
        <v>704</v>
      </c>
      <c r="I68" s="61">
        <f t="shared" si="8"/>
        <v>1501</v>
      </c>
      <c r="J68" s="62">
        <v>1688</v>
      </c>
      <c r="K68" s="80">
        <v>1876</v>
      </c>
    </row>
    <row r="69" spans="1:11">
      <c r="A69" s="72">
        <v>64</v>
      </c>
      <c r="B69" s="72">
        <v>571</v>
      </c>
      <c r="C69" s="72" t="s">
        <v>78</v>
      </c>
      <c r="D69" s="61" t="str">
        <f>VLOOKUP(B:B,[1]查询时间段分门店销售汇总!$B:$F,5,0)</f>
        <v>A1</v>
      </c>
      <c r="E69" s="72" t="s">
        <v>68</v>
      </c>
      <c r="F69" s="61">
        <f t="shared" si="7"/>
        <v>1525</v>
      </c>
      <c r="G69" s="62">
        <v>1715</v>
      </c>
      <c r="H69" s="62">
        <v>1906</v>
      </c>
      <c r="I69" s="61">
        <f t="shared" si="8"/>
        <v>3198</v>
      </c>
      <c r="J69" s="62">
        <v>3597</v>
      </c>
      <c r="K69" s="80">
        <v>3997</v>
      </c>
    </row>
    <row r="70" spans="1:11">
      <c r="A70" s="72">
        <v>65</v>
      </c>
      <c r="B70" s="72">
        <v>573</v>
      </c>
      <c r="C70" s="72" t="s">
        <v>79</v>
      </c>
      <c r="D70" s="61" t="str">
        <f>VLOOKUP(B:B,[1]查询时间段分门店销售汇总!$B:$F,5,0)</f>
        <v>B2 </v>
      </c>
      <c r="E70" s="72" t="s">
        <v>68</v>
      </c>
      <c r="F70" s="61">
        <f t="shared" si="7"/>
        <v>439</v>
      </c>
      <c r="G70" s="62">
        <v>494</v>
      </c>
      <c r="H70" s="62">
        <v>549</v>
      </c>
      <c r="I70" s="61">
        <f t="shared" si="8"/>
        <v>997</v>
      </c>
      <c r="J70" s="62">
        <v>1121</v>
      </c>
      <c r="K70" s="80">
        <v>1246</v>
      </c>
    </row>
    <row r="71" spans="1:11">
      <c r="A71" s="72">
        <v>66</v>
      </c>
      <c r="B71" s="72">
        <v>584</v>
      </c>
      <c r="C71" s="72" t="s">
        <v>80</v>
      </c>
      <c r="D71" s="61" t="str">
        <f>VLOOKUP(B:B,[1]查询时间段分门店销售汇总!$B:$F,5,0)</f>
        <v>C1</v>
      </c>
      <c r="E71" s="72" t="s">
        <v>68</v>
      </c>
      <c r="F71" s="61">
        <f t="shared" si="7"/>
        <v>312</v>
      </c>
      <c r="G71" s="62">
        <v>351</v>
      </c>
      <c r="H71" s="62">
        <v>390</v>
      </c>
      <c r="I71" s="61">
        <f t="shared" si="8"/>
        <v>826</v>
      </c>
      <c r="J71" s="62">
        <v>929</v>
      </c>
      <c r="K71" s="80">
        <v>1032</v>
      </c>
    </row>
    <row r="72" spans="1:11">
      <c r="A72" s="72">
        <v>67</v>
      </c>
      <c r="B72" s="72">
        <v>737</v>
      </c>
      <c r="C72" s="72" t="s">
        <v>81</v>
      </c>
      <c r="D72" s="61" t="str">
        <f>VLOOKUP(B:B,[1]查询时间段分门店销售汇总!$B:$F,5,0)</f>
        <v>B2 </v>
      </c>
      <c r="E72" s="72" t="s">
        <v>68</v>
      </c>
      <c r="F72" s="61">
        <f t="shared" si="7"/>
        <v>514</v>
      </c>
      <c r="G72" s="62">
        <v>579</v>
      </c>
      <c r="H72" s="62">
        <v>643</v>
      </c>
      <c r="I72" s="61">
        <f t="shared" si="8"/>
        <v>1142</v>
      </c>
      <c r="J72" s="62">
        <v>1285</v>
      </c>
      <c r="K72" s="80">
        <v>1428</v>
      </c>
    </row>
    <row r="73" spans="1:11">
      <c r="A73" s="72">
        <v>68</v>
      </c>
      <c r="B73" s="72">
        <v>546</v>
      </c>
      <c r="C73" s="72" t="s">
        <v>82</v>
      </c>
      <c r="D73" s="61" t="str">
        <f>VLOOKUP(B:B,[1]查询时间段分门店销售汇总!$B:$F,5,0)</f>
        <v>A2</v>
      </c>
      <c r="E73" s="72" t="s">
        <v>68</v>
      </c>
      <c r="F73" s="61">
        <f t="shared" si="7"/>
        <v>814</v>
      </c>
      <c r="G73" s="62">
        <v>916</v>
      </c>
      <c r="H73" s="62">
        <v>1018</v>
      </c>
      <c r="I73" s="61">
        <f t="shared" si="8"/>
        <v>1682</v>
      </c>
      <c r="J73" s="62">
        <v>1892</v>
      </c>
      <c r="K73" s="80">
        <v>2102</v>
      </c>
    </row>
    <row r="74" spans="1:11">
      <c r="A74" s="72">
        <v>69</v>
      </c>
      <c r="B74" s="72">
        <v>733</v>
      </c>
      <c r="C74" s="72" t="s">
        <v>83</v>
      </c>
      <c r="D74" s="61" t="str">
        <f>VLOOKUP(B:B,[1]查询时间段分门店销售汇总!$B:$F,5,0)</f>
        <v>C1</v>
      </c>
      <c r="E74" s="72" t="s">
        <v>68</v>
      </c>
      <c r="F74" s="61">
        <f t="shared" si="7"/>
        <v>294</v>
      </c>
      <c r="G74" s="62">
        <v>331</v>
      </c>
      <c r="H74" s="62">
        <v>368</v>
      </c>
      <c r="I74" s="61">
        <f t="shared" si="8"/>
        <v>791</v>
      </c>
      <c r="J74" s="62">
        <v>890</v>
      </c>
      <c r="K74" s="80">
        <v>989</v>
      </c>
    </row>
    <row r="75" spans="1:11">
      <c r="A75" s="72">
        <v>70</v>
      </c>
      <c r="B75" s="20">
        <v>750</v>
      </c>
      <c r="C75" s="20" t="s">
        <v>84</v>
      </c>
      <c r="D75" s="61" t="str">
        <f>VLOOKUP(B:B,[1]查询时间段分门店销售汇总!$B:$F,5,0)</f>
        <v>A1</v>
      </c>
      <c r="E75" s="20" t="s">
        <v>68</v>
      </c>
      <c r="F75" s="61">
        <v>1020</v>
      </c>
      <c r="G75" s="62">
        <f>F75*1.1</f>
        <v>1122</v>
      </c>
      <c r="H75" s="62">
        <f>F75*1.2</f>
        <v>1224</v>
      </c>
      <c r="I75" s="61">
        <v>2922</v>
      </c>
      <c r="J75" s="62">
        <f>I75*1.1</f>
        <v>3214.2</v>
      </c>
      <c r="K75" s="80">
        <f>I75*1.2</f>
        <v>3506.4</v>
      </c>
    </row>
    <row r="76" spans="1:11">
      <c r="A76" s="72">
        <v>71</v>
      </c>
      <c r="B76" s="72">
        <v>753</v>
      </c>
      <c r="C76" s="72" t="s">
        <v>85</v>
      </c>
      <c r="D76" s="61" t="str">
        <f>VLOOKUP(B:B,[1]查询时间段分门店销售汇总!$B:$F,5,0)</f>
        <v>C2</v>
      </c>
      <c r="E76" s="20" t="s">
        <v>68</v>
      </c>
      <c r="F76" s="61">
        <f t="shared" si="7"/>
        <v>179</v>
      </c>
      <c r="G76" s="62">
        <v>202</v>
      </c>
      <c r="H76" s="62">
        <v>224</v>
      </c>
      <c r="I76" s="61">
        <f t="shared" si="8"/>
        <v>402</v>
      </c>
      <c r="J76" s="62">
        <v>452</v>
      </c>
      <c r="K76" s="80">
        <v>502</v>
      </c>
    </row>
    <row r="77" spans="1:11">
      <c r="A77" s="72">
        <v>72</v>
      </c>
      <c r="B77" s="72">
        <v>103639</v>
      </c>
      <c r="C77" s="74" t="s">
        <v>86</v>
      </c>
      <c r="D77" s="61" t="str">
        <f>VLOOKUP(B:B,[1]查询时间段分门店销售汇总!$B:$F,5,0)</f>
        <v>B2</v>
      </c>
      <c r="E77" s="20" t="s">
        <v>68</v>
      </c>
      <c r="F77" s="61">
        <f t="shared" si="7"/>
        <v>440</v>
      </c>
      <c r="G77" s="62">
        <v>495</v>
      </c>
      <c r="H77" s="62">
        <v>550</v>
      </c>
      <c r="I77" s="61">
        <f t="shared" si="8"/>
        <v>1142</v>
      </c>
      <c r="J77" s="62">
        <v>1285</v>
      </c>
      <c r="K77" s="80">
        <v>1428</v>
      </c>
    </row>
    <row r="78" spans="1:11">
      <c r="A78" s="72">
        <v>73</v>
      </c>
      <c r="B78" s="70">
        <v>104430</v>
      </c>
      <c r="C78" s="85" t="s">
        <v>87</v>
      </c>
      <c r="D78" s="61"/>
      <c r="E78" s="70" t="s">
        <v>68</v>
      </c>
      <c r="F78" s="61">
        <f t="shared" si="7"/>
        <v>144</v>
      </c>
      <c r="G78" s="62">
        <v>162</v>
      </c>
      <c r="H78" s="62">
        <v>180</v>
      </c>
      <c r="I78" s="61">
        <f t="shared" si="8"/>
        <v>208</v>
      </c>
      <c r="J78" s="62">
        <v>234</v>
      </c>
      <c r="K78" s="81">
        <v>260</v>
      </c>
    </row>
    <row r="79" spans="1:11">
      <c r="A79" s="72">
        <v>74</v>
      </c>
      <c r="B79" s="86">
        <v>105396</v>
      </c>
      <c r="C79" s="86" t="s">
        <v>88</v>
      </c>
      <c r="D79" s="87"/>
      <c r="E79" s="87" t="s">
        <v>68</v>
      </c>
      <c r="F79" s="61">
        <f t="shared" si="7"/>
        <v>0</v>
      </c>
      <c r="G79" s="62">
        <v>0</v>
      </c>
      <c r="H79" s="62">
        <v>0</v>
      </c>
      <c r="I79" s="61">
        <f t="shared" si="8"/>
        <v>0</v>
      </c>
      <c r="J79" s="62">
        <v>0</v>
      </c>
      <c r="K79" s="80">
        <v>0</v>
      </c>
    </row>
    <row r="80" s="56" customFormat="1" spans="1:11">
      <c r="A80" s="58"/>
      <c r="B80" s="58"/>
      <c r="C80" s="58"/>
      <c r="D80" s="71"/>
      <c r="E80" s="58" t="s">
        <v>68</v>
      </c>
      <c r="F80" s="61">
        <f t="shared" ref="F80:K80" si="9">SUM(F59:F79)</f>
        <v>12174</v>
      </c>
      <c r="G80" s="61">
        <f t="shared" si="9"/>
        <v>13675</v>
      </c>
      <c r="H80" s="61">
        <f t="shared" si="9"/>
        <v>15170</v>
      </c>
      <c r="I80" s="61">
        <f t="shared" si="9"/>
        <v>28421</v>
      </c>
      <c r="J80" s="61">
        <f t="shared" si="9"/>
        <v>31896.2</v>
      </c>
      <c r="K80" s="61">
        <f t="shared" si="9"/>
        <v>35378.4</v>
      </c>
    </row>
    <row r="81" spans="1:11">
      <c r="A81" s="72">
        <v>75</v>
      </c>
      <c r="B81" s="72">
        <v>307</v>
      </c>
      <c r="C81" s="72" t="s">
        <v>89</v>
      </c>
      <c r="D81" s="61" t="str">
        <f>VLOOKUP(B:B,[1]查询时间段分门店销售汇总!$B:$F,5,0)</f>
        <v>T</v>
      </c>
      <c r="E81" s="72" t="s">
        <v>90</v>
      </c>
      <c r="F81" s="61">
        <f t="shared" si="7"/>
        <v>3295</v>
      </c>
      <c r="G81" s="62">
        <v>3707</v>
      </c>
      <c r="H81" s="62">
        <v>4119</v>
      </c>
      <c r="I81" s="61">
        <f t="shared" si="8"/>
        <v>13465</v>
      </c>
      <c r="J81" s="62">
        <v>15148</v>
      </c>
      <c r="K81" s="89">
        <v>16831</v>
      </c>
    </row>
    <row r="82" s="56" customFormat="1" spans="1:11">
      <c r="A82" s="58"/>
      <c r="B82" s="58"/>
      <c r="C82" s="58"/>
      <c r="D82" s="71"/>
      <c r="E82" s="58" t="s">
        <v>90</v>
      </c>
      <c r="F82" s="61">
        <f t="shared" ref="F82:K82" si="10">SUM(F81:F81)</f>
        <v>3295</v>
      </c>
      <c r="G82" s="61">
        <f t="shared" si="10"/>
        <v>3707</v>
      </c>
      <c r="H82" s="61">
        <f t="shared" si="10"/>
        <v>4119</v>
      </c>
      <c r="I82" s="61">
        <f t="shared" si="10"/>
        <v>13465</v>
      </c>
      <c r="J82" s="61">
        <f t="shared" si="10"/>
        <v>15148</v>
      </c>
      <c r="K82" s="61">
        <f t="shared" si="10"/>
        <v>16831</v>
      </c>
    </row>
    <row r="83" spans="1:11">
      <c r="A83" s="72">
        <v>76</v>
      </c>
      <c r="B83" s="72">
        <v>343</v>
      </c>
      <c r="C83" s="72" t="s">
        <v>91</v>
      </c>
      <c r="D83" s="61" t="str">
        <f>VLOOKUP(B:B,[1]查询时间段分门店销售汇总!$B:$F,5,0)</f>
        <v>A1</v>
      </c>
      <c r="E83" s="72" t="s">
        <v>92</v>
      </c>
      <c r="F83" s="61">
        <f t="shared" si="7"/>
        <v>1184</v>
      </c>
      <c r="G83" s="62">
        <v>1332</v>
      </c>
      <c r="H83" s="62">
        <v>1480</v>
      </c>
      <c r="I83" s="61">
        <f t="shared" si="8"/>
        <v>3825</v>
      </c>
      <c r="J83" s="62">
        <v>4303</v>
      </c>
      <c r="K83" s="80">
        <v>4781</v>
      </c>
    </row>
    <row r="84" spans="1:11">
      <c r="A84" s="72">
        <v>77</v>
      </c>
      <c r="B84" s="72">
        <v>357</v>
      </c>
      <c r="C84" s="72" t="s">
        <v>93</v>
      </c>
      <c r="D84" s="61" t="str">
        <f>VLOOKUP(B:B,[1]查询时间段分门店销售汇总!$B:$F,5,0)</f>
        <v>B1</v>
      </c>
      <c r="E84" s="72" t="s">
        <v>92</v>
      </c>
      <c r="F84" s="61">
        <f t="shared" si="7"/>
        <v>530</v>
      </c>
      <c r="G84" s="62">
        <v>597</v>
      </c>
      <c r="H84" s="62">
        <v>663</v>
      </c>
      <c r="I84" s="61">
        <f t="shared" si="8"/>
        <v>1454</v>
      </c>
      <c r="J84" s="62">
        <v>1636</v>
      </c>
      <c r="K84" s="80">
        <v>1818</v>
      </c>
    </row>
    <row r="85" spans="1:11">
      <c r="A85" s="72">
        <v>78</v>
      </c>
      <c r="B85" s="72">
        <v>359</v>
      </c>
      <c r="C85" s="72" t="s">
        <v>94</v>
      </c>
      <c r="D85" s="61" t="str">
        <f>VLOOKUP(B:B,[1]查询时间段分门店销售汇总!$B:$F,5,0)</f>
        <v>A2</v>
      </c>
      <c r="E85" s="72" t="s">
        <v>92</v>
      </c>
      <c r="F85" s="61">
        <f t="shared" si="7"/>
        <v>718</v>
      </c>
      <c r="G85" s="62">
        <v>807</v>
      </c>
      <c r="H85" s="62">
        <v>897</v>
      </c>
      <c r="I85" s="61">
        <f t="shared" si="8"/>
        <v>1750</v>
      </c>
      <c r="J85" s="62">
        <v>1968</v>
      </c>
      <c r="K85" s="80">
        <v>2187</v>
      </c>
    </row>
    <row r="86" spans="1:11">
      <c r="A86" s="72">
        <v>79</v>
      </c>
      <c r="B86" s="72">
        <v>365</v>
      </c>
      <c r="C86" s="72" t="s">
        <v>95</v>
      </c>
      <c r="D86" s="61" t="str">
        <f>VLOOKUP(B:B,[1]查询时间段分门店销售汇总!$B:$F,5,0)</f>
        <v>A2</v>
      </c>
      <c r="E86" s="72" t="s">
        <v>92</v>
      </c>
      <c r="F86" s="61">
        <f t="shared" si="7"/>
        <v>734</v>
      </c>
      <c r="G86" s="62">
        <v>825</v>
      </c>
      <c r="H86" s="62">
        <v>917</v>
      </c>
      <c r="I86" s="61">
        <f t="shared" si="8"/>
        <v>2019</v>
      </c>
      <c r="J86" s="62">
        <v>2272</v>
      </c>
      <c r="K86" s="80">
        <v>2524</v>
      </c>
    </row>
    <row r="87" spans="1:11">
      <c r="A87" s="72">
        <v>80</v>
      </c>
      <c r="B87" s="72">
        <v>379</v>
      </c>
      <c r="C87" s="72" t="s">
        <v>96</v>
      </c>
      <c r="D87" s="61" t="str">
        <f>VLOOKUP(B:B,[1]查询时间段分门店销售汇总!$B:$F,5,0)</f>
        <v>B1</v>
      </c>
      <c r="E87" s="72" t="s">
        <v>92</v>
      </c>
      <c r="F87" s="61">
        <f t="shared" si="7"/>
        <v>535</v>
      </c>
      <c r="G87" s="62">
        <v>602</v>
      </c>
      <c r="H87" s="62">
        <v>669</v>
      </c>
      <c r="I87" s="61">
        <f t="shared" si="8"/>
        <v>1344</v>
      </c>
      <c r="J87" s="62">
        <v>1512</v>
      </c>
      <c r="K87" s="80">
        <v>1680</v>
      </c>
    </row>
    <row r="88" spans="1:11">
      <c r="A88" s="72">
        <v>81</v>
      </c>
      <c r="B88" s="72">
        <v>513</v>
      </c>
      <c r="C88" s="72" t="s">
        <v>97</v>
      </c>
      <c r="D88" s="61" t="str">
        <f>VLOOKUP(B:B,[1]查询时间段分门店销售汇总!$B:$F,5,0)</f>
        <v>A2</v>
      </c>
      <c r="E88" s="72" t="s">
        <v>92</v>
      </c>
      <c r="F88" s="61">
        <f t="shared" si="7"/>
        <v>676</v>
      </c>
      <c r="G88" s="62">
        <v>761</v>
      </c>
      <c r="H88" s="62">
        <v>845</v>
      </c>
      <c r="I88" s="61">
        <f t="shared" si="8"/>
        <v>1657</v>
      </c>
      <c r="J88" s="62">
        <v>1864</v>
      </c>
      <c r="K88" s="80">
        <v>2071</v>
      </c>
    </row>
    <row r="89" spans="1:11">
      <c r="A89" s="72">
        <v>82</v>
      </c>
      <c r="B89" s="72">
        <v>570</v>
      </c>
      <c r="C89" s="72" t="s">
        <v>98</v>
      </c>
      <c r="D89" s="61" t="str">
        <f>VLOOKUP(B:B,[1]查询时间段分门店销售汇总!$B:$F,5,0)</f>
        <v>B2 </v>
      </c>
      <c r="E89" s="72" t="s">
        <v>92</v>
      </c>
      <c r="F89" s="61">
        <f t="shared" si="7"/>
        <v>396</v>
      </c>
      <c r="G89" s="62">
        <v>446</v>
      </c>
      <c r="H89" s="62">
        <v>495</v>
      </c>
      <c r="I89" s="61">
        <f t="shared" si="8"/>
        <v>956</v>
      </c>
      <c r="J89" s="62">
        <v>1076</v>
      </c>
      <c r="K89" s="80">
        <v>1195</v>
      </c>
    </row>
    <row r="90" spans="1:11">
      <c r="A90" s="72">
        <v>83</v>
      </c>
      <c r="B90" s="72">
        <v>745</v>
      </c>
      <c r="C90" s="72" t="s">
        <v>99</v>
      </c>
      <c r="D90" s="61" t="str">
        <f>VLOOKUP(B:B,[1]查询时间段分门店销售汇总!$B:$F,5,0)</f>
        <v>B2 </v>
      </c>
      <c r="E90" s="72" t="s">
        <v>92</v>
      </c>
      <c r="F90" s="61">
        <f t="shared" si="7"/>
        <v>447</v>
      </c>
      <c r="G90" s="62">
        <v>503</v>
      </c>
      <c r="H90" s="62">
        <v>559</v>
      </c>
      <c r="I90" s="61">
        <f t="shared" si="8"/>
        <v>1074</v>
      </c>
      <c r="J90" s="62">
        <v>1208</v>
      </c>
      <c r="K90" s="80">
        <v>1342</v>
      </c>
    </row>
    <row r="91" spans="1:11">
      <c r="A91" s="72">
        <v>84</v>
      </c>
      <c r="B91" s="72">
        <v>582</v>
      </c>
      <c r="C91" s="72" t="s">
        <v>100</v>
      </c>
      <c r="D91" s="61" t="str">
        <f>VLOOKUP(B:B,[1]查询时间段分门店销售汇总!$B:$F,5,0)</f>
        <v>A1</v>
      </c>
      <c r="E91" s="72" t="s">
        <v>92</v>
      </c>
      <c r="F91" s="61">
        <f t="shared" si="7"/>
        <v>1218</v>
      </c>
      <c r="G91" s="62">
        <v>1370</v>
      </c>
      <c r="H91" s="62">
        <v>1522</v>
      </c>
      <c r="I91" s="61">
        <f t="shared" si="8"/>
        <v>4602</v>
      </c>
      <c r="J91" s="62">
        <v>5178</v>
      </c>
      <c r="K91" s="80">
        <v>5753</v>
      </c>
    </row>
    <row r="92" spans="1:11">
      <c r="A92" s="72">
        <v>85</v>
      </c>
      <c r="B92" s="72">
        <v>347</v>
      </c>
      <c r="C92" s="72" t="s">
        <v>101</v>
      </c>
      <c r="D92" s="61" t="str">
        <f>VLOOKUP(B:B,[1]查询时间段分门店销售汇总!$B:$F,5,0)</f>
        <v>B2</v>
      </c>
      <c r="E92" s="72" t="s">
        <v>92</v>
      </c>
      <c r="F92" s="61">
        <f t="shared" si="7"/>
        <v>431</v>
      </c>
      <c r="G92" s="62">
        <v>485</v>
      </c>
      <c r="H92" s="62">
        <v>539</v>
      </c>
      <c r="I92" s="61">
        <f t="shared" si="8"/>
        <v>1133</v>
      </c>
      <c r="J92" s="62">
        <v>1274</v>
      </c>
      <c r="K92" s="80">
        <v>1416</v>
      </c>
    </row>
    <row r="93" spans="1:11">
      <c r="A93" s="72">
        <v>86</v>
      </c>
      <c r="B93" s="72">
        <v>311</v>
      </c>
      <c r="C93" s="72" t="s">
        <v>102</v>
      </c>
      <c r="D93" s="61" t="str">
        <f>VLOOKUP(B:B,[1]查询时间段分门店销售汇总!$B:$F,5,0)</f>
        <v>B2 </v>
      </c>
      <c r="E93" s="72" t="s">
        <v>92</v>
      </c>
      <c r="F93" s="61">
        <f t="shared" si="7"/>
        <v>396</v>
      </c>
      <c r="G93" s="62">
        <v>446</v>
      </c>
      <c r="H93" s="62">
        <v>495</v>
      </c>
      <c r="I93" s="61">
        <f t="shared" si="8"/>
        <v>1375</v>
      </c>
      <c r="J93" s="62">
        <v>1547</v>
      </c>
      <c r="K93" s="80">
        <v>1719</v>
      </c>
    </row>
    <row r="94" spans="1:11">
      <c r="A94" s="72">
        <v>87</v>
      </c>
      <c r="B94" s="72">
        <v>339</v>
      </c>
      <c r="C94" s="72" t="s">
        <v>103</v>
      </c>
      <c r="D94" s="61" t="str">
        <f>VLOOKUP(B:B,[1]查询时间段分门店销售汇总!$B:$F,5,0)</f>
        <v>B2</v>
      </c>
      <c r="E94" s="72" t="s">
        <v>92</v>
      </c>
      <c r="F94" s="61">
        <f t="shared" si="7"/>
        <v>366</v>
      </c>
      <c r="G94" s="62">
        <v>412</v>
      </c>
      <c r="H94" s="62">
        <v>458</v>
      </c>
      <c r="I94" s="61">
        <f t="shared" si="8"/>
        <v>1009</v>
      </c>
      <c r="J94" s="62">
        <v>1135</v>
      </c>
      <c r="K94" s="80">
        <v>1261</v>
      </c>
    </row>
    <row r="95" spans="1:11">
      <c r="A95" s="72">
        <v>88</v>
      </c>
      <c r="B95" s="63">
        <v>581</v>
      </c>
      <c r="C95" s="63" t="s">
        <v>104</v>
      </c>
      <c r="D95" s="61" t="str">
        <f>VLOOKUP(B:B,[1]查询时间段分门店销售汇总!$B:$F,5,0)</f>
        <v>A2</v>
      </c>
      <c r="E95" s="63" t="s">
        <v>92</v>
      </c>
      <c r="F95" s="61">
        <f t="shared" si="7"/>
        <v>693</v>
      </c>
      <c r="G95" s="62">
        <v>779</v>
      </c>
      <c r="H95" s="62">
        <v>866</v>
      </c>
      <c r="I95" s="61">
        <f t="shared" si="8"/>
        <v>1974</v>
      </c>
      <c r="J95" s="62">
        <v>2220</v>
      </c>
      <c r="K95" s="77">
        <v>2467</v>
      </c>
    </row>
    <row r="96" spans="1:11">
      <c r="A96" s="72">
        <v>89</v>
      </c>
      <c r="B96" s="72">
        <v>585</v>
      </c>
      <c r="C96" s="72" t="s">
        <v>105</v>
      </c>
      <c r="D96" s="61" t="str">
        <f>VLOOKUP(B:B,[1]查询时间段分门店销售汇总!$B:$F,5,0)</f>
        <v>A2</v>
      </c>
      <c r="E96" s="72" t="s">
        <v>92</v>
      </c>
      <c r="F96" s="61">
        <f t="shared" si="7"/>
        <v>887</v>
      </c>
      <c r="G96" s="62">
        <v>998</v>
      </c>
      <c r="H96" s="62">
        <v>1109</v>
      </c>
      <c r="I96" s="61">
        <f t="shared" si="8"/>
        <v>2195</v>
      </c>
      <c r="J96" s="62">
        <v>2470</v>
      </c>
      <c r="K96" s="80">
        <v>2744</v>
      </c>
    </row>
    <row r="97" spans="1:11">
      <c r="A97" s="72">
        <v>90</v>
      </c>
      <c r="B97" s="72">
        <v>709</v>
      </c>
      <c r="C97" s="72" t="s">
        <v>106</v>
      </c>
      <c r="D97" s="61" t="str">
        <f>VLOOKUP(B:B,[1]查询时间段分门店销售汇总!$B:$F,5,0)</f>
        <v>B1</v>
      </c>
      <c r="E97" s="72" t="s">
        <v>92</v>
      </c>
      <c r="F97" s="61">
        <f t="shared" si="7"/>
        <v>426</v>
      </c>
      <c r="G97" s="62">
        <v>479</v>
      </c>
      <c r="H97" s="62">
        <v>532</v>
      </c>
      <c r="I97" s="61">
        <f t="shared" si="8"/>
        <v>1325</v>
      </c>
      <c r="J97" s="62">
        <v>1490</v>
      </c>
      <c r="K97" s="80">
        <v>1656</v>
      </c>
    </row>
    <row r="98" spans="1:11">
      <c r="A98" s="72">
        <v>91</v>
      </c>
      <c r="B98" s="72">
        <v>726</v>
      </c>
      <c r="C98" s="72" t="s">
        <v>107</v>
      </c>
      <c r="D98" s="61" t="str">
        <f>VLOOKUP(B:B,[1]查询时间段分门店销售汇总!$B:$F,5,0)</f>
        <v>A2</v>
      </c>
      <c r="E98" s="72" t="s">
        <v>92</v>
      </c>
      <c r="F98" s="61">
        <f t="shared" si="7"/>
        <v>752</v>
      </c>
      <c r="G98" s="62">
        <v>846</v>
      </c>
      <c r="H98" s="62">
        <v>940</v>
      </c>
      <c r="I98" s="61">
        <f t="shared" si="8"/>
        <v>1836</v>
      </c>
      <c r="J98" s="62">
        <v>2066</v>
      </c>
      <c r="K98" s="80">
        <v>2295</v>
      </c>
    </row>
    <row r="99" spans="1:11">
      <c r="A99" s="72">
        <v>92</v>
      </c>
      <c r="B99" s="72">
        <v>727</v>
      </c>
      <c r="C99" s="72" t="s">
        <v>108</v>
      </c>
      <c r="D99" s="61" t="str">
        <f>VLOOKUP(B:B,[1]查询时间段分门店销售汇总!$B:$F,5,0)</f>
        <v>B2 </v>
      </c>
      <c r="E99" s="72" t="s">
        <v>92</v>
      </c>
      <c r="F99" s="61">
        <f t="shared" si="7"/>
        <v>370</v>
      </c>
      <c r="G99" s="62">
        <v>417</v>
      </c>
      <c r="H99" s="62">
        <v>463</v>
      </c>
      <c r="I99" s="61">
        <f t="shared" si="8"/>
        <v>956</v>
      </c>
      <c r="J99" s="62">
        <v>1076</v>
      </c>
      <c r="K99" s="80">
        <v>1195</v>
      </c>
    </row>
    <row r="100" spans="1:11">
      <c r="A100" s="72">
        <v>93</v>
      </c>
      <c r="B100" s="20">
        <v>730</v>
      </c>
      <c r="C100" s="20" t="s">
        <v>109</v>
      </c>
      <c r="D100" s="61" t="str">
        <f>VLOOKUP(B:B,[1]查询时间段分门店销售汇总!$B:$F,5,0)</f>
        <v>A2</v>
      </c>
      <c r="E100" s="20" t="s">
        <v>92</v>
      </c>
      <c r="F100" s="61">
        <f t="shared" si="7"/>
        <v>702</v>
      </c>
      <c r="G100" s="62">
        <v>790</v>
      </c>
      <c r="H100" s="62">
        <v>878</v>
      </c>
      <c r="I100" s="61">
        <f t="shared" si="8"/>
        <v>1910</v>
      </c>
      <c r="J100" s="62">
        <v>2148</v>
      </c>
      <c r="K100" s="80">
        <v>2387</v>
      </c>
    </row>
    <row r="101" spans="1:11">
      <c r="A101" s="72">
        <v>94</v>
      </c>
      <c r="B101" s="72">
        <v>741</v>
      </c>
      <c r="C101" s="72" t="s">
        <v>110</v>
      </c>
      <c r="D101" s="61" t="str">
        <f>VLOOKUP(B:B,[1]查询时间段分门店销售汇总!$B:$F,5,0)</f>
        <v>C2</v>
      </c>
      <c r="E101" s="20" t="s">
        <v>92</v>
      </c>
      <c r="F101" s="61">
        <f t="shared" si="7"/>
        <v>253</v>
      </c>
      <c r="G101" s="62">
        <v>284</v>
      </c>
      <c r="H101" s="62">
        <v>316</v>
      </c>
      <c r="I101" s="61">
        <f t="shared" si="8"/>
        <v>662</v>
      </c>
      <c r="J101" s="62">
        <v>744</v>
      </c>
      <c r="K101" s="80">
        <v>827</v>
      </c>
    </row>
    <row r="102" spans="1:11">
      <c r="A102" s="72">
        <v>95</v>
      </c>
      <c r="B102" s="72">
        <v>752</v>
      </c>
      <c r="C102" s="72" t="s">
        <v>111</v>
      </c>
      <c r="D102" s="61" t="str">
        <f>VLOOKUP(B:B,[1]查询时间段分门店销售汇总!$B:$F,5,0)</f>
        <v>C2</v>
      </c>
      <c r="E102" s="72" t="s">
        <v>92</v>
      </c>
      <c r="F102" s="61">
        <f t="shared" si="7"/>
        <v>194</v>
      </c>
      <c r="G102" s="62">
        <v>219</v>
      </c>
      <c r="H102" s="62">
        <v>243</v>
      </c>
      <c r="I102" s="61">
        <f t="shared" si="8"/>
        <v>494</v>
      </c>
      <c r="J102" s="62">
        <v>556</v>
      </c>
      <c r="K102" s="80">
        <v>618</v>
      </c>
    </row>
    <row r="103" spans="1:11">
      <c r="A103" s="72">
        <v>96</v>
      </c>
      <c r="B103" s="72">
        <v>102934</v>
      </c>
      <c r="C103" s="74" t="s">
        <v>112</v>
      </c>
      <c r="D103" s="61" t="str">
        <f>VLOOKUP(B:B,[1]查询时间段分门店销售汇总!$B:$F,5,0)</f>
        <v>A1</v>
      </c>
      <c r="E103" s="72" t="s">
        <v>92</v>
      </c>
      <c r="F103" s="61">
        <f t="shared" si="7"/>
        <v>718</v>
      </c>
      <c r="G103" s="62">
        <v>807</v>
      </c>
      <c r="H103" s="62">
        <v>897</v>
      </c>
      <c r="I103" s="61">
        <f t="shared" si="8"/>
        <v>1280</v>
      </c>
      <c r="J103" s="62">
        <v>1440</v>
      </c>
      <c r="K103" s="81">
        <v>1600</v>
      </c>
    </row>
    <row r="104" spans="1:11">
      <c r="A104" s="72">
        <v>97</v>
      </c>
      <c r="B104" s="72">
        <v>103198</v>
      </c>
      <c r="C104" s="74" t="s">
        <v>113</v>
      </c>
      <c r="D104" s="61" t="str">
        <f>VLOOKUP(B:B,[1]查询时间段分门店销售汇总!$B:$F,5,0)</f>
        <v>B2</v>
      </c>
      <c r="E104" s="72" t="s">
        <v>92</v>
      </c>
      <c r="F104" s="61">
        <f t="shared" si="7"/>
        <v>304</v>
      </c>
      <c r="G104" s="62">
        <v>342</v>
      </c>
      <c r="H104" s="62">
        <v>380</v>
      </c>
      <c r="I104" s="61">
        <f t="shared" si="8"/>
        <v>592</v>
      </c>
      <c r="J104" s="62">
        <v>666</v>
      </c>
      <c r="K104" s="81">
        <v>740</v>
      </c>
    </row>
    <row r="105" spans="1:11">
      <c r="A105" s="72">
        <v>98</v>
      </c>
      <c r="B105" s="72">
        <v>102565</v>
      </c>
      <c r="C105" s="74" t="s">
        <v>114</v>
      </c>
      <c r="D105" s="61" t="str">
        <f>VLOOKUP(B:B,[1]查询时间段分门店销售汇总!$B:$F,5,0)</f>
        <v>B2</v>
      </c>
      <c r="E105" s="72" t="s">
        <v>92</v>
      </c>
      <c r="F105" s="61">
        <f t="shared" si="7"/>
        <v>718</v>
      </c>
      <c r="G105" s="62">
        <v>807</v>
      </c>
      <c r="H105" s="62">
        <v>897</v>
      </c>
      <c r="I105" s="61">
        <f t="shared" si="8"/>
        <v>719</v>
      </c>
      <c r="J105" s="62">
        <v>809</v>
      </c>
      <c r="K105" s="81">
        <v>899</v>
      </c>
    </row>
    <row r="106" spans="1:11">
      <c r="A106" s="72">
        <v>99</v>
      </c>
      <c r="B106" s="72">
        <v>103199</v>
      </c>
      <c r="C106" s="74" t="s">
        <v>115</v>
      </c>
      <c r="D106" s="61" t="str">
        <f>VLOOKUP(B:B,[1]查询时间段分门店销售汇总!$B:$F,5,0)</f>
        <v>B2</v>
      </c>
      <c r="E106" s="72" t="s">
        <v>92</v>
      </c>
      <c r="F106" s="61">
        <f t="shared" si="7"/>
        <v>720</v>
      </c>
      <c r="G106" s="62">
        <v>810</v>
      </c>
      <c r="H106" s="62">
        <v>900</v>
      </c>
      <c r="I106" s="61">
        <f t="shared" si="8"/>
        <v>520</v>
      </c>
      <c r="J106" s="62">
        <v>585</v>
      </c>
      <c r="K106" s="81">
        <v>650</v>
      </c>
    </row>
    <row r="107" spans="1:11">
      <c r="A107" s="72">
        <v>100</v>
      </c>
      <c r="B107" s="70">
        <v>104429</v>
      </c>
      <c r="C107" s="20" t="s">
        <v>116</v>
      </c>
      <c r="D107" s="61"/>
      <c r="E107" s="70" t="s">
        <v>92</v>
      </c>
      <c r="F107" s="61">
        <f t="shared" si="7"/>
        <v>0</v>
      </c>
      <c r="G107" s="62">
        <v>0</v>
      </c>
      <c r="H107" s="62">
        <v>0</v>
      </c>
      <c r="I107" s="61">
        <f t="shared" si="8"/>
        <v>0</v>
      </c>
      <c r="J107" s="62">
        <v>0</v>
      </c>
      <c r="K107" s="80">
        <v>0</v>
      </c>
    </row>
    <row r="108" spans="1:11">
      <c r="A108" s="72">
        <v>101</v>
      </c>
      <c r="B108" s="70">
        <v>105267</v>
      </c>
      <c r="C108" s="20" t="s">
        <v>117</v>
      </c>
      <c r="D108" s="61"/>
      <c r="E108" s="70" t="s">
        <v>92</v>
      </c>
      <c r="F108" s="61">
        <f t="shared" si="7"/>
        <v>0</v>
      </c>
      <c r="G108" s="62">
        <v>0</v>
      </c>
      <c r="H108" s="62">
        <v>0</v>
      </c>
      <c r="I108" s="61">
        <f t="shared" si="8"/>
        <v>0</v>
      </c>
      <c r="J108" s="62">
        <v>0</v>
      </c>
      <c r="K108" s="80">
        <v>0</v>
      </c>
    </row>
    <row r="109" s="56" customFormat="1" spans="1:11">
      <c r="A109" s="58"/>
      <c r="B109" s="58"/>
      <c r="C109" s="58"/>
      <c r="D109" s="71"/>
      <c r="E109" s="58" t="s">
        <v>92</v>
      </c>
      <c r="F109" s="71">
        <f t="shared" ref="F109:K109" si="11">SUM(F83:F108)</f>
        <v>14368</v>
      </c>
      <c r="G109" s="71">
        <f t="shared" si="11"/>
        <v>16164</v>
      </c>
      <c r="H109" s="71">
        <f t="shared" si="11"/>
        <v>17960</v>
      </c>
      <c r="I109" s="71">
        <f t="shared" si="11"/>
        <v>36661</v>
      </c>
      <c r="J109" s="71">
        <f t="shared" si="11"/>
        <v>41243</v>
      </c>
      <c r="K109" s="71">
        <f t="shared" si="11"/>
        <v>45825</v>
      </c>
    </row>
    <row r="110" spans="1:11">
      <c r="A110" s="72"/>
      <c r="B110" s="72"/>
      <c r="C110" s="72"/>
      <c r="D110" s="61"/>
      <c r="E110" s="72" t="s">
        <v>118</v>
      </c>
      <c r="F110" s="61">
        <f>ROUND(H110*0.8,0)</f>
        <v>54054</v>
      </c>
      <c r="G110" s="62">
        <f>G109+G82+G80+G58+G38+G21</f>
        <v>60836</v>
      </c>
      <c r="H110" s="62">
        <f>H109+H82+H80+H58+H38+H21</f>
        <v>67568</v>
      </c>
      <c r="I110" s="61">
        <f>ROUND(K110*0.8,0)</f>
        <v>137669</v>
      </c>
      <c r="J110" s="62">
        <f>J109+J82+J80+J58+J38+J21</f>
        <v>154934.2</v>
      </c>
      <c r="K110" s="62">
        <f>K109+K82+K80+K58+K38+K21</f>
        <v>172086.4</v>
      </c>
    </row>
  </sheetData>
  <mergeCells count="2">
    <mergeCell ref="F1:H1"/>
    <mergeCell ref="I1:K1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S5" sqref="S5"/>
    </sheetView>
  </sheetViews>
  <sheetFormatPr defaultColWidth="9" defaultRowHeight="14.25"/>
  <cols>
    <col min="1" max="2" width="9" style="5"/>
    <col min="3" max="3" width="12.875" style="5" customWidth="1"/>
    <col min="4" max="5" width="9" style="5"/>
    <col min="6" max="6" width="5.5" style="5" customWidth="1"/>
    <col min="7" max="7" width="7.25" style="5" customWidth="1"/>
    <col min="8" max="8" width="7.375" style="5" customWidth="1"/>
    <col min="9" max="9" width="6.75" style="5" customWidth="1"/>
    <col min="10" max="10" width="6.875" style="5" customWidth="1"/>
    <col min="11" max="11" width="6.375" style="5" customWidth="1"/>
    <col min="12" max="14" width="7.75" style="5" customWidth="1"/>
    <col min="15" max="15" width="16.25" style="5" customWidth="1"/>
    <col min="16" max="16" width="5.5" style="21" customWidth="1"/>
    <col min="17" max="16383" width="9" style="5"/>
  </cols>
  <sheetData>
    <row r="1" ht="31" customHeight="1" spans="1:16">
      <c r="A1" s="22" t="s">
        <v>119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45"/>
    </row>
    <row r="2" spans="1:16">
      <c r="A2" s="24"/>
      <c r="B2" s="25"/>
      <c r="C2" s="24"/>
      <c r="D2" s="24"/>
      <c r="E2" s="24"/>
      <c r="F2" s="24"/>
      <c r="G2" s="24"/>
      <c r="H2" s="26" t="s">
        <v>120</v>
      </c>
      <c r="I2" s="26"/>
      <c r="J2" s="26"/>
      <c r="K2" s="26"/>
      <c r="L2" s="26" t="s">
        <v>121</v>
      </c>
      <c r="M2" s="26"/>
      <c r="N2" s="26"/>
      <c r="O2" s="24"/>
      <c r="P2" s="46"/>
    </row>
    <row r="3" ht="21" customHeight="1" spans="1:16">
      <c r="A3" s="6" t="s">
        <v>122</v>
      </c>
      <c r="B3" s="27" t="s">
        <v>123</v>
      </c>
      <c r="C3" s="6" t="s">
        <v>124</v>
      </c>
      <c r="D3" s="6" t="s">
        <v>125</v>
      </c>
      <c r="E3" s="6" t="s">
        <v>126</v>
      </c>
      <c r="F3" s="6" t="s">
        <v>127</v>
      </c>
      <c r="G3" s="6" t="s">
        <v>128</v>
      </c>
      <c r="H3" s="6" t="s">
        <v>7</v>
      </c>
      <c r="I3" s="6" t="s">
        <v>129</v>
      </c>
      <c r="J3" s="6" t="s">
        <v>9</v>
      </c>
      <c r="K3" s="6" t="s">
        <v>130</v>
      </c>
      <c r="L3" s="6" t="s">
        <v>131</v>
      </c>
      <c r="M3" s="6" t="s">
        <v>129</v>
      </c>
      <c r="N3" s="6" t="s">
        <v>9</v>
      </c>
      <c r="O3" s="6" t="s">
        <v>132</v>
      </c>
      <c r="P3" s="46" t="s">
        <v>133</v>
      </c>
    </row>
    <row r="4" ht="61.5" spans="1:16">
      <c r="A4" s="24" t="s">
        <v>134</v>
      </c>
      <c r="B4" s="28">
        <v>75028</v>
      </c>
      <c r="C4" s="28" t="s">
        <v>135</v>
      </c>
      <c r="D4" s="29" t="s">
        <v>136</v>
      </c>
      <c r="E4" s="30" t="s">
        <v>137</v>
      </c>
      <c r="F4" s="31" t="s">
        <v>138</v>
      </c>
      <c r="G4" s="32">
        <v>25.8</v>
      </c>
      <c r="H4" s="33">
        <v>54054</v>
      </c>
      <c r="I4" s="33">
        <v>60836</v>
      </c>
      <c r="J4" s="33">
        <v>67568</v>
      </c>
      <c r="K4" s="47">
        <v>0.03</v>
      </c>
      <c r="L4" s="48">
        <v>0.05</v>
      </c>
      <c r="M4" s="48">
        <v>0.07</v>
      </c>
      <c r="N4" s="48">
        <v>0.09</v>
      </c>
      <c r="O4" s="49" t="s">
        <v>139</v>
      </c>
      <c r="P4" s="46" t="s">
        <v>140</v>
      </c>
    </row>
    <row r="5" ht="19" customHeight="1" spans="1:16">
      <c r="A5" s="24"/>
      <c r="B5" s="28">
        <v>171872</v>
      </c>
      <c r="C5" s="34" t="s">
        <v>141</v>
      </c>
      <c r="D5" s="29" t="s">
        <v>142</v>
      </c>
      <c r="E5" s="35" t="s">
        <v>143</v>
      </c>
      <c r="F5" s="32" t="s">
        <v>138</v>
      </c>
      <c r="G5" s="32">
        <v>26.9</v>
      </c>
      <c r="H5" s="33"/>
      <c r="I5" s="33"/>
      <c r="J5" s="33"/>
      <c r="K5" s="50"/>
      <c r="L5" s="48"/>
      <c r="M5" s="48"/>
      <c r="N5" s="48"/>
      <c r="O5" s="49"/>
      <c r="P5" s="46" t="s">
        <v>140</v>
      </c>
    </row>
    <row r="6" ht="36" spans="1:16">
      <c r="A6" s="24"/>
      <c r="B6" s="34">
        <v>134798</v>
      </c>
      <c r="C6" s="34" t="s">
        <v>144</v>
      </c>
      <c r="D6" s="34" t="s">
        <v>145</v>
      </c>
      <c r="E6" s="36" t="s">
        <v>146</v>
      </c>
      <c r="F6" s="32" t="s">
        <v>138</v>
      </c>
      <c r="G6" s="32">
        <v>42</v>
      </c>
      <c r="H6" s="33"/>
      <c r="I6" s="33"/>
      <c r="J6" s="33"/>
      <c r="K6" s="50"/>
      <c r="L6" s="51">
        <v>0.03</v>
      </c>
      <c r="M6" s="48">
        <v>0.04</v>
      </c>
      <c r="N6" s="48">
        <v>0.05</v>
      </c>
      <c r="O6" s="49"/>
      <c r="P6" s="46" t="s">
        <v>140</v>
      </c>
    </row>
    <row r="7" s="1" customFormat="1" ht="28" customHeight="1" spans="1:16">
      <c r="A7" s="37"/>
      <c r="B7" s="14">
        <v>118013</v>
      </c>
      <c r="C7" s="13" t="s">
        <v>147</v>
      </c>
      <c r="D7" s="14" t="s">
        <v>148</v>
      </c>
      <c r="E7" s="13" t="s">
        <v>149</v>
      </c>
      <c r="F7" s="12" t="s">
        <v>138</v>
      </c>
      <c r="G7" s="12">
        <v>30</v>
      </c>
      <c r="H7" s="38"/>
      <c r="I7" s="38"/>
      <c r="J7" s="38"/>
      <c r="K7" s="50"/>
      <c r="L7" s="52">
        <v>0.04</v>
      </c>
      <c r="M7" s="53">
        <v>0.05</v>
      </c>
      <c r="N7" s="53">
        <v>0.06</v>
      </c>
      <c r="O7" s="49" t="s">
        <v>139</v>
      </c>
      <c r="P7" s="46" t="s">
        <v>140</v>
      </c>
    </row>
    <row r="8" s="1" customFormat="1" ht="45" customHeight="1" spans="1:16">
      <c r="A8" s="37"/>
      <c r="B8" s="14">
        <v>179237</v>
      </c>
      <c r="C8" s="13" t="s">
        <v>147</v>
      </c>
      <c r="D8" s="14" t="s">
        <v>150</v>
      </c>
      <c r="E8" s="13" t="s">
        <v>149</v>
      </c>
      <c r="F8" s="12" t="s">
        <v>138</v>
      </c>
      <c r="G8" s="12">
        <v>68</v>
      </c>
      <c r="H8" s="38"/>
      <c r="I8" s="38"/>
      <c r="J8" s="38"/>
      <c r="K8" s="54"/>
      <c r="L8" s="52">
        <v>0.02</v>
      </c>
      <c r="M8" s="53">
        <v>0.03</v>
      </c>
      <c r="N8" s="53">
        <v>0.04</v>
      </c>
      <c r="O8" s="49"/>
      <c r="P8" s="46" t="s">
        <v>140</v>
      </c>
    </row>
    <row r="9" ht="24" spans="1:16">
      <c r="A9" s="24" t="s">
        <v>134</v>
      </c>
      <c r="B9" s="39"/>
      <c r="C9" s="40"/>
      <c r="D9" s="41"/>
      <c r="E9" s="42"/>
      <c r="F9" s="26"/>
      <c r="G9" s="26" t="s">
        <v>118</v>
      </c>
      <c r="H9" s="26">
        <f>SUM(H4:H8)</f>
        <v>54054</v>
      </c>
      <c r="I9" s="26">
        <f>SUM(I4:I8)</f>
        <v>60836</v>
      </c>
      <c r="J9" s="26">
        <f>SUM(J4:J8)</f>
        <v>67568</v>
      </c>
      <c r="K9" s="26">
        <v>3</v>
      </c>
      <c r="L9" s="26"/>
      <c r="M9" s="26"/>
      <c r="N9" s="26"/>
      <c r="O9" s="26"/>
      <c r="P9" s="46"/>
    </row>
    <row r="10" ht="77" customHeight="1" spans="1:16">
      <c r="A10" s="24" t="s">
        <v>1</v>
      </c>
      <c r="B10" s="28"/>
      <c r="C10" s="34" t="s">
        <v>1</v>
      </c>
      <c r="D10" s="28"/>
      <c r="E10" s="28"/>
      <c r="F10" s="31"/>
      <c r="G10" s="31"/>
      <c r="H10" s="43">
        <v>137669</v>
      </c>
      <c r="I10" s="43">
        <v>154934.2</v>
      </c>
      <c r="J10" s="43">
        <v>172086.4</v>
      </c>
      <c r="K10" s="48">
        <v>0.05</v>
      </c>
      <c r="L10" s="48">
        <v>0.15</v>
      </c>
      <c r="M10" s="48">
        <v>0.2</v>
      </c>
      <c r="N10" s="48">
        <v>0.25</v>
      </c>
      <c r="O10" s="55" t="s">
        <v>151</v>
      </c>
      <c r="P10" s="46" t="s">
        <v>140</v>
      </c>
    </row>
    <row r="11" ht="13.5" spans="1:15">
      <c r="A11" s="44"/>
      <c r="B11" s="4"/>
      <c r="C11" s="4"/>
      <c r="D11" s="3"/>
      <c r="E11" s="3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ht="13.5" spans="1:15">
      <c r="A12" s="44" t="s">
        <v>152</v>
      </c>
      <c r="B12" s="4"/>
      <c r="C12" s="4"/>
      <c r="D12" s="3"/>
      <c r="E12" s="3"/>
      <c r="F12" s="2" t="s">
        <v>153</v>
      </c>
      <c r="G12" s="2"/>
      <c r="H12" s="2"/>
      <c r="I12" s="2"/>
      <c r="J12" s="2"/>
      <c r="K12" s="2"/>
      <c r="L12" s="2"/>
      <c r="M12" s="2"/>
      <c r="N12" s="2"/>
      <c r="O12" s="3" t="s">
        <v>154</v>
      </c>
    </row>
  </sheetData>
  <mergeCells count="15">
    <mergeCell ref="A1:P1"/>
    <mergeCell ref="A2:G2"/>
    <mergeCell ref="H2:J2"/>
    <mergeCell ref="L2:N2"/>
    <mergeCell ref="K9:O9"/>
    <mergeCell ref="A4:A8"/>
    <mergeCell ref="H4:H8"/>
    <mergeCell ref="I4:I8"/>
    <mergeCell ref="J4:J8"/>
    <mergeCell ref="K4:K8"/>
    <mergeCell ref="L4:L5"/>
    <mergeCell ref="M4:M5"/>
    <mergeCell ref="N4:N5"/>
    <mergeCell ref="O4:O6"/>
    <mergeCell ref="O7:O8"/>
  </mergeCells>
  <pageMargins left="0.309027777777778" right="0.159027777777778" top="1" bottom="1" header="0.509027777777778" footer="0.509027777777778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A22" workbookViewId="0">
      <selection activeCell="B4" sqref="B4"/>
    </sheetView>
  </sheetViews>
  <sheetFormatPr defaultColWidth="9" defaultRowHeight="14.25" outlineLevelCol="6"/>
  <cols>
    <col min="1" max="1" width="9" style="2"/>
    <col min="2" max="2" width="9" style="2" customWidth="1"/>
    <col min="3" max="3" width="21.75" style="2" customWidth="1"/>
    <col min="4" max="4" width="31.125" style="3" customWidth="1"/>
    <col min="5" max="5" width="23.875" style="3" customWidth="1"/>
    <col min="6" max="6" width="41" style="4" customWidth="1"/>
    <col min="7" max="7" width="5.75" style="2" customWidth="1"/>
    <col min="8" max="16384" width="9" style="5"/>
  </cols>
  <sheetData>
    <row r="1" spans="1:7">
      <c r="A1" s="6" t="s">
        <v>123</v>
      </c>
      <c r="B1" s="6"/>
      <c r="C1" s="6"/>
      <c r="D1" s="6" t="s">
        <v>124</v>
      </c>
      <c r="E1" s="6" t="s">
        <v>125</v>
      </c>
      <c r="F1" s="6" t="s">
        <v>126</v>
      </c>
      <c r="G1" s="6" t="s">
        <v>127</v>
      </c>
    </row>
    <row r="2" s="1" customFormat="1" spans="1:7">
      <c r="A2" s="7">
        <v>75028</v>
      </c>
      <c r="B2" s="8" t="s">
        <v>155</v>
      </c>
      <c r="C2" s="8" t="str">
        <f t="shared" ref="C2:C27" si="0">A2&amp;B2</f>
        <v>75028,</v>
      </c>
      <c r="D2" s="9" t="s">
        <v>135</v>
      </c>
      <c r="E2" s="10" t="s">
        <v>156</v>
      </c>
      <c r="F2" s="9" t="s">
        <v>157</v>
      </c>
      <c r="G2" s="8" t="s">
        <v>138</v>
      </c>
    </row>
    <row r="3" s="1" customFormat="1" spans="1:7">
      <c r="A3" s="7">
        <v>171872</v>
      </c>
      <c r="B3" s="8" t="s">
        <v>155</v>
      </c>
      <c r="C3" s="8" t="str">
        <f t="shared" si="0"/>
        <v>171872,</v>
      </c>
      <c r="D3" s="9" t="s">
        <v>141</v>
      </c>
      <c r="E3" s="10" t="s">
        <v>142</v>
      </c>
      <c r="F3" s="9" t="s">
        <v>143</v>
      </c>
      <c r="G3" s="8" t="s">
        <v>138</v>
      </c>
    </row>
    <row r="4" s="1" customFormat="1" spans="1:7">
      <c r="A4" s="7">
        <v>134798</v>
      </c>
      <c r="B4" s="8" t="s">
        <v>155</v>
      </c>
      <c r="C4" s="8" t="str">
        <f t="shared" si="0"/>
        <v>134798,</v>
      </c>
      <c r="D4" s="11" t="s">
        <v>144</v>
      </c>
      <c r="E4" s="10" t="s">
        <v>158</v>
      </c>
      <c r="F4" s="9" t="s">
        <v>146</v>
      </c>
      <c r="G4" s="8" t="s">
        <v>138</v>
      </c>
    </row>
    <row r="5" s="1" customFormat="1" spans="1:7">
      <c r="A5" s="12">
        <v>118013</v>
      </c>
      <c r="B5" s="8" t="s">
        <v>155</v>
      </c>
      <c r="C5" s="8" t="str">
        <f t="shared" si="0"/>
        <v>118013,</v>
      </c>
      <c r="D5" s="13" t="s">
        <v>147</v>
      </c>
      <c r="E5" s="14" t="s">
        <v>148</v>
      </c>
      <c r="F5" s="15" t="s">
        <v>149</v>
      </c>
      <c r="G5" s="8" t="s">
        <v>138</v>
      </c>
    </row>
    <row r="6" s="1" customFormat="1" spans="1:7">
      <c r="A6" s="12">
        <v>179237</v>
      </c>
      <c r="B6" s="8" t="s">
        <v>155</v>
      </c>
      <c r="C6" s="8" t="str">
        <f t="shared" si="0"/>
        <v>179237,</v>
      </c>
      <c r="D6" s="13" t="s">
        <v>147</v>
      </c>
      <c r="E6" s="14" t="s">
        <v>150</v>
      </c>
      <c r="F6" s="15" t="s">
        <v>149</v>
      </c>
      <c r="G6" s="8" t="s">
        <v>138</v>
      </c>
    </row>
    <row r="7" spans="1:7">
      <c r="A7" s="16">
        <v>105219</v>
      </c>
      <c r="B7" s="17" t="s">
        <v>155</v>
      </c>
      <c r="C7" s="17" t="str">
        <f t="shared" si="0"/>
        <v>105219,</v>
      </c>
      <c r="D7" s="18" t="s">
        <v>159</v>
      </c>
      <c r="E7" s="19" t="s">
        <v>160</v>
      </c>
      <c r="F7" s="20" t="s">
        <v>161</v>
      </c>
      <c r="G7" s="17"/>
    </row>
    <row r="8" spans="1:7">
      <c r="A8" s="16">
        <v>117372</v>
      </c>
      <c r="B8" s="17" t="s">
        <v>155</v>
      </c>
      <c r="C8" s="17" t="str">
        <f t="shared" si="0"/>
        <v>117372,</v>
      </c>
      <c r="D8" s="18" t="s">
        <v>162</v>
      </c>
      <c r="E8" s="19" t="s">
        <v>163</v>
      </c>
      <c r="F8" s="20" t="s">
        <v>161</v>
      </c>
      <c r="G8" s="17"/>
    </row>
    <row r="9" spans="1:7">
      <c r="A9" s="16">
        <v>105293</v>
      </c>
      <c r="B9" s="17" t="s">
        <v>155</v>
      </c>
      <c r="C9" s="17" t="str">
        <f t="shared" si="0"/>
        <v>105293,</v>
      </c>
      <c r="D9" s="18" t="s">
        <v>164</v>
      </c>
      <c r="E9" s="19" t="s">
        <v>165</v>
      </c>
      <c r="F9" s="20" t="s">
        <v>161</v>
      </c>
      <c r="G9" s="17" t="s">
        <v>166</v>
      </c>
    </row>
    <row r="10" spans="1:7">
      <c r="A10" s="16">
        <v>105315</v>
      </c>
      <c r="B10" s="17" t="s">
        <v>155</v>
      </c>
      <c r="C10" s="17" t="str">
        <f t="shared" si="0"/>
        <v>105315,</v>
      </c>
      <c r="D10" s="18" t="s">
        <v>167</v>
      </c>
      <c r="E10" s="19" t="s">
        <v>168</v>
      </c>
      <c r="F10" s="20" t="s">
        <v>161</v>
      </c>
      <c r="G10" s="17" t="s">
        <v>138</v>
      </c>
    </row>
    <row r="11" spans="1:7">
      <c r="A11" s="16">
        <v>105233</v>
      </c>
      <c r="B11" s="17" t="s">
        <v>155</v>
      </c>
      <c r="C11" s="17" t="str">
        <f t="shared" si="0"/>
        <v>105233,</v>
      </c>
      <c r="D11" s="18" t="s">
        <v>169</v>
      </c>
      <c r="E11" s="19" t="s">
        <v>170</v>
      </c>
      <c r="F11" s="20" t="s">
        <v>161</v>
      </c>
      <c r="G11" s="17" t="s">
        <v>166</v>
      </c>
    </row>
    <row r="12" spans="1:7">
      <c r="A12" s="16">
        <v>105229</v>
      </c>
      <c r="B12" s="17" t="s">
        <v>155</v>
      </c>
      <c r="C12" s="17" t="str">
        <f t="shared" si="0"/>
        <v>105229,</v>
      </c>
      <c r="D12" s="18" t="s">
        <v>171</v>
      </c>
      <c r="E12" s="19" t="s">
        <v>172</v>
      </c>
      <c r="F12" s="20" t="s">
        <v>161</v>
      </c>
      <c r="G12" s="17" t="s">
        <v>166</v>
      </c>
    </row>
    <row r="13" spans="1:7">
      <c r="A13" s="16">
        <v>106918</v>
      </c>
      <c r="B13" s="17" t="s">
        <v>155</v>
      </c>
      <c r="C13" s="17" t="str">
        <f t="shared" si="0"/>
        <v>106918,</v>
      </c>
      <c r="D13" s="18" t="s">
        <v>173</v>
      </c>
      <c r="E13" s="19" t="s">
        <v>174</v>
      </c>
      <c r="F13" s="20" t="s">
        <v>161</v>
      </c>
      <c r="G13" s="17" t="s">
        <v>138</v>
      </c>
    </row>
    <row r="14" spans="1:7">
      <c r="A14" s="16">
        <v>105226</v>
      </c>
      <c r="B14" s="17" t="s">
        <v>155</v>
      </c>
      <c r="C14" s="17" t="str">
        <f t="shared" si="0"/>
        <v>105226,</v>
      </c>
      <c r="D14" s="18" t="s">
        <v>175</v>
      </c>
      <c r="E14" s="19" t="s">
        <v>176</v>
      </c>
      <c r="F14" s="20" t="s">
        <v>161</v>
      </c>
      <c r="G14" s="17" t="s">
        <v>138</v>
      </c>
    </row>
    <row r="15" spans="1:7">
      <c r="A15" s="16">
        <v>117370</v>
      </c>
      <c r="B15" s="17" t="s">
        <v>155</v>
      </c>
      <c r="C15" s="17" t="str">
        <f t="shared" si="0"/>
        <v>117370,</v>
      </c>
      <c r="D15" s="18" t="s">
        <v>177</v>
      </c>
      <c r="E15" s="19" t="s">
        <v>178</v>
      </c>
      <c r="F15" s="20" t="s">
        <v>161</v>
      </c>
      <c r="G15" s="17" t="s">
        <v>138</v>
      </c>
    </row>
    <row r="16" spans="1:7">
      <c r="A16" s="16">
        <v>117371</v>
      </c>
      <c r="B16" s="17" t="s">
        <v>155</v>
      </c>
      <c r="C16" s="17" t="str">
        <f t="shared" si="0"/>
        <v>117371,</v>
      </c>
      <c r="D16" s="18" t="s">
        <v>179</v>
      </c>
      <c r="E16" s="19" t="s">
        <v>176</v>
      </c>
      <c r="F16" s="20" t="s">
        <v>161</v>
      </c>
      <c r="G16" s="17" t="s">
        <v>138</v>
      </c>
    </row>
    <row r="17" spans="1:7">
      <c r="A17" s="16">
        <v>105276</v>
      </c>
      <c r="B17" s="17" t="s">
        <v>155</v>
      </c>
      <c r="C17" s="17" t="str">
        <f t="shared" si="0"/>
        <v>105276,</v>
      </c>
      <c r="D17" s="18" t="s">
        <v>180</v>
      </c>
      <c r="E17" s="19" t="s">
        <v>181</v>
      </c>
      <c r="F17" s="20" t="s">
        <v>161</v>
      </c>
      <c r="G17" s="17" t="s">
        <v>138</v>
      </c>
    </row>
    <row r="18" spans="1:7">
      <c r="A18" s="16">
        <v>105227</v>
      </c>
      <c r="B18" s="17" t="s">
        <v>155</v>
      </c>
      <c r="C18" s="17" t="str">
        <f t="shared" si="0"/>
        <v>105227,</v>
      </c>
      <c r="D18" s="18" t="s">
        <v>182</v>
      </c>
      <c r="E18" s="19" t="s">
        <v>183</v>
      </c>
      <c r="F18" s="20" t="s">
        <v>161</v>
      </c>
      <c r="G18" s="17" t="s">
        <v>138</v>
      </c>
    </row>
    <row r="19" spans="1:7">
      <c r="A19" s="16">
        <v>105231</v>
      </c>
      <c r="B19" s="17" t="s">
        <v>155</v>
      </c>
      <c r="C19" s="17" t="str">
        <f t="shared" si="0"/>
        <v>105231,</v>
      </c>
      <c r="D19" s="18" t="s">
        <v>184</v>
      </c>
      <c r="E19" s="19" t="s">
        <v>176</v>
      </c>
      <c r="F19" s="20" t="s">
        <v>161</v>
      </c>
      <c r="G19" s="17" t="s">
        <v>138</v>
      </c>
    </row>
    <row r="20" spans="1:7">
      <c r="A20" s="16">
        <v>105224</v>
      </c>
      <c r="B20" s="17" t="s">
        <v>155</v>
      </c>
      <c r="C20" s="17" t="str">
        <f t="shared" si="0"/>
        <v>105224,</v>
      </c>
      <c r="D20" s="18" t="s">
        <v>185</v>
      </c>
      <c r="E20" s="19" t="s">
        <v>186</v>
      </c>
      <c r="F20" s="20" t="s">
        <v>161</v>
      </c>
      <c r="G20" s="17" t="s">
        <v>138</v>
      </c>
    </row>
    <row r="21" spans="1:7">
      <c r="A21" s="16">
        <v>105279</v>
      </c>
      <c r="B21" s="17" t="s">
        <v>155</v>
      </c>
      <c r="C21" s="17" t="str">
        <f t="shared" si="0"/>
        <v>105279,</v>
      </c>
      <c r="D21" s="18" t="s">
        <v>187</v>
      </c>
      <c r="E21" s="19" t="s">
        <v>176</v>
      </c>
      <c r="F21" s="20" t="s">
        <v>161</v>
      </c>
      <c r="G21" s="17" t="s">
        <v>138</v>
      </c>
    </row>
    <row r="22" spans="1:7">
      <c r="A22" s="16">
        <v>105221</v>
      </c>
      <c r="B22" s="17" t="s">
        <v>155</v>
      </c>
      <c r="C22" s="17" t="str">
        <f t="shared" si="0"/>
        <v>105221,</v>
      </c>
      <c r="D22" s="18" t="s">
        <v>188</v>
      </c>
      <c r="E22" s="19" t="s">
        <v>189</v>
      </c>
      <c r="F22" s="20" t="s">
        <v>161</v>
      </c>
      <c r="G22" s="17" t="s">
        <v>138</v>
      </c>
    </row>
    <row r="23" spans="1:7">
      <c r="A23" s="16">
        <v>130350</v>
      </c>
      <c r="B23" s="17" t="s">
        <v>155</v>
      </c>
      <c r="C23" s="17" t="str">
        <f t="shared" si="0"/>
        <v>130350,</v>
      </c>
      <c r="D23" s="18" t="s">
        <v>190</v>
      </c>
      <c r="E23" s="19" t="s">
        <v>191</v>
      </c>
      <c r="F23" s="20" t="s">
        <v>161</v>
      </c>
      <c r="G23" s="17" t="s">
        <v>138</v>
      </c>
    </row>
    <row r="24" spans="1:7">
      <c r="A24" s="16">
        <v>134407</v>
      </c>
      <c r="B24" s="17" t="s">
        <v>155</v>
      </c>
      <c r="C24" s="17" t="str">
        <f t="shared" si="0"/>
        <v>134407,</v>
      </c>
      <c r="D24" s="18" t="s">
        <v>192</v>
      </c>
      <c r="E24" s="19" t="s">
        <v>193</v>
      </c>
      <c r="F24" s="20" t="s">
        <v>161</v>
      </c>
      <c r="G24" s="17" t="s">
        <v>138</v>
      </c>
    </row>
    <row r="25" spans="1:7">
      <c r="A25" s="16">
        <v>105230</v>
      </c>
      <c r="B25" s="17" t="s">
        <v>155</v>
      </c>
      <c r="C25" s="17" t="str">
        <f t="shared" si="0"/>
        <v>105230,</v>
      </c>
      <c r="D25" s="18" t="s">
        <v>194</v>
      </c>
      <c r="E25" s="19" t="s">
        <v>195</v>
      </c>
      <c r="F25" s="20" t="s">
        <v>161</v>
      </c>
      <c r="G25" s="17" t="s">
        <v>166</v>
      </c>
    </row>
    <row r="26" spans="1:7">
      <c r="A26" s="16">
        <v>153885</v>
      </c>
      <c r="B26" s="17" t="s">
        <v>155</v>
      </c>
      <c r="C26" s="17" t="str">
        <f t="shared" si="0"/>
        <v>153885,</v>
      </c>
      <c r="D26" s="18" t="s">
        <v>162</v>
      </c>
      <c r="E26" s="19" t="s">
        <v>196</v>
      </c>
      <c r="F26" s="20" t="s">
        <v>161</v>
      </c>
      <c r="G26" s="17" t="s">
        <v>138</v>
      </c>
    </row>
    <row r="27" spans="1:7">
      <c r="A27" s="16">
        <v>177390</v>
      </c>
      <c r="B27" s="17"/>
      <c r="C27" s="17" t="str">
        <f t="shared" si="0"/>
        <v>177390</v>
      </c>
      <c r="D27" s="18" t="s">
        <v>197</v>
      </c>
      <c r="E27" s="19" t="s">
        <v>198</v>
      </c>
      <c r="F27" s="20" t="s">
        <v>161</v>
      </c>
      <c r="G27" s="17" t="s">
        <v>138</v>
      </c>
    </row>
    <row r="28" spans="1:7">
      <c r="A28" s="16"/>
      <c r="B28" s="17"/>
      <c r="C28" s="17"/>
      <c r="D28" s="18"/>
      <c r="E28" s="19"/>
      <c r="F28" s="20"/>
      <c r="G28" s="17"/>
    </row>
  </sheetData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任务明细表</vt:lpstr>
      <vt:lpstr>政策明细表</vt:lpstr>
      <vt:lpstr>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2018-12-28T09:31:00Z</dcterms:created>
  <dcterms:modified xsi:type="dcterms:W3CDTF">2019-02-01T10:41:32Z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