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11月" sheetId="1" r:id="rId1"/>
  </sheets>
  <externalReferences>
    <externalReference r:id="rId8"/>
  </externalReferences>
  <definedNames>
    <definedName name="_xlnm._FilterDatabase" localSheetId="0" hidden="1">'11月'!$A$2:$BL$123</definedName>
  </definedNames>
  <calcPr calcId="144525" concurrentCalc="0"/>
</workbook>
</file>

<file path=xl/sharedStrings.xml><?xml version="1.0" encoding="utf-8"?>
<sst xmlns="http://schemas.openxmlformats.org/spreadsheetml/2006/main" count="363" uniqueCount="141">
  <si>
    <t>11月补肾益寿胶囊完成情况</t>
  </si>
  <si>
    <t>序号</t>
  </si>
  <si>
    <t>门店ID</t>
  </si>
  <si>
    <t>门店</t>
  </si>
  <si>
    <t>片区</t>
  </si>
  <si>
    <t>一档
7元/瓶</t>
  </si>
  <si>
    <t>二档
8元/瓶</t>
  </si>
  <si>
    <t>门店选择档次</t>
  </si>
  <si>
    <t>认购数量</t>
  </si>
  <si>
    <t>门店预发奖励</t>
  </si>
  <si>
    <t>实际销售</t>
  </si>
  <si>
    <t>完成情况</t>
  </si>
  <si>
    <t>完成档次</t>
  </si>
  <si>
    <t>实际应领奖励</t>
  </si>
  <si>
    <t>应补发</t>
  </si>
  <si>
    <t>应退回</t>
  </si>
  <si>
    <t>金牛区蓉北商贸大道药店</t>
  </si>
  <si>
    <t>西北片区</t>
  </si>
  <si>
    <t>2档</t>
  </si>
  <si>
    <t>青羊区光华药店</t>
  </si>
  <si>
    <t>未完成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</si>
  <si>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</si>
  <si>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</si>
  <si>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</si>
  <si>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</si>
  <si>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</si>
  <si>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</si>
  <si>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</si>
  <si>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</si>
  <si>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</si>
  <si>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</si>
  <si>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</si>
  <si>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</si>
  <si>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</si>
  <si>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</si>
  <si>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</si>
  <si>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</si>
  <si>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</si>
  <si>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</si>
  <si>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</si>
  <si>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</si>
  <si>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</si>
  <si>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</si>
  <si>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</si>
  <si>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</si>
  <si>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</si>
  <si>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</si>
  <si>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银沙路店</t>
  </si>
  <si>
    <t>1档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</si>
  <si>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</si>
  <si>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</si>
  <si>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</si>
  <si>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</si>
  <si>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</si>
  <si>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</si>
  <si>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</si>
  <si>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</si>
  <si>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</si>
  <si>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</si>
  <si>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</si>
  <si>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</si>
  <si>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</si>
  <si>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</si>
  <si>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</si>
  <si>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</si>
  <si>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</si>
  <si>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</si>
  <si>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</si>
  <si>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</si>
  <si>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</si>
  <si>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</si>
  <si>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</si>
  <si>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</si>
  <si>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</si>
  <si>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</si>
  <si>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</si>
  <si>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</si>
  <si>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</si>
  <si>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</si>
  <si>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</si>
  <si>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</si>
  <si>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</si>
  <si>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</si>
  <si>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</si>
  <si>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</si>
  <si>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</si>
  <si>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</si>
  <si>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</si>
  <si>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</si>
  <si>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</si>
  <si>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</si>
  <si>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</si>
  <si>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</si>
  <si>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</si>
  <si>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</si>
  <si>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</si>
  <si>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</si>
  <si>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</si>
  <si>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四川太极金牛区解放路药店</t>
  </si>
  <si>
    <t>新津县兴义镇万兴路药店</t>
  </si>
  <si>
    <t>城郊一片：新津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</si>
  <si>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</si>
  <si>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</si>
  <si>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</si>
  <si>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</si>
  <si>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</si>
  <si>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</si>
  <si>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</si>
  <si>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</si>
  <si>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</si>
  <si>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</si>
  <si>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大邑县晋原镇子龙街药店</t>
  </si>
  <si>
    <t>城郊一片：大邑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</si>
  <si>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</si>
  <si>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</si>
  <si>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</si>
  <si>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</si>
  <si>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</si>
  <si>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</si>
  <si>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大邑东街店</t>
  </si>
  <si>
    <t>大邑县晋原镇潘家街药店</t>
  </si>
  <si>
    <t>四川太极大邑县晋原镇北街药店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</si>
  <si>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</si>
  <si>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</si>
  <si>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</si>
  <si>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</si>
  <si>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</si>
  <si>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</si>
  <si>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</si>
  <si>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</si>
  <si>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</si>
  <si>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</si>
  <si>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</si>
  <si>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</si>
  <si>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</si>
  <si>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</si>
  <si>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</si>
  <si>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</si>
  <si>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</si>
  <si>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合计</t>
  </si>
  <si>
    <t>应退厂家：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</si>
</sst>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34917;&#329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</v>
          </cell>
        </row>
        <row r="6">
          <cell r="A6">
            <v>54</v>
          </cell>
          <cell r="B6">
            <v>61</v>
          </cell>
        </row>
        <row r="7">
          <cell r="A7">
            <v>56</v>
          </cell>
          <cell r="B7">
            <v>56</v>
          </cell>
        </row>
        <row r="8">
          <cell r="A8">
            <v>307</v>
          </cell>
          <cell r="B8">
            <v>258</v>
          </cell>
        </row>
        <row r="9">
          <cell r="A9">
            <v>308</v>
          </cell>
          <cell r="B9">
            <v>32</v>
          </cell>
        </row>
        <row r="10">
          <cell r="A10">
            <v>311</v>
          </cell>
          <cell r="B10">
            <v>72</v>
          </cell>
        </row>
        <row r="11">
          <cell r="A11">
            <v>329</v>
          </cell>
          <cell r="B11">
            <v>28</v>
          </cell>
        </row>
        <row r="12">
          <cell r="A12">
            <v>337</v>
          </cell>
          <cell r="B12">
            <v>128</v>
          </cell>
        </row>
        <row r="13">
          <cell r="A13">
            <v>339</v>
          </cell>
          <cell r="B13">
            <v>49</v>
          </cell>
        </row>
        <row r="14">
          <cell r="A14">
            <v>341</v>
          </cell>
          <cell r="B14">
            <v>64</v>
          </cell>
        </row>
        <row r="15">
          <cell r="A15">
            <v>343</v>
          </cell>
          <cell r="B15">
            <v>46</v>
          </cell>
        </row>
        <row r="16">
          <cell r="A16">
            <v>349</v>
          </cell>
          <cell r="B16">
            <v>4</v>
          </cell>
        </row>
        <row r="17">
          <cell r="A17">
            <v>351</v>
          </cell>
          <cell r="B17">
            <v>9</v>
          </cell>
        </row>
        <row r="18">
          <cell r="A18">
            <v>355</v>
          </cell>
          <cell r="B18">
            <v>24</v>
          </cell>
        </row>
        <row r="19">
          <cell r="A19">
            <v>357</v>
          </cell>
          <cell r="B19">
            <v>29</v>
          </cell>
        </row>
        <row r="20">
          <cell r="A20">
            <v>359</v>
          </cell>
          <cell r="B20">
            <v>11</v>
          </cell>
        </row>
        <row r="21">
          <cell r="A21">
            <v>365</v>
          </cell>
          <cell r="B21">
            <v>58</v>
          </cell>
        </row>
        <row r="22">
          <cell r="A22">
            <v>367</v>
          </cell>
          <cell r="B22">
            <v>12</v>
          </cell>
        </row>
        <row r="23">
          <cell r="A23">
            <v>371</v>
          </cell>
          <cell r="B23">
            <v>3</v>
          </cell>
        </row>
        <row r="24">
          <cell r="A24">
            <v>373</v>
          </cell>
          <cell r="B24">
            <v>42</v>
          </cell>
        </row>
        <row r="25">
          <cell r="A25">
            <v>377</v>
          </cell>
          <cell r="B25">
            <v>19</v>
          </cell>
        </row>
        <row r="26">
          <cell r="A26">
            <v>379</v>
          </cell>
          <cell r="B26">
            <v>46</v>
          </cell>
        </row>
        <row r="27">
          <cell r="A27">
            <v>385</v>
          </cell>
          <cell r="B27">
            <v>56</v>
          </cell>
        </row>
        <row r="28">
          <cell r="A28">
            <v>387</v>
          </cell>
          <cell r="B28">
            <v>21</v>
          </cell>
        </row>
        <row r="29">
          <cell r="A29">
            <v>391</v>
          </cell>
          <cell r="B29">
            <v>23</v>
          </cell>
        </row>
        <row r="30">
          <cell r="A30">
            <v>399</v>
          </cell>
          <cell r="B30">
            <v>16</v>
          </cell>
        </row>
        <row r="31">
          <cell r="A31">
            <v>511</v>
          </cell>
          <cell r="B31">
            <v>35</v>
          </cell>
        </row>
        <row r="32">
          <cell r="A32">
            <v>513</v>
          </cell>
          <cell r="B32">
            <v>9</v>
          </cell>
        </row>
        <row r="33">
          <cell r="A33">
            <v>514</v>
          </cell>
          <cell r="B33">
            <v>24</v>
          </cell>
        </row>
        <row r="34">
          <cell r="A34">
            <v>515</v>
          </cell>
          <cell r="B34">
            <v>8</v>
          </cell>
        </row>
        <row r="35">
          <cell r="A35">
            <v>539</v>
          </cell>
          <cell r="B35">
            <v>16</v>
          </cell>
        </row>
        <row r="36">
          <cell r="A36">
            <v>545</v>
          </cell>
          <cell r="B36">
            <v>25</v>
          </cell>
        </row>
        <row r="37">
          <cell r="A37">
            <v>546</v>
          </cell>
          <cell r="B37">
            <v>48</v>
          </cell>
        </row>
        <row r="38">
          <cell r="A38">
            <v>549</v>
          </cell>
          <cell r="B38">
            <v>22</v>
          </cell>
        </row>
        <row r="39">
          <cell r="A39">
            <v>570</v>
          </cell>
          <cell r="B39">
            <v>3</v>
          </cell>
        </row>
        <row r="40">
          <cell r="A40">
            <v>571</v>
          </cell>
          <cell r="B40">
            <v>37</v>
          </cell>
        </row>
        <row r="41">
          <cell r="A41">
            <v>572</v>
          </cell>
          <cell r="B41">
            <v>19</v>
          </cell>
        </row>
        <row r="42">
          <cell r="A42">
            <v>573</v>
          </cell>
          <cell r="B42">
            <v>6</v>
          </cell>
        </row>
        <row r="43">
          <cell r="A43">
            <v>578</v>
          </cell>
          <cell r="B43">
            <v>21</v>
          </cell>
        </row>
        <row r="44">
          <cell r="A44">
            <v>581</v>
          </cell>
          <cell r="B44">
            <v>14</v>
          </cell>
        </row>
        <row r="45">
          <cell r="A45">
            <v>582</v>
          </cell>
          <cell r="B45">
            <v>37</v>
          </cell>
        </row>
        <row r="46">
          <cell r="A46">
            <v>585</v>
          </cell>
          <cell r="B46">
            <v>26</v>
          </cell>
        </row>
        <row r="47">
          <cell r="A47">
            <v>587</v>
          </cell>
          <cell r="B47">
            <v>15</v>
          </cell>
        </row>
        <row r="48">
          <cell r="A48">
            <v>591</v>
          </cell>
          <cell r="B48">
            <v>38</v>
          </cell>
        </row>
        <row r="49">
          <cell r="A49">
            <v>594</v>
          </cell>
          <cell r="B49">
            <v>41</v>
          </cell>
        </row>
        <row r="50">
          <cell r="A50">
            <v>598</v>
          </cell>
          <cell r="B50">
            <v>6</v>
          </cell>
        </row>
        <row r="51">
          <cell r="A51">
            <v>704</v>
          </cell>
          <cell r="B51">
            <v>8</v>
          </cell>
        </row>
        <row r="52">
          <cell r="A52">
            <v>706</v>
          </cell>
          <cell r="B52">
            <v>22</v>
          </cell>
        </row>
        <row r="53">
          <cell r="A53">
            <v>707</v>
          </cell>
          <cell r="B53">
            <v>18</v>
          </cell>
        </row>
        <row r="54">
          <cell r="A54">
            <v>709</v>
          </cell>
          <cell r="B54">
            <v>15</v>
          </cell>
        </row>
        <row r="55">
          <cell r="A55">
            <v>710</v>
          </cell>
          <cell r="B55">
            <v>9</v>
          </cell>
        </row>
        <row r="56">
          <cell r="A56">
            <v>712</v>
          </cell>
          <cell r="B56">
            <v>25</v>
          </cell>
        </row>
        <row r="57">
          <cell r="A57">
            <v>713</v>
          </cell>
          <cell r="B57">
            <v>6</v>
          </cell>
        </row>
        <row r="58">
          <cell r="A58">
            <v>716</v>
          </cell>
          <cell r="B58">
            <v>30</v>
          </cell>
        </row>
        <row r="59">
          <cell r="A59">
            <v>717</v>
          </cell>
          <cell r="B59">
            <v>22</v>
          </cell>
        </row>
        <row r="60">
          <cell r="A60">
            <v>718</v>
          </cell>
          <cell r="B60">
            <v>12</v>
          </cell>
        </row>
        <row r="61">
          <cell r="A61">
            <v>720</v>
          </cell>
          <cell r="B61">
            <v>27</v>
          </cell>
        </row>
        <row r="62">
          <cell r="A62">
            <v>721</v>
          </cell>
          <cell r="B62">
            <v>12</v>
          </cell>
        </row>
        <row r="63">
          <cell r="A63">
            <v>723</v>
          </cell>
          <cell r="B63">
            <v>3</v>
          </cell>
        </row>
        <row r="64">
          <cell r="A64">
            <v>724</v>
          </cell>
          <cell r="B64">
            <v>12</v>
          </cell>
        </row>
        <row r="65">
          <cell r="A65">
            <v>726</v>
          </cell>
          <cell r="B65">
            <v>18</v>
          </cell>
        </row>
        <row r="66">
          <cell r="A66">
            <v>727</v>
          </cell>
          <cell r="B66">
            <v>3</v>
          </cell>
        </row>
        <row r="67">
          <cell r="A67">
            <v>730</v>
          </cell>
          <cell r="B67">
            <v>44</v>
          </cell>
        </row>
        <row r="68">
          <cell r="A68">
            <v>732</v>
          </cell>
          <cell r="B68">
            <v>26</v>
          </cell>
        </row>
        <row r="69">
          <cell r="A69">
            <v>733</v>
          </cell>
          <cell r="B69">
            <v>6</v>
          </cell>
        </row>
        <row r="70">
          <cell r="A70">
            <v>737</v>
          </cell>
          <cell r="B70">
            <v>6</v>
          </cell>
        </row>
        <row r="71">
          <cell r="A71">
            <v>738</v>
          </cell>
          <cell r="B71">
            <v>27</v>
          </cell>
        </row>
        <row r="72">
          <cell r="A72">
            <v>740</v>
          </cell>
          <cell r="B72">
            <v>28</v>
          </cell>
        </row>
        <row r="73">
          <cell r="A73">
            <v>741</v>
          </cell>
          <cell r="B73">
            <v>12</v>
          </cell>
        </row>
        <row r="74">
          <cell r="A74">
            <v>742</v>
          </cell>
          <cell r="B74">
            <v>18</v>
          </cell>
        </row>
        <row r="75">
          <cell r="A75">
            <v>743</v>
          </cell>
          <cell r="B75">
            <v>0</v>
          </cell>
        </row>
        <row r="76">
          <cell r="A76">
            <v>744</v>
          </cell>
          <cell r="B76">
            <v>3</v>
          </cell>
        </row>
        <row r="77">
          <cell r="A77">
            <v>745</v>
          </cell>
          <cell r="B77">
            <v>18</v>
          </cell>
        </row>
        <row r="78">
          <cell r="A78">
            <v>746</v>
          </cell>
          <cell r="B78">
            <v>21</v>
          </cell>
        </row>
        <row r="79">
          <cell r="A79">
            <v>747</v>
          </cell>
          <cell r="B79">
            <v>6</v>
          </cell>
        </row>
        <row r="80">
          <cell r="A80">
            <v>748</v>
          </cell>
          <cell r="B80">
            <v>15</v>
          </cell>
        </row>
        <row r="81">
          <cell r="A81">
            <v>750</v>
          </cell>
          <cell r="B81">
            <v>23</v>
          </cell>
        </row>
        <row r="82">
          <cell r="A82">
            <v>752</v>
          </cell>
          <cell r="B82">
            <v>3</v>
          </cell>
        </row>
        <row r="83">
          <cell r="A83">
            <v>753</v>
          </cell>
          <cell r="B83">
            <v>1</v>
          </cell>
        </row>
        <row r="84">
          <cell r="A84">
            <v>754</v>
          </cell>
          <cell r="B84">
            <v>15</v>
          </cell>
        </row>
        <row r="85">
          <cell r="A85">
            <v>101453</v>
          </cell>
          <cell r="B85">
            <v>21</v>
          </cell>
        </row>
        <row r="86">
          <cell r="A86">
            <v>102478</v>
          </cell>
          <cell r="B86">
            <v>5</v>
          </cell>
        </row>
        <row r="87">
          <cell r="A87">
            <v>102479</v>
          </cell>
          <cell r="B87">
            <v>18</v>
          </cell>
        </row>
        <row r="88">
          <cell r="A88">
            <v>102564</v>
          </cell>
          <cell r="B88">
            <v>9</v>
          </cell>
        </row>
        <row r="89">
          <cell r="A89">
            <v>102565</v>
          </cell>
          <cell r="B89">
            <v>0</v>
          </cell>
        </row>
        <row r="90">
          <cell r="A90">
            <v>102567</v>
          </cell>
          <cell r="B90">
            <v>14</v>
          </cell>
        </row>
        <row r="91">
          <cell r="A91">
            <v>102934</v>
          </cell>
          <cell r="B91">
            <v>28</v>
          </cell>
        </row>
        <row r="92">
          <cell r="A92">
            <v>102935</v>
          </cell>
          <cell r="B92">
            <v>12</v>
          </cell>
        </row>
        <row r="93">
          <cell r="A93">
            <v>103198</v>
          </cell>
          <cell r="B93">
            <v>10</v>
          </cell>
        </row>
        <row r="94">
          <cell r="A94">
            <v>103199</v>
          </cell>
          <cell r="B94">
            <v>3</v>
          </cell>
        </row>
        <row r="95">
          <cell r="A95">
            <v>103639</v>
          </cell>
          <cell r="B95">
            <v>33</v>
          </cell>
        </row>
        <row r="96">
          <cell r="A96">
            <v>104428</v>
          </cell>
          <cell r="B96">
            <v>55</v>
          </cell>
        </row>
        <row r="97">
          <cell r="A97">
            <v>104429</v>
          </cell>
          <cell r="B97">
            <v>9</v>
          </cell>
        </row>
        <row r="98">
          <cell r="A98">
            <v>104430</v>
          </cell>
          <cell r="B98">
            <v>3</v>
          </cell>
        </row>
        <row r="99">
          <cell r="A99">
            <v>104533</v>
          </cell>
          <cell r="B99">
            <v>4</v>
          </cell>
        </row>
        <row r="100">
          <cell r="A100">
            <v>104838</v>
          </cell>
          <cell r="B100">
            <v>3</v>
          </cell>
        </row>
        <row r="101">
          <cell r="A101">
            <v>105396</v>
          </cell>
          <cell r="B101">
            <v>3</v>
          </cell>
        </row>
        <row r="102">
          <cell r="A102">
            <v>105751</v>
          </cell>
          <cell r="B102">
            <v>3</v>
          </cell>
        </row>
        <row r="103">
          <cell r="A103">
            <v>105910</v>
          </cell>
          <cell r="B103">
            <v>12</v>
          </cell>
        </row>
        <row r="104">
          <cell r="A104">
            <v>106066</v>
          </cell>
          <cell r="B104">
            <v>19</v>
          </cell>
        </row>
        <row r="105">
          <cell r="A105">
            <v>106399</v>
          </cell>
          <cell r="B105">
            <v>9</v>
          </cell>
        </row>
        <row r="106">
          <cell r="A106">
            <v>106485</v>
          </cell>
          <cell r="B106">
            <v>27</v>
          </cell>
        </row>
        <row r="107">
          <cell r="A107">
            <v>106569</v>
          </cell>
          <cell r="B107">
            <v>6</v>
          </cell>
        </row>
        <row r="108">
          <cell r="A108">
            <v>106865</v>
          </cell>
          <cell r="B108">
            <v>15</v>
          </cell>
        </row>
        <row r="109">
          <cell r="A109">
            <v>107658</v>
          </cell>
          <cell r="B109">
            <v>3</v>
          </cell>
        </row>
        <row r="110">
          <cell r="A110">
            <v>107728</v>
          </cell>
          <cell r="B110">
            <v>5</v>
          </cell>
        </row>
        <row r="111">
          <cell r="A111">
            <v>107829</v>
          </cell>
          <cell r="B111">
            <v>8</v>
          </cell>
        </row>
        <row r="112">
          <cell r="A112">
            <v>108277</v>
          </cell>
          <cell r="B112">
            <v>6</v>
          </cell>
        </row>
        <row r="113">
          <cell r="B113">
            <v>2486</v>
          </cell>
        </row>
        <row r="114">
          <cell r="A114" t="str">
            <v>总计</v>
          </cell>
          <cell r="B114">
            <v>4972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25"/>
  <sheetViews>
    <sheetView tabSelected="1" workbookViewId="0">
      <pane xSplit="4" ySplit="2" topLeftCell="E116" activePane="bottomRight" state="frozen"/>
      <selection/>
      <selection pane="topRight"/>
      <selection pane="bottomLeft"/>
      <selection pane="bottomRight" activeCell="P119" sqref="P119"/>
    </sheetView>
  </sheetViews>
  <sheetFormatPr defaultColWidth="3.875" defaultRowHeight="21.95" customHeight="1"/>
  <cols>
    <col min="1" max="1" width="3.875" style="7" customWidth="1"/>
    <col min="2" max="2" width="6.875" style="7" customWidth="1"/>
    <col min="3" max="3" width="18.625" style="8" customWidth="1"/>
    <col min="4" max="4" width="6.875" style="8" customWidth="1"/>
    <col min="5" max="6" width="10.5" style="9" customWidth="1"/>
    <col min="7" max="7" width="10.5" style="7" customWidth="1"/>
    <col min="8" max="8" width="10.5" style="7" hidden="1" customWidth="1"/>
    <col min="9" max="9" width="10.5" style="7" customWidth="1"/>
    <col min="10" max="15" width="10.5" style="10" customWidth="1"/>
    <col min="16" max="38" width="17" style="10" customWidth="1"/>
    <col min="39" max="16384" width="3.875" style="10" customWidth="1"/>
  </cols>
  <sheetData>
    <row r="1" ht="29" customHeight="1" spans="1:59">
      <c r="A1" s="11" t="s">
        <v>0</v>
      </c>
      <c r="B1" s="11"/>
      <c r="C1" s="12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</row>
    <row r="2" s="1" customFormat="1" ht="52.5" customHeight="1" spans="1:59">
      <c r="A2" s="13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</row>
    <row r="3" s="2" customFormat="1" customHeight="1" spans="1:59">
      <c r="A3" s="17">
        <v>1</v>
      </c>
      <c r="B3" s="17">
        <v>311</v>
      </c>
      <c r="C3" s="18" t="s">
        <v>16</v>
      </c>
      <c r="D3" s="18" t="s">
        <v>17</v>
      </c>
      <c r="E3" s="19">
        <v>30</v>
      </c>
      <c r="F3" s="19">
        <v>35</v>
      </c>
      <c r="G3" s="17">
        <v>2</v>
      </c>
      <c r="H3" s="17">
        <f>F3</f>
        <v>35</v>
      </c>
      <c r="I3" s="17">
        <v>280</v>
      </c>
      <c r="J3" s="11">
        <f>VLOOKUP(B:B,[1]Sheet1!$A$1:$B$65536,2,0)</f>
        <v>72</v>
      </c>
      <c r="K3" s="11">
        <f>J3-E3</f>
        <v>42</v>
      </c>
      <c r="L3" s="11" t="s">
        <v>18</v>
      </c>
      <c r="M3" s="11">
        <f>J3*8</f>
        <v>576</v>
      </c>
      <c r="N3" s="11">
        <f>M3-I3</f>
        <v>296</v>
      </c>
      <c r="O3" s="11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</row>
    <row r="4" s="2" customFormat="1" customHeight="1" spans="1:59">
      <c r="A4" s="17">
        <v>2</v>
      </c>
      <c r="B4" s="17">
        <v>343</v>
      </c>
      <c r="C4" s="18" t="s">
        <v>19</v>
      </c>
      <c r="D4" s="18" t="s">
        <v>17</v>
      </c>
      <c r="E4" s="19">
        <v>59</v>
      </c>
      <c r="F4" s="19">
        <v>68</v>
      </c>
      <c r="G4" s="17">
        <v>2</v>
      </c>
      <c r="H4" s="17">
        <f>F4</f>
        <v>68</v>
      </c>
      <c r="I4" s="17">
        <v>544</v>
      </c>
      <c r="J4" s="11">
        <f>VLOOKUP(B:B,[1]Sheet1!$A$1:$B$65536,2,0)</f>
        <v>46</v>
      </c>
      <c r="K4" s="11">
        <f t="shared" ref="K4:K35" si="0">J4-E4</f>
        <v>-13</v>
      </c>
      <c r="L4" s="11" t="s">
        <v>20</v>
      </c>
      <c r="M4" s="11">
        <f>J4*7</f>
        <v>322</v>
      </c>
      <c r="N4" s="11"/>
      <c r="O4" s="11">
        <f>I4-M4</f>
        <v>222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</row>
    <row r="5" s="3" customFormat="1" customHeight="1" spans="1:59">
      <c r="A5" s="17">
        <v>3</v>
      </c>
      <c r="B5" s="17">
        <v>339</v>
      </c>
      <c r="C5" s="18" t="s">
        <v>21</v>
      </c>
      <c r="D5" s="18" t="s">
        <v>17</v>
      </c>
      <c r="E5" s="19">
        <v>28</v>
      </c>
      <c r="F5" s="19">
        <v>34</v>
      </c>
      <c r="G5" s="17">
        <v>2</v>
      </c>
      <c r="H5" s="17">
        <f>F5</f>
        <v>34</v>
      </c>
      <c r="I5" s="17">
        <v>272</v>
      </c>
      <c r="J5" s="11">
        <f>VLOOKUP(B:B,[1]Sheet1!$A$1:$B$65536,2,0)</f>
        <v>49</v>
      </c>
      <c r="K5" s="11">
        <f t="shared" si="0"/>
        <v>21</v>
      </c>
      <c r="L5" s="11" t="s">
        <v>18</v>
      </c>
      <c r="M5" s="11">
        <f>J5*8</f>
        <v>392</v>
      </c>
      <c r="N5" s="11">
        <f>M5-I5</f>
        <v>120</v>
      </c>
      <c r="O5" s="1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</row>
    <row r="6" s="2" customFormat="1" customHeight="1" spans="1:59">
      <c r="A6" s="17">
        <v>4</v>
      </c>
      <c r="B6" s="17">
        <v>357</v>
      </c>
      <c r="C6" s="18" t="s">
        <v>22</v>
      </c>
      <c r="D6" s="18" t="s">
        <v>17</v>
      </c>
      <c r="E6" s="19">
        <v>25</v>
      </c>
      <c r="F6" s="19">
        <v>29</v>
      </c>
      <c r="G6" s="17">
        <v>1</v>
      </c>
      <c r="H6" s="17">
        <f>E6</f>
        <v>25</v>
      </c>
      <c r="I6" s="17">
        <v>175</v>
      </c>
      <c r="J6" s="11">
        <f>VLOOKUP(B:B,[1]Sheet1!$A$1:$B$65536,2,0)</f>
        <v>29</v>
      </c>
      <c r="K6" s="11">
        <f t="shared" si="0"/>
        <v>4</v>
      </c>
      <c r="L6" s="11" t="s">
        <v>18</v>
      </c>
      <c r="M6" s="11">
        <f>J6*8</f>
        <v>232</v>
      </c>
      <c r="N6" s="11">
        <f>M6-I6</f>
        <v>57</v>
      </c>
      <c r="O6" s="11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</row>
    <row r="7" s="3" customFormat="1" customHeight="1" spans="1:59">
      <c r="A7" s="17">
        <v>5</v>
      </c>
      <c r="B7" s="17">
        <v>359</v>
      </c>
      <c r="C7" s="18" t="s">
        <v>23</v>
      </c>
      <c r="D7" s="18" t="s">
        <v>17</v>
      </c>
      <c r="E7" s="19">
        <v>15</v>
      </c>
      <c r="F7" s="19">
        <v>17</v>
      </c>
      <c r="G7" s="17">
        <v>2</v>
      </c>
      <c r="H7" s="17">
        <f>F7</f>
        <v>17</v>
      </c>
      <c r="I7" s="17">
        <v>136</v>
      </c>
      <c r="J7" s="11">
        <f>VLOOKUP(B:B,[1]Sheet1!$A$1:$B$65536,2,0)</f>
        <v>11</v>
      </c>
      <c r="K7" s="11">
        <f t="shared" si="0"/>
        <v>-4</v>
      </c>
      <c r="L7" s="11" t="s">
        <v>20</v>
      </c>
      <c r="M7" s="11">
        <f>J7*7</f>
        <v>77</v>
      </c>
      <c r="N7" s="11"/>
      <c r="O7" s="11">
        <f>I7-M7</f>
        <v>59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</row>
    <row r="8" s="2" customFormat="1" customHeight="1" spans="1:59">
      <c r="A8" s="17">
        <v>6</v>
      </c>
      <c r="B8" s="17">
        <v>365</v>
      </c>
      <c r="C8" s="18" t="s">
        <v>24</v>
      </c>
      <c r="D8" s="18" t="s">
        <v>17</v>
      </c>
      <c r="E8" s="19">
        <v>28</v>
      </c>
      <c r="F8" s="19">
        <v>35</v>
      </c>
      <c r="G8" s="17">
        <v>2</v>
      </c>
      <c r="H8" s="17">
        <f>F8</f>
        <v>35</v>
      </c>
      <c r="I8" s="17">
        <v>280</v>
      </c>
      <c r="J8" s="11">
        <f>VLOOKUP(B:B,[1]Sheet1!$A$1:$B$65536,2,0)</f>
        <v>58</v>
      </c>
      <c r="K8" s="11">
        <f t="shared" si="0"/>
        <v>30</v>
      </c>
      <c r="L8" s="11" t="s">
        <v>18</v>
      </c>
      <c r="M8" s="11">
        <f>J8*8</f>
        <v>464</v>
      </c>
      <c r="N8" s="11">
        <f>M8-I8</f>
        <v>184</v>
      </c>
      <c r="O8" s="11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</row>
    <row r="9" s="3" customFormat="1" customHeight="1" spans="1:59">
      <c r="A9" s="17">
        <v>7</v>
      </c>
      <c r="B9" s="17">
        <v>379</v>
      </c>
      <c r="C9" s="18" t="s">
        <v>25</v>
      </c>
      <c r="D9" s="18" t="s">
        <v>17</v>
      </c>
      <c r="E9" s="19">
        <v>20</v>
      </c>
      <c r="F9" s="19">
        <v>27</v>
      </c>
      <c r="G9" s="17">
        <v>2</v>
      </c>
      <c r="H9" s="17">
        <f>F9</f>
        <v>27</v>
      </c>
      <c r="I9" s="17">
        <v>216</v>
      </c>
      <c r="J9" s="11">
        <f>VLOOKUP(B:B,[1]Sheet1!$A$1:$B$65536,2,0)</f>
        <v>46</v>
      </c>
      <c r="K9" s="11">
        <f t="shared" si="0"/>
        <v>26</v>
      </c>
      <c r="L9" s="11" t="s">
        <v>18</v>
      </c>
      <c r="M9" s="11">
        <f>J9*8</f>
        <v>368</v>
      </c>
      <c r="N9" s="11">
        <f>M9-I9</f>
        <v>152</v>
      </c>
      <c r="O9" s="11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</row>
    <row r="10" s="2" customFormat="1" customHeight="1" spans="1:59">
      <c r="A10" s="17">
        <v>8</v>
      </c>
      <c r="B10" s="17">
        <v>513</v>
      </c>
      <c r="C10" s="18" t="s">
        <v>26</v>
      </c>
      <c r="D10" s="18" t="s">
        <v>17</v>
      </c>
      <c r="E10" s="19">
        <v>17</v>
      </c>
      <c r="F10" s="19">
        <v>19</v>
      </c>
      <c r="G10" s="17">
        <v>2</v>
      </c>
      <c r="H10" s="17">
        <f>F10</f>
        <v>19</v>
      </c>
      <c r="I10" s="17">
        <v>152</v>
      </c>
      <c r="J10" s="11">
        <f>VLOOKUP(B:B,[1]Sheet1!$A$1:$B$65536,2,0)</f>
        <v>9</v>
      </c>
      <c r="K10" s="11">
        <f t="shared" si="0"/>
        <v>-8</v>
      </c>
      <c r="L10" s="11" t="s">
        <v>20</v>
      </c>
      <c r="M10" s="11">
        <f>J10*7</f>
        <v>63</v>
      </c>
      <c r="N10" s="11"/>
      <c r="O10" s="11">
        <f>I10-M10</f>
        <v>89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</row>
    <row r="11" s="2" customFormat="1" customHeight="1" spans="1:59">
      <c r="A11" s="17">
        <v>9</v>
      </c>
      <c r="B11" s="17">
        <v>582</v>
      </c>
      <c r="C11" s="18" t="s">
        <v>27</v>
      </c>
      <c r="D11" s="18" t="s">
        <v>17</v>
      </c>
      <c r="E11" s="19">
        <v>20</v>
      </c>
      <c r="F11" s="19">
        <v>23</v>
      </c>
      <c r="G11" s="17">
        <v>2</v>
      </c>
      <c r="H11" s="17">
        <f>F11</f>
        <v>23</v>
      </c>
      <c r="I11" s="17">
        <v>184</v>
      </c>
      <c r="J11" s="11">
        <f>VLOOKUP(B:B,[1]Sheet1!$A$1:$B$65536,2,0)</f>
        <v>37</v>
      </c>
      <c r="K11" s="11">
        <f t="shared" si="0"/>
        <v>17</v>
      </c>
      <c r="L11" s="11" t="s">
        <v>18</v>
      </c>
      <c r="M11" s="11">
        <f>J11*8</f>
        <v>296</v>
      </c>
      <c r="N11" s="11">
        <f>M11-I11</f>
        <v>112</v>
      </c>
      <c r="O11" s="11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</row>
    <row r="12" s="3" customFormat="1" customHeight="1" spans="1:59">
      <c r="A12" s="17">
        <v>10</v>
      </c>
      <c r="B12" s="17">
        <v>581</v>
      </c>
      <c r="C12" s="18" t="s">
        <v>28</v>
      </c>
      <c r="D12" s="18" t="s">
        <v>17</v>
      </c>
      <c r="E12" s="19">
        <v>23</v>
      </c>
      <c r="F12" s="19">
        <v>27</v>
      </c>
      <c r="G12" s="17">
        <v>1</v>
      </c>
      <c r="H12" s="17">
        <f>E12</f>
        <v>23</v>
      </c>
      <c r="I12" s="17">
        <v>161</v>
      </c>
      <c r="J12" s="11">
        <f>VLOOKUP(B:B,[1]Sheet1!$A$1:$B$65536,2,0)</f>
        <v>14</v>
      </c>
      <c r="K12" s="11">
        <f t="shared" si="0"/>
        <v>-9</v>
      </c>
      <c r="L12" s="11" t="s">
        <v>20</v>
      </c>
      <c r="M12" s="11">
        <f>J12*7</f>
        <v>98</v>
      </c>
      <c r="N12" s="11"/>
      <c r="O12" s="11">
        <f>I12-M12</f>
        <v>63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</row>
    <row r="13" s="2" customFormat="1" customHeight="1" spans="1:59">
      <c r="A13" s="17">
        <v>11</v>
      </c>
      <c r="B13" s="17">
        <v>585</v>
      </c>
      <c r="C13" s="18" t="s">
        <v>29</v>
      </c>
      <c r="D13" s="18" t="s">
        <v>17</v>
      </c>
      <c r="E13" s="19">
        <v>28</v>
      </c>
      <c r="F13" s="19">
        <v>35</v>
      </c>
      <c r="G13" s="17">
        <v>2</v>
      </c>
      <c r="H13" s="17">
        <f t="shared" ref="H13:H18" si="1">F13</f>
        <v>35</v>
      </c>
      <c r="I13" s="17">
        <v>280</v>
      </c>
      <c r="J13" s="11">
        <f>VLOOKUP(B:B,[1]Sheet1!$A$1:$B$65536,2,0)</f>
        <v>26</v>
      </c>
      <c r="K13" s="11">
        <f t="shared" si="0"/>
        <v>-2</v>
      </c>
      <c r="L13" s="11" t="s">
        <v>20</v>
      </c>
      <c r="M13" s="11">
        <f>J13*7</f>
        <v>182</v>
      </c>
      <c r="N13" s="11"/>
      <c r="O13" s="11">
        <f>I13-M13</f>
        <v>98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</row>
    <row r="14" s="3" customFormat="1" customHeight="1" spans="1:59">
      <c r="A14" s="17">
        <v>12</v>
      </c>
      <c r="B14" s="17">
        <v>709</v>
      </c>
      <c r="C14" s="18" t="s">
        <v>30</v>
      </c>
      <c r="D14" s="18" t="s">
        <v>17</v>
      </c>
      <c r="E14" s="19">
        <v>21</v>
      </c>
      <c r="F14" s="19">
        <v>27</v>
      </c>
      <c r="G14" s="17">
        <v>2</v>
      </c>
      <c r="H14" s="17">
        <f t="shared" si="1"/>
        <v>27</v>
      </c>
      <c r="I14" s="17">
        <v>216</v>
      </c>
      <c r="J14" s="11">
        <f>VLOOKUP(B:B,[1]Sheet1!$A$1:$B$65536,2,0)</f>
        <v>15</v>
      </c>
      <c r="K14" s="11">
        <f t="shared" si="0"/>
        <v>-6</v>
      </c>
      <c r="L14" s="11" t="s">
        <v>20</v>
      </c>
      <c r="M14" s="11">
        <f>J14*7</f>
        <v>105</v>
      </c>
      <c r="N14" s="11"/>
      <c r="O14" s="11">
        <f>I14-M14</f>
        <v>111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</row>
    <row r="15" s="2" customFormat="1" customHeight="1" spans="1:59">
      <c r="A15" s="17">
        <v>13</v>
      </c>
      <c r="B15" s="17">
        <v>726</v>
      </c>
      <c r="C15" s="18" t="s">
        <v>31</v>
      </c>
      <c r="D15" s="18" t="s">
        <v>17</v>
      </c>
      <c r="E15" s="19">
        <v>30</v>
      </c>
      <c r="F15" s="19">
        <v>35</v>
      </c>
      <c r="G15" s="17">
        <v>2</v>
      </c>
      <c r="H15" s="17">
        <f t="shared" si="1"/>
        <v>35</v>
      </c>
      <c r="I15" s="17">
        <v>280</v>
      </c>
      <c r="J15" s="11">
        <f>VLOOKUP(B:B,[1]Sheet1!$A$1:$B$65536,2,0)</f>
        <v>18</v>
      </c>
      <c r="K15" s="11">
        <f t="shared" si="0"/>
        <v>-12</v>
      </c>
      <c r="L15" s="11" t="s">
        <v>20</v>
      </c>
      <c r="M15" s="11">
        <f>J15*7</f>
        <v>126</v>
      </c>
      <c r="N15" s="11"/>
      <c r="O15" s="11">
        <f>I15-M15</f>
        <v>154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</row>
    <row r="16" s="3" customFormat="1" customHeight="1" spans="1:59">
      <c r="A16" s="17">
        <v>14</v>
      </c>
      <c r="B16" s="17">
        <v>727</v>
      </c>
      <c r="C16" s="18" t="s">
        <v>32</v>
      </c>
      <c r="D16" s="18" t="s">
        <v>17</v>
      </c>
      <c r="E16" s="19">
        <v>12</v>
      </c>
      <c r="F16" s="19">
        <v>13</v>
      </c>
      <c r="G16" s="17">
        <v>2</v>
      </c>
      <c r="H16" s="17">
        <f t="shared" si="1"/>
        <v>13</v>
      </c>
      <c r="I16" s="17">
        <v>104</v>
      </c>
      <c r="J16" s="11">
        <f>VLOOKUP(B:B,[1]Sheet1!$A$1:$B$65536,2,0)</f>
        <v>3</v>
      </c>
      <c r="K16" s="11">
        <f t="shared" si="0"/>
        <v>-9</v>
      </c>
      <c r="L16" s="11" t="s">
        <v>20</v>
      </c>
      <c r="M16" s="11">
        <f>J16*7</f>
        <v>21</v>
      </c>
      <c r="N16" s="11"/>
      <c r="O16" s="11">
        <f>I16-M16</f>
        <v>83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</row>
    <row r="17" s="2" customFormat="1" customHeight="1" spans="1:59">
      <c r="A17" s="17">
        <v>15</v>
      </c>
      <c r="B17" s="17">
        <v>730</v>
      </c>
      <c r="C17" s="18" t="s">
        <v>33</v>
      </c>
      <c r="D17" s="18" t="s">
        <v>17</v>
      </c>
      <c r="E17" s="19">
        <v>32</v>
      </c>
      <c r="F17" s="19">
        <v>39</v>
      </c>
      <c r="G17" s="17">
        <v>2</v>
      </c>
      <c r="H17" s="17">
        <f t="shared" si="1"/>
        <v>39</v>
      </c>
      <c r="I17" s="17">
        <v>312</v>
      </c>
      <c r="J17" s="11">
        <f>VLOOKUP(B:B,[1]Sheet1!$A$1:$B$65536,2,0)</f>
        <v>44</v>
      </c>
      <c r="K17" s="11">
        <f t="shared" si="0"/>
        <v>12</v>
      </c>
      <c r="L17" s="11" t="s">
        <v>18</v>
      </c>
      <c r="M17" s="11">
        <f>J17*8</f>
        <v>352</v>
      </c>
      <c r="N17" s="11">
        <f>M17-I17</f>
        <v>40</v>
      </c>
      <c r="O17" s="11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</row>
    <row r="18" s="3" customFormat="1" customHeight="1" spans="1:59">
      <c r="A18" s="17">
        <v>16</v>
      </c>
      <c r="B18" s="17">
        <v>741</v>
      </c>
      <c r="C18" s="18" t="s">
        <v>34</v>
      </c>
      <c r="D18" s="18" t="s">
        <v>17</v>
      </c>
      <c r="E18" s="19">
        <v>13</v>
      </c>
      <c r="F18" s="19">
        <v>15</v>
      </c>
      <c r="G18" s="17">
        <v>2</v>
      </c>
      <c r="H18" s="17">
        <f t="shared" si="1"/>
        <v>15</v>
      </c>
      <c r="I18" s="17">
        <v>120</v>
      </c>
      <c r="J18" s="11">
        <f>VLOOKUP(B:B,[1]Sheet1!$A$1:$B$65536,2,0)</f>
        <v>12</v>
      </c>
      <c r="K18" s="11">
        <f t="shared" si="0"/>
        <v>-1</v>
      </c>
      <c r="L18" s="11" t="s">
        <v>20</v>
      </c>
      <c r="M18" s="11">
        <f>J18*7</f>
        <v>84</v>
      </c>
      <c r="N18" s="11"/>
      <c r="O18" s="11">
        <f>I18-M18</f>
        <v>36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</row>
    <row r="19" s="3" customFormat="1" customHeight="1" spans="1:59">
      <c r="A19" s="17">
        <v>17</v>
      </c>
      <c r="B19" s="17">
        <v>347</v>
      </c>
      <c r="C19" s="18" t="s">
        <v>35</v>
      </c>
      <c r="D19" s="18" t="s">
        <v>17</v>
      </c>
      <c r="E19" s="19">
        <v>14</v>
      </c>
      <c r="F19" s="19">
        <v>16</v>
      </c>
      <c r="G19" s="17">
        <v>1</v>
      </c>
      <c r="H19" s="17">
        <f>E19</f>
        <v>14</v>
      </c>
      <c r="I19" s="17">
        <v>98</v>
      </c>
      <c r="J19" s="11">
        <v>0</v>
      </c>
      <c r="K19" s="11">
        <f t="shared" si="0"/>
        <v>-14</v>
      </c>
      <c r="L19" s="11" t="s">
        <v>20</v>
      </c>
      <c r="M19" s="11">
        <f>J19*7</f>
        <v>0</v>
      </c>
      <c r="N19" s="11"/>
      <c r="O19" s="11">
        <f>I19-M19</f>
        <v>98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</row>
    <row r="20" s="2" customFormat="1" customHeight="1" spans="1:59">
      <c r="A20" s="17">
        <v>18</v>
      </c>
      <c r="B20" s="17">
        <v>745</v>
      </c>
      <c r="C20" s="18" t="s">
        <v>36</v>
      </c>
      <c r="D20" s="18" t="s">
        <v>17</v>
      </c>
      <c r="E20" s="19">
        <v>14</v>
      </c>
      <c r="F20" s="19">
        <v>16</v>
      </c>
      <c r="G20" s="17">
        <v>1</v>
      </c>
      <c r="H20" s="17">
        <f>E20</f>
        <v>14</v>
      </c>
      <c r="I20" s="17">
        <v>98</v>
      </c>
      <c r="J20" s="11">
        <f>VLOOKUP(B:B,[1]Sheet1!$A$1:$B$65536,2,0)</f>
        <v>18</v>
      </c>
      <c r="K20" s="11">
        <f t="shared" si="0"/>
        <v>4</v>
      </c>
      <c r="L20" s="11" t="s">
        <v>18</v>
      </c>
      <c r="M20" s="11">
        <f>J20*8</f>
        <v>144</v>
      </c>
      <c r="N20" s="11">
        <f>M20-I20</f>
        <v>46</v>
      </c>
      <c r="O20" s="11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</row>
    <row r="21" s="3" customFormat="1" customHeight="1" spans="1:59">
      <c r="A21" s="17">
        <v>19</v>
      </c>
      <c r="B21" s="17">
        <v>752</v>
      </c>
      <c r="C21" s="18" t="s">
        <v>37</v>
      </c>
      <c r="D21" s="18" t="s">
        <v>17</v>
      </c>
      <c r="E21" s="19">
        <v>13</v>
      </c>
      <c r="F21" s="19">
        <v>15</v>
      </c>
      <c r="G21" s="17">
        <v>1</v>
      </c>
      <c r="H21" s="17">
        <f>E21</f>
        <v>13</v>
      </c>
      <c r="I21" s="17">
        <v>91</v>
      </c>
      <c r="J21" s="11">
        <f>VLOOKUP(B:B,[1]Sheet1!$A$1:$B$65536,2,0)</f>
        <v>3</v>
      </c>
      <c r="K21" s="11">
        <f t="shared" si="0"/>
        <v>-10</v>
      </c>
      <c r="L21" s="11" t="s">
        <v>20</v>
      </c>
      <c r="M21" s="11">
        <f>J21*7</f>
        <v>21</v>
      </c>
      <c r="N21" s="11"/>
      <c r="O21" s="11">
        <f>I21-M21</f>
        <v>70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</row>
    <row r="22" s="2" customFormat="1" customHeight="1" spans="1:59">
      <c r="A22" s="17">
        <v>20</v>
      </c>
      <c r="B22" s="17">
        <v>102565</v>
      </c>
      <c r="C22" s="18" t="s">
        <v>38</v>
      </c>
      <c r="D22" s="18" t="s">
        <v>17</v>
      </c>
      <c r="E22" s="19">
        <v>14</v>
      </c>
      <c r="F22" s="19">
        <v>16</v>
      </c>
      <c r="G22" s="17">
        <v>1</v>
      </c>
      <c r="H22" s="17">
        <f>E22</f>
        <v>14</v>
      </c>
      <c r="I22" s="17">
        <v>98</v>
      </c>
      <c r="J22" s="11">
        <f>VLOOKUP(B:B,[1]Sheet1!$A$1:$B$65536,2,0)</f>
        <v>0</v>
      </c>
      <c r="K22" s="11">
        <f t="shared" si="0"/>
        <v>-14</v>
      </c>
      <c r="L22" s="11" t="s">
        <v>20</v>
      </c>
      <c r="M22" s="11">
        <f>J22*7</f>
        <v>0</v>
      </c>
      <c r="N22" s="11"/>
      <c r="O22" s="11">
        <f>I22-M22</f>
        <v>98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</row>
    <row r="23" s="3" customFormat="1" customHeight="1" spans="1:59">
      <c r="A23" s="17">
        <v>21</v>
      </c>
      <c r="B23" s="17">
        <v>102934</v>
      </c>
      <c r="C23" s="18" t="s">
        <v>39</v>
      </c>
      <c r="D23" s="18" t="s">
        <v>17</v>
      </c>
      <c r="E23" s="19">
        <v>15</v>
      </c>
      <c r="F23" s="19">
        <v>17</v>
      </c>
      <c r="G23" s="17">
        <v>2</v>
      </c>
      <c r="H23" s="17">
        <f>F23</f>
        <v>17</v>
      </c>
      <c r="I23" s="17">
        <v>136</v>
      </c>
      <c r="J23" s="11">
        <f>VLOOKUP(B:B,[1]Sheet1!$A$1:$B$65536,2,0)</f>
        <v>28</v>
      </c>
      <c r="K23" s="11">
        <f t="shared" si="0"/>
        <v>13</v>
      </c>
      <c r="L23" s="11" t="s">
        <v>18</v>
      </c>
      <c r="M23" s="11">
        <f>J23*8</f>
        <v>224</v>
      </c>
      <c r="N23" s="11">
        <f>M23-I23</f>
        <v>88</v>
      </c>
      <c r="O23" s="11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</row>
    <row r="24" s="2" customFormat="1" customHeight="1" spans="1:59">
      <c r="A24" s="17">
        <v>22</v>
      </c>
      <c r="B24" s="17">
        <v>103198</v>
      </c>
      <c r="C24" s="18" t="s">
        <v>40</v>
      </c>
      <c r="D24" s="18" t="s">
        <v>17</v>
      </c>
      <c r="E24" s="19">
        <v>14</v>
      </c>
      <c r="F24" s="19">
        <v>16</v>
      </c>
      <c r="G24" s="17">
        <v>2</v>
      </c>
      <c r="H24" s="17">
        <f>F24</f>
        <v>16</v>
      </c>
      <c r="I24" s="17">
        <v>128</v>
      </c>
      <c r="J24" s="11">
        <f>VLOOKUP(B:B,[1]Sheet1!$A$1:$B$65536,2,0)</f>
        <v>10</v>
      </c>
      <c r="K24" s="11">
        <f t="shared" si="0"/>
        <v>-4</v>
      </c>
      <c r="L24" s="11" t="s">
        <v>20</v>
      </c>
      <c r="M24" s="11">
        <f t="shared" ref="M24:M33" si="2">J24*7</f>
        <v>70</v>
      </c>
      <c r="N24" s="11"/>
      <c r="O24" s="11">
        <f t="shared" ref="O24:O33" si="3">I24-M24</f>
        <v>58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</row>
    <row r="25" s="3" customFormat="1" customHeight="1" spans="1:59">
      <c r="A25" s="17">
        <v>23</v>
      </c>
      <c r="B25" s="17">
        <v>103199</v>
      </c>
      <c r="C25" s="18" t="s">
        <v>41</v>
      </c>
      <c r="D25" s="18" t="s">
        <v>17</v>
      </c>
      <c r="E25" s="19">
        <v>14</v>
      </c>
      <c r="F25" s="19">
        <v>16</v>
      </c>
      <c r="G25" s="17">
        <v>1</v>
      </c>
      <c r="H25" s="17">
        <f>E25</f>
        <v>14</v>
      </c>
      <c r="I25" s="17">
        <v>98</v>
      </c>
      <c r="J25" s="11">
        <f>VLOOKUP(B:B,[1]Sheet1!$A$1:$B$65536,2,0)</f>
        <v>3</v>
      </c>
      <c r="K25" s="11">
        <f t="shared" si="0"/>
        <v>-11</v>
      </c>
      <c r="L25" s="11" t="s">
        <v>20</v>
      </c>
      <c r="M25" s="11">
        <f t="shared" si="2"/>
        <v>21</v>
      </c>
      <c r="N25" s="11"/>
      <c r="O25" s="11">
        <f t="shared" si="3"/>
        <v>77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</row>
    <row r="26" s="2" customFormat="1" customHeight="1" spans="1:59">
      <c r="A26" s="17">
        <v>24</v>
      </c>
      <c r="B26" s="17">
        <v>104429</v>
      </c>
      <c r="C26" s="18" t="s">
        <v>42</v>
      </c>
      <c r="D26" s="18" t="s">
        <v>17</v>
      </c>
      <c r="E26" s="19">
        <v>13</v>
      </c>
      <c r="F26" s="19">
        <v>15</v>
      </c>
      <c r="G26" s="17">
        <v>2</v>
      </c>
      <c r="H26" s="17">
        <f t="shared" ref="H26:H31" si="4">F26</f>
        <v>15</v>
      </c>
      <c r="I26" s="17">
        <v>120</v>
      </c>
      <c r="J26" s="11">
        <f>VLOOKUP(B:B,[1]Sheet1!$A$1:$B$65536,2,0)</f>
        <v>9</v>
      </c>
      <c r="K26" s="11">
        <f t="shared" si="0"/>
        <v>-4</v>
      </c>
      <c r="L26" s="11" t="s">
        <v>20</v>
      </c>
      <c r="M26" s="11">
        <f t="shared" si="2"/>
        <v>63</v>
      </c>
      <c r="N26" s="11"/>
      <c r="O26" s="11">
        <f t="shared" si="3"/>
        <v>57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</row>
    <row r="27" s="3" customFormat="1" customHeight="1" spans="1:59">
      <c r="A27" s="17">
        <v>25</v>
      </c>
      <c r="B27" s="17">
        <v>105267</v>
      </c>
      <c r="C27" s="18" t="s">
        <v>43</v>
      </c>
      <c r="D27" s="18" t="s">
        <v>17</v>
      </c>
      <c r="E27" s="19">
        <v>12</v>
      </c>
      <c r="F27" s="19">
        <v>13</v>
      </c>
      <c r="G27" s="17">
        <v>2</v>
      </c>
      <c r="H27" s="17">
        <f t="shared" si="4"/>
        <v>13</v>
      </c>
      <c r="I27" s="17">
        <v>104</v>
      </c>
      <c r="J27" s="11">
        <v>0</v>
      </c>
      <c r="K27" s="11">
        <f t="shared" si="0"/>
        <v>-12</v>
      </c>
      <c r="L27" s="11" t="s">
        <v>20</v>
      </c>
      <c r="M27" s="11">
        <f t="shared" si="2"/>
        <v>0</v>
      </c>
      <c r="N27" s="11"/>
      <c r="O27" s="11">
        <f t="shared" si="3"/>
        <v>104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</row>
    <row r="28" s="2" customFormat="1" customHeight="1" spans="1:59">
      <c r="A28" s="17">
        <v>26</v>
      </c>
      <c r="B28" s="17">
        <v>106569</v>
      </c>
      <c r="C28" s="18" t="s">
        <v>44</v>
      </c>
      <c r="D28" s="18" t="s">
        <v>17</v>
      </c>
      <c r="E28" s="19">
        <v>13</v>
      </c>
      <c r="F28" s="19">
        <v>15</v>
      </c>
      <c r="G28" s="17">
        <v>2</v>
      </c>
      <c r="H28" s="17">
        <f t="shared" si="4"/>
        <v>15</v>
      </c>
      <c r="I28" s="17">
        <v>120</v>
      </c>
      <c r="J28" s="11">
        <f>VLOOKUP(B:B,[1]Sheet1!$A$1:$B$65536,2,0)</f>
        <v>6</v>
      </c>
      <c r="K28" s="11">
        <f t="shared" si="0"/>
        <v>-7</v>
      </c>
      <c r="L28" s="11" t="s">
        <v>20</v>
      </c>
      <c r="M28" s="11">
        <f t="shared" si="2"/>
        <v>42</v>
      </c>
      <c r="N28" s="11"/>
      <c r="O28" s="11">
        <f t="shared" si="3"/>
        <v>78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</row>
    <row r="29" s="3" customFormat="1" customHeight="1" spans="1:59">
      <c r="A29" s="17">
        <v>27</v>
      </c>
      <c r="B29" s="17">
        <v>106399</v>
      </c>
      <c r="C29" s="18" t="s">
        <v>45</v>
      </c>
      <c r="D29" s="18" t="s">
        <v>17</v>
      </c>
      <c r="E29" s="19">
        <v>13</v>
      </c>
      <c r="F29" s="19">
        <v>15</v>
      </c>
      <c r="G29" s="17">
        <v>2</v>
      </c>
      <c r="H29" s="17">
        <f t="shared" si="4"/>
        <v>15</v>
      </c>
      <c r="I29" s="17">
        <v>120</v>
      </c>
      <c r="J29" s="11">
        <f>VLOOKUP(B:B,[1]Sheet1!$A$1:$B$65536,2,0)</f>
        <v>9</v>
      </c>
      <c r="K29" s="11">
        <f t="shared" si="0"/>
        <v>-4</v>
      </c>
      <c r="L29" s="11" t="s">
        <v>20</v>
      </c>
      <c r="M29" s="11">
        <f t="shared" si="2"/>
        <v>63</v>
      </c>
      <c r="N29" s="11"/>
      <c r="O29" s="11">
        <f t="shared" si="3"/>
        <v>57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</row>
    <row r="30" s="2" customFormat="1" customHeight="1" spans="1:59">
      <c r="A30" s="17">
        <v>28</v>
      </c>
      <c r="B30" s="17">
        <v>107658</v>
      </c>
      <c r="C30" s="18" t="s">
        <v>46</v>
      </c>
      <c r="D30" s="18" t="s">
        <v>17</v>
      </c>
      <c r="E30" s="19">
        <v>6</v>
      </c>
      <c r="F30" s="19">
        <v>7</v>
      </c>
      <c r="G30" s="17">
        <v>2</v>
      </c>
      <c r="H30" s="17">
        <f t="shared" si="4"/>
        <v>7</v>
      </c>
      <c r="I30" s="17">
        <v>56</v>
      </c>
      <c r="J30" s="11">
        <f>VLOOKUP(B:B,[1]Sheet1!$A$1:$B$65536,2,0)</f>
        <v>3</v>
      </c>
      <c r="K30" s="11">
        <f t="shared" si="0"/>
        <v>-3</v>
      </c>
      <c r="L30" s="11" t="s">
        <v>20</v>
      </c>
      <c r="M30" s="11">
        <f t="shared" si="2"/>
        <v>21</v>
      </c>
      <c r="N30" s="11"/>
      <c r="O30" s="11">
        <f t="shared" si="3"/>
        <v>35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</row>
    <row r="31" s="3" customFormat="1" customHeight="1" spans="1:59">
      <c r="A31" s="17">
        <v>29</v>
      </c>
      <c r="B31" s="17">
        <v>108277</v>
      </c>
      <c r="C31" s="18" t="s">
        <v>47</v>
      </c>
      <c r="D31" s="18" t="s">
        <v>17</v>
      </c>
      <c r="E31" s="19">
        <v>6</v>
      </c>
      <c r="F31" s="19">
        <v>7</v>
      </c>
      <c r="G31" s="17">
        <v>2</v>
      </c>
      <c r="H31" s="17">
        <f t="shared" si="4"/>
        <v>7</v>
      </c>
      <c r="I31" s="17">
        <v>56</v>
      </c>
      <c r="J31" s="11">
        <f>VLOOKUP(B:B,[1]Sheet1!$A$1:$B$65536,2,0)</f>
        <v>6</v>
      </c>
      <c r="K31" s="11">
        <f t="shared" si="0"/>
        <v>0</v>
      </c>
      <c r="L31" s="11" t="s">
        <v>48</v>
      </c>
      <c r="M31" s="11">
        <f t="shared" si="2"/>
        <v>42</v>
      </c>
      <c r="N31" s="11"/>
      <c r="O31" s="11">
        <f t="shared" si="3"/>
        <v>14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="4" customFormat="1" customHeight="1" spans="1:59">
      <c r="A32" s="20"/>
      <c r="B32" s="20"/>
      <c r="C32" s="21"/>
      <c r="D32" s="22" t="s">
        <v>17</v>
      </c>
      <c r="E32" s="20">
        <f>SUM(E3:E31)</f>
        <v>562</v>
      </c>
      <c r="F32" s="20">
        <f t="shared" ref="F32:O32" si="5">SUM(F3:F31)</f>
        <v>662</v>
      </c>
      <c r="G32" s="20">
        <f t="shared" si="5"/>
        <v>51</v>
      </c>
      <c r="H32" s="20">
        <f t="shared" si="5"/>
        <v>644</v>
      </c>
      <c r="I32" s="20">
        <f t="shared" si="5"/>
        <v>5035</v>
      </c>
      <c r="J32" s="20">
        <f t="shared" si="5"/>
        <v>584</v>
      </c>
      <c r="K32" s="20">
        <f t="shared" si="5"/>
        <v>22</v>
      </c>
      <c r="L32" s="20">
        <f t="shared" si="5"/>
        <v>0</v>
      </c>
      <c r="M32" s="20">
        <f t="shared" si="5"/>
        <v>4469</v>
      </c>
      <c r="N32" s="20">
        <f t="shared" si="5"/>
        <v>1095</v>
      </c>
      <c r="O32" s="20">
        <f t="shared" si="5"/>
        <v>1661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</row>
    <row r="33" s="3" customFormat="1" customHeight="1" spans="1:59">
      <c r="A33" s="17">
        <v>30</v>
      </c>
      <c r="B33" s="17">
        <v>307</v>
      </c>
      <c r="C33" s="18" t="s">
        <v>49</v>
      </c>
      <c r="D33" s="18" t="s">
        <v>50</v>
      </c>
      <c r="E33" s="19">
        <v>380</v>
      </c>
      <c r="F33" s="19">
        <v>400</v>
      </c>
      <c r="G33" s="17">
        <v>1</v>
      </c>
      <c r="H33" s="17">
        <f>E33</f>
        <v>380</v>
      </c>
      <c r="I33" s="17">
        <v>2660</v>
      </c>
      <c r="J33" s="11">
        <f>VLOOKUP(B:B,[1]Sheet1!$A$1:$B$65536,2,0)</f>
        <v>258</v>
      </c>
      <c r="K33" s="11">
        <f t="shared" si="0"/>
        <v>-122</v>
      </c>
      <c r="L33" s="11" t="s">
        <v>20</v>
      </c>
      <c r="M33" s="11">
        <f t="shared" si="2"/>
        <v>1806</v>
      </c>
      <c r="N33" s="11"/>
      <c r="O33" s="11">
        <f t="shared" si="3"/>
        <v>854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</row>
    <row r="34" s="2" customFormat="1" customHeight="1" spans="1:59">
      <c r="A34" s="17">
        <v>31</v>
      </c>
      <c r="B34" s="17">
        <v>106066</v>
      </c>
      <c r="C34" s="18" t="s">
        <v>51</v>
      </c>
      <c r="D34" s="18" t="s">
        <v>50</v>
      </c>
      <c r="E34" s="19">
        <v>16</v>
      </c>
      <c r="F34" s="19">
        <v>18</v>
      </c>
      <c r="G34" s="17">
        <v>1</v>
      </c>
      <c r="H34" s="17">
        <f>E34</f>
        <v>16</v>
      </c>
      <c r="I34" s="17">
        <v>112</v>
      </c>
      <c r="J34" s="11">
        <f>VLOOKUP(B:B,[1]Sheet1!$A$1:$B$65536,2,0)</f>
        <v>19</v>
      </c>
      <c r="K34" s="11">
        <f t="shared" si="0"/>
        <v>3</v>
      </c>
      <c r="L34" s="11" t="s">
        <v>18</v>
      </c>
      <c r="M34" s="11">
        <f>J34*8</f>
        <v>152</v>
      </c>
      <c r="N34" s="11">
        <f>M34-I34</f>
        <v>40</v>
      </c>
      <c r="O34" s="11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</row>
    <row r="35" s="5" customFormat="1" customHeight="1" spans="1:59">
      <c r="A35" s="20"/>
      <c r="B35" s="20"/>
      <c r="C35" s="21"/>
      <c r="D35" s="22" t="s">
        <v>50</v>
      </c>
      <c r="E35" s="20">
        <f>SUM(E33:E34)</f>
        <v>396</v>
      </c>
      <c r="F35" s="20">
        <f t="shared" ref="F35:O35" si="6">SUM(F33:F34)</f>
        <v>418</v>
      </c>
      <c r="G35" s="20">
        <f t="shared" si="6"/>
        <v>2</v>
      </c>
      <c r="H35" s="20">
        <f t="shared" si="6"/>
        <v>396</v>
      </c>
      <c r="I35" s="20">
        <f t="shared" si="6"/>
        <v>2772</v>
      </c>
      <c r="J35" s="20">
        <f t="shared" si="6"/>
        <v>277</v>
      </c>
      <c r="K35" s="20">
        <f t="shared" si="6"/>
        <v>-119</v>
      </c>
      <c r="L35" s="20">
        <f t="shared" si="6"/>
        <v>0</v>
      </c>
      <c r="M35" s="20">
        <f t="shared" si="6"/>
        <v>1958</v>
      </c>
      <c r="N35" s="20">
        <f t="shared" si="6"/>
        <v>40</v>
      </c>
      <c r="O35" s="20">
        <f t="shared" si="6"/>
        <v>854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s="2" customFormat="1" customHeight="1" spans="1:59">
      <c r="A36" s="17">
        <v>32</v>
      </c>
      <c r="B36" s="17">
        <v>387</v>
      </c>
      <c r="C36" s="18" t="s">
        <v>52</v>
      </c>
      <c r="D36" s="18" t="s">
        <v>53</v>
      </c>
      <c r="E36" s="19">
        <v>18</v>
      </c>
      <c r="F36" s="19">
        <v>21</v>
      </c>
      <c r="G36" s="17">
        <v>2</v>
      </c>
      <c r="H36" s="17">
        <f t="shared" ref="H36:H46" si="7">F36</f>
        <v>21</v>
      </c>
      <c r="I36" s="17">
        <v>168</v>
      </c>
      <c r="J36" s="11">
        <f>VLOOKUP(B:B,[1]Sheet1!$A$1:$B$65536,2,0)</f>
        <v>21</v>
      </c>
      <c r="K36" s="11">
        <f t="shared" ref="K36:K67" si="8">J36-E36</f>
        <v>3</v>
      </c>
      <c r="L36" s="11" t="s">
        <v>18</v>
      </c>
      <c r="M36" s="11">
        <f>J36*8</f>
        <v>168</v>
      </c>
      <c r="N36" s="11">
        <f>M36-I36</f>
        <v>0</v>
      </c>
      <c r="O36" s="11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</row>
    <row r="37" s="3" customFormat="1" customHeight="1" spans="1:59">
      <c r="A37" s="17">
        <v>33</v>
      </c>
      <c r="B37" s="17">
        <v>377</v>
      </c>
      <c r="C37" s="18" t="s">
        <v>54</v>
      </c>
      <c r="D37" s="18" t="s">
        <v>53</v>
      </c>
      <c r="E37" s="19">
        <v>15</v>
      </c>
      <c r="F37" s="19">
        <v>17</v>
      </c>
      <c r="G37" s="17">
        <v>2</v>
      </c>
      <c r="H37" s="17">
        <f t="shared" si="7"/>
        <v>17</v>
      </c>
      <c r="I37" s="17">
        <v>136</v>
      </c>
      <c r="J37" s="11">
        <f>VLOOKUP(B:B,[1]Sheet1!$A$1:$B$65536,2,0)</f>
        <v>19</v>
      </c>
      <c r="K37" s="11">
        <f t="shared" si="8"/>
        <v>4</v>
      </c>
      <c r="L37" s="11" t="s">
        <v>18</v>
      </c>
      <c r="M37" s="11">
        <f>J37*8</f>
        <v>152</v>
      </c>
      <c r="N37" s="11">
        <f>M37-I37</f>
        <v>16</v>
      </c>
      <c r="O37" s="11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</row>
    <row r="38" s="2" customFormat="1" customHeight="1" spans="1:59">
      <c r="A38" s="17">
        <v>34</v>
      </c>
      <c r="B38" s="17">
        <v>399</v>
      </c>
      <c r="C38" s="18" t="s">
        <v>55</v>
      </c>
      <c r="D38" s="18" t="s">
        <v>53</v>
      </c>
      <c r="E38" s="19">
        <v>15</v>
      </c>
      <c r="F38" s="19">
        <v>17</v>
      </c>
      <c r="G38" s="17">
        <v>2</v>
      </c>
      <c r="H38" s="17">
        <f t="shared" si="7"/>
        <v>17</v>
      </c>
      <c r="I38" s="17">
        <v>136</v>
      </c>
      <c r="J38" s="11">
        <f>VLOOKUP(B:B,[1]Sheet1!$A$1:$B$65536,2,0)</f>
        <v>16</v>
      </c>
      <c r="K38" s="11">
        <f t="shared" si="8"/>
        <v>1</v>
      </c>
      <c r="L38" s="11" t="s">
        <v>48</v>
      </c>
      <c r="M38" s="11">
        <f>J38*7</f>
        <v>112</v>
      </c>
      <c r="N38" s="11"/>
      <c r="O38" s="11">
        <f>I38-M38</f>
        <v>24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</row>
    <row r="39" s="2" customFormat="1" customHeight="1" spans="1:59">
      <c r="A39" s="17">
        <v>35</v>
      </c>
      <c r="B39" s="17">
        <v>545</v>
      </c>
      <c r="C39" s="18" t="s">
        <v>56</v>
      </c>
      <c r="D39" s="18" t="s">
        <v>53</v>
      </c>
      <c r="E39" s="19">
        <v>23</v>
      </c>
      <c r="F39" s="19">
        <v>28</v>
      </c>
      <c r="G39" s="17">
        <v>2</v>
      </c>
      <c r="H39" s="17">
        <f t="shared" si="7"/>
        <v>28</v>
      </c>
      <c r="I39" s="17">
        <v>224</v>
      </c>
      <c r="J39" s="11">
        <f>VLOOKUP(B:B,[1]Sheet1!$A$1:$B$65536,2,0)</f>
        <v>25</v>
      </c>
      <c r="K39" s="11">
        <f t="shared" si="8"/>
        <v>2</v>
      </c>
      <c r="L39" s="11" t="s">
        <v>48</v>
      </c>
      <c r="M39" s="11">
        <f>J39*7</f>
        <v>175</v>
      </c>
      <c r="N39" s="11"/>
      <c r="O39" s="11">
        <f>I39-M39</f>
        <v>49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</row>
    <row r="40" s="3" customFormat="1" customHeight="1" spans="1:59">
      <c r="A40" s="17">
        <v>36</v>
      </c>
      <c r="B40" s="17">
        <v>546</v>
      </c>
      <c r="C40" s="18" t="s">
        <v>57</v>
      </c>
      <c r="D40" s="18" t="s">
        <v>53</v>
      </c>
      <c r="E40" s="19">
        <v>15</v>
      </c>
      <c r="F40" s="19">
        <v>17</v>
      </c>
      <c r="G40" s="17">
        <v>2</v>
      </c>
      <c r="H40" s="17">
        <f t="shared" si="7"/>
        <v>17</v>
      </c>
      <c r="I40" s="17">
        <v>136</v>
      </c>
      <c r="J40" s="11">
        <f>VLOOKUP(B:B,[1]Sheet1!$A$1:$B$65536,2,0)</f>
        <v>48</v>
      </c>
      <c r="K40" s="11">
        <f t="shared" si="8"/>
        <v>33</v>
      </c>
      <c r="L40" s="11" t="s">
        <v>18</v>
      </c>
      <c r="M40" s="11">
        <f>J40*8</f>
        <v>384</v>
      </c>
      <c r="N40" s="11">
        <f>M40-I40</f>
        <v>248</v>
      </c>
      <c r="O40" s="11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</row>
    <row r="41" s="2" customFormat="1" customHeight="1" spans="1:59">
      <c r="A41" s="17">
        <v>37</v>
      </c>
      <c r="B41" s="17">
        <v>571</v>
      </c>
      <c r="C41" s="18" t="s">
        <v>58</v>
      </c>
      <c r="D41" s="18" t="s">
        <v>53</v>
      </c>
      <c r="E41" s="19">
        <v>30</v>
      </c>
      <c r="F41" s="19">
        <v>35</v>
      </c>
      <c r="G41" s="17">
        <v>2</v>
      </c>
      <c r="H41" s="17">
        <f t="shared" si="7"/>
        <v>35</v>
      </c>
      <c r="I41" s="17">
        <v>280</v>
      </c>
      <c r="J41" s="11">
        <f>VLOOKUP(B:B,[1]Sheet1!$A$1:$B$65536,2,0)</f>
        <v>37</v>
      </c>
      <c r="K41" s="11">
        <f t="shared" si="8"/>
        <v>7</v>
      </c>
      <c r="L41" s="11" t="s">
        <v>18</v>
      </c>
      <c r="M41" s="11">
        <f>J41*8</f>
        <v>296</v>
      </c>
      <c r="N41" s="11">
        <f>M41-I41</f>
        <v>16</v>
      </c>
      <c r="O41" s="11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</row>
    <row r="42" s="3" customFormat="1" customHeight="1" spans="1:59">
      <c r="A42" s="17">
        <v>38</v>
      </c>
      <c r="B42" s="17">
        <v>573</v>
      </c>
      <c r="C42" s="18" t="s">
        <v>59</v>
      </c>
      <c r="D42" s="18" t="s">
        <v>53</v>
      </c>
      <c r="E42" s="19">
        <v>12</v>
      </c>
      <c r="F42" s="19">
        <v>13</v>
      </c>
      <c r="G42" s="17">
        <v>2</v>
      </c>
      <c r="H42" s="17">
        <f t="shared" si="7"/>
        <v>13</v>
      </c>
      <c r="I42" s="17">
        <v>104</v>
      </c>
      <c r="J42" s="11">
        <f>VLOOKUP(B:B,[1]Sheet1!$A$1:$B$65536,2,0)</f>
        <v>6</v>
      </c>
      <c r="K42" s="11">
        <f t="shared" si="8"/>
        <v>-6</v>
      </c>
      <c r="L42" s="11" t="s">
        <v>20</v>
      </c>
      <c r="M42" s="11">
        <f t="shared" ref="M42:M47" si="9">J42*7</f>
        <v>42</v>
      </c>
      <c r="N42" s="11"/>
      <c r="O42" s="11">
        <f t="shared" ref="O42:O47" si="10">I42-M42</f>
        <v>62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</row>
    <row r="43" s="2" customFormat="1" customHeight="1" spans="1:59">
      <c r="A43" s="17">
        <v>39</v>
      </c>
      <c r="B43" s="17">
        <v>707</v>
      </c>
      <c r="C43" s="18" t="s">
        <v>60</v>
      </c>
      <c r="D43" s="18" t="s">
        <v>53</v>
      </c>
      <c r="E43" s="19">
        <v>18</v>
      </c>
      <c r="F43" s="19">
        <v>21</v>
      </c>
      <c r="G43" s="17">
        <v>2</v>
      </c>
      <c r="H43" s="17">
        <f t="shared" si="7"/>
        <v>21</v>
      </c>
      <c r="I43" s="17">
        <v>168</v>
      </c>
      <c r="J43" s="11">
        <f>VLOOKUP(B:B,[1]Sheet1!$A$1:$B$65536,2,0)</f>
        <v>18</v>
      </c>
      <c r="K43" s="11">
        <f t="shared" si="8"/>
        <v>0</v>
      </c>
      <c r="L43" s="11" t="s">
        <v>48</v>
      </c>
      <c r="M43" s="11">
        <f t="shared" si="9"/>
        <v>126</v>
      </c>
      <c r="N43" s="11"/>
      <c r="O43" s="11">
        <f t="shared" si="10"/>
        <v>42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</row>
    <row r="44" s="3" customFormat="1" customHeight="1" spans="1:59">
      <c r="A44" s="17">
        <v>40</v>
      </c>
      <c r="B44" s="17">
        <v>598</v>
      </c>
      <c r="C44" s="18" t="s">
        <v>61</v>
      </c>
      <c r="D44" s="18" t="s">
        <v>53</v>
      </c>
      <c r="E44" s="19">
        <v>15</v>
      </c>
      <c r="F44" s="19">
        <v>17</v>
      </c>
      <c r="G44" s="17">
        <v>2</v>
      </c>
      <c r="H44" s="17">
        <f t="shared" si="7"/>
        <v>17</v>
      </c>
      <c r="I44" s="17">
        <v>136</v>
      </c>
      <c r="J44" s="11">
        <f>VLOOKUP(B:B,[1]Sheet1!$A$1:$B$65536,2,0)</f>
        <v>6</v>
      </c>
      <c r="K44" s="11">
        <f t="shared" si="8"/>
        <v>-9</v>
      </c>
      <c r="L44" s="11" t="s">
        <v>20</v>
      </c>
      <c r="M44" s="11">
        <f t="shared" si="9"/>
        <v>42</v>
      </c>
      <c r="N44" s="11"/>
      <c r="O44" s="11">
        <f t="shared" si="10"/>
        <v>94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</row>
    <row r="45" s="2" customFormat="1" customHeight="1" spans="1:59">
      <c r="A45" s="17">
        <v>41</v>
      </c>
      <c r="B45" s="17">
        <v>712</v>
      </c>
      <c r="C45" s="18" t="s">
        <v>62</v>
      </c>
      <c r="D45" s="18" t="s">
        <v>53</v>
      </c>
      <c r="E45" s="19">
        <v>23</v>
      </c>
      <c r="F45" s="19">
        <v>28</v>
      </c>
      <c r="G45" s="17">
        <v>2</v>
      </c>
      <c r="H45" s="17">
        <f t="shared" si="7"/>
        <v>28</v>
      </c>
      <c r="I45" s="17">
        <v>224</v>
      </c>
      <c r="J45" s="11">
        <f>VLOOKUP(B:B,[1]Sheet1!$A$1:$B$65536,2,0)</f>
        <v>25</v>
      </c>
      <c r="K45" s="11">
        <f t="shared" si="8"/>
        <v>2</v>
      </c>
      <c r="L45" s="11" t="s">
        <v>48</v>
      </c>
      <c r="M45" s="11">
        <f t="shared" si="9"/>
        <v>175</v>
      </c>
      <c r="N45" s="11"/>
      <c r="O45" s="11">
        <f t="shared" si="10"/>
        <v>49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</row>
    <row r="46" s="3" customFormat="1" customHeight="1" spans="1:59">
      <c r="A46" s="17">
        <v>42</v>
      </c>
      <c r="B46" s="17">
        <v>724</v>
      </c>
      <c r="C46" s="18" t="s">
        <v>63</v>
      </c>
      <c r="D46" s="18" t="s">
        <v>53</v>
      </c>
      <c r="E46" s="19">
        <v>15</v>
      </c>
      <c r="F46" s="19">
        <v>17</v>
      </c>
      <c r="G46" s="17">
        <v>2</v>
      </c>
      <c r="H46" s="17">
        <f t="shared" si="7"/>
        <v>17</v>
      </c>
      <c r="I46" s="17">
        <v>136</v>
      </c>
      <c r="J46" s="11">
        <f>VLOOKUP(B:B,[1]Sheet1!$A$1:$B$65536,2,0)</f>
        <v>12</v>
      </c>
      <c r="K46" s="11">
        <f t="shared" si="8"/>
        <v>-3</v>
      </c>
      <c r="L46" s="11" t="s">
        <v>20</v>
      </c>
      <c r="M46" s="11">
        <f t="shared" si="9"/>
        <v>84</v>
      </c>
      <c r="N46" s="11"/>
      <c r="O46" s="11">
        <f t="shared" si="10"/>
        <v>52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</row>
    <row r="47" s="2" customFormat="1" customHeight="1" spans="1:59">
      <c r="A47" s="17">
        <v>43</v>
      </c>
      <c r="B47" s="17">
        <v>737</v>
      </c>
      <c r="C47" s="18" t="s">
        <v>64</v>
      </c>
      <c r="D47" s="18" t="s">
        <v>53</v>
      </c>
      <c r="E47" s="19">
        <v>29</v>
      </c>
      <c r="F47" s="19">
        <v>34</v>
      </c>
      <c r="G47" s="17">
        <v>1</v>
      </c>
      <c r="H47" s="17">
        <f>E47</f>
        <v>29</v>
      </c>
      <c r="I47" s="17">
        <v>203</v>
      </c>
      <c r="J47" s="11">
        <f>VLOOKUP(B:B,[1]Sheet1!$A$1:$B$65536,2,0)</f>
        <v>6</v>
      </c>
      <c r="K47" s="11">
        <f t="shared" si="8"/>
        <v>-23</v>
      </c>
      <c r="L47" s="11" t="s">
        <v>20</v>
      </c>
      <c r="M47" s="11">
        <f t="shared" si="9"/>
        <v>42</v>
      </c>
      <c r="N47" s="11"/>
      <c r="O47" s="11">
        <f t="shared" si="10"/>
        <v>161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</row>
    <row r="48" s="3" customFormat="1" customHeight="1" spans="1:59">
      <c r="A48" s="17">
        <v>44</v>
      </c>
      <c r="B48" s="17">
        <v>740</v>
      </c>
      <c r="C48" s="18" t="s">
        <v>65</v>
      </c>
      <c r="D48" s="18" t="s">
        <v>53</v>
      </c>
      <c r="E48" s="19">
        <v>20</v>
      </c>
      <c r="F48" s="19">
        <v>25</v>
      </c>
      <c r="G48" s="17">
        <v>2</v>
      </c>
      <c r="H48" s="17">
        <f>F48</f>
        <v>25</v>
      </c>
      <c r="I48" s="17">
        <v>200</v>
      </c>
      <c r="J48" s="11">
        <f>VLOOKUP(B:B,[1]Sheet1!$A$1:$B$65536,2,0)</f>
        <v>28</v>
      </c>
      <c r="K48" s="11">
        <f t="shared" si="8"/>
        <v>8</v>
      </c>
      <c r="L48" s="11" t="s">
        <v>18</v>
      </c>
      <c r="M48" s="11">
        <f>J48*8</f>
        <v>224</v>
      </c>
      <c r="N48" s="11">
        <f>M48-I48</f>
        <v>24</v>
      </c>
      <c r="O48" s="11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</row>
    <row r="49" s="2" customFormat="1" customHeight="1" spans="1:59">
      <c r="A49" s="17">
        <v>45</v>
      </c>
      <c r="B49" s="17">
        <v>743</v>
      </c>
      <c r="C49" s="18" t="s">
        <v>66</v>
      </c>
      <c r="D49" s="18" t="s">
        <v>53</v>
      </c>
      <c r="E49" s="19">
        <v>13</v>
      </c>
      <c r="F49" s="19">
        <v>15</v>
      </c>
      <c r="G49" s="17">
        <v>2</v>
      </c>
      <c r="H49" s="17">
        <f>F49</f>
        <v>15</v>
      </c>
      <c r="I49" s="17">
        <v>120</v>
      </c>
      <c r="J49" s="11">
        <f>VLOOKUP(B:B,[1]Sheet1!$A$1:$B$65536,2,0)</f>
        <v>0</v>
      </c>
      <c r="K49" s="11">
        <f t="shared" si="8"/>
        <v>-13</v>
      </c>
      <c r="L49" s="11" t="s">
        <v>20</v>
      </c>
      <c r="M49" s="11">
        <f>J49*7</f>
        <v>0</v>
      </c>
      <c r="N49" s="11"/>
      <c r="O49" s="11">
        <f>I49-M49</f>
        <v>120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</row>
    <row r="50" s="3" customFormat="1" customHeight="1" spans="1:59">
      <c r="A50" s="17">
        <v>46</v>
      </c>
      <c r="B50" s="17">
        <v>733</v>
      </c>
      <c r="C50" s="18" t="s">
        <v>67</v>
      </c>
      <c r="D50" s="18" t="s">
        <v>53</v>
      </c>
      <c r="E50" s="19">
        <v>13</v>
      </c>
      <c r="F50" s="19">
        <v>15</v>
      </c>
      <c r="G50" s="17">
        <v>2</v>
      </c>
      <c r="H50" s="17">
        <f>F50</f>
        <v>15</v>
      </c>
      <c r="I50" s="17">
        <v>120</v>
      </c>
      <c r="J50" s="11">
        <f>VLOOKUP(B:B,[1]Sheet1!$A$1:$B$65536,2,0)</f>
        <v>6</v>
      </c>
      <c r="K50" s="11">
        <f t="shared" si="8"/>
        <v>-7</v>
      </c>
      <c r="L50" s="11" t="s">
        <v>20</v>
      </c>
      <c r="M50" s="11">
        <f>J50*7</f>
        <v>42</v>
      </c>
      <c r="N50" s="11"/>
      <c r="O50" s="11">
        <f>I50-M50</f>
        <v>78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</row>
    <row r="51" s="2" customFormat="1" customHeight="1" spans="1:59">
      <c r="A51" s="17">
        <v>47</v>
      </c>
      <c r="B51" s="17">
        <v>750</v>
      </c>
      <c r="C51" s="18" t="s">
        <v>68</v>
      </c>
      <c r="D51" s="18" t="s">
        <v>53</v>
      </c>
      <c r="E51" s="19">
        <v>30</v>
      </c>
      <c r="F51" s="19">
        <v>35</v>
      </c>
      <c r="G51" s="17">
        <v>2</v>
      </c>
      <c r="H51" s="17">
        <f>F51</f>
        <v>35</v>
      </c>
      <c r="I51" s="17">
        <v>280</v>
      </c>
      <c r="J51" s="11">
        <f>VLOOKUP(B:B,[1]Sheet1!$A$1:$B$65536,2,0)</f>
        <v>23</v>
      </c>
      <c r="K51" s="11">
        <f t="shared" si="8"/>
        <v>-7</v>
      </c>
      <c r="L51" s="11" t="s">
        <v>20</v>
      </c>
      <c r="M51" s="11">
        <f>J51*7</f>
        <v>161</v>
      </c>
      <c r="N51" s="11"/>
      <c r="O51" s="11">
        <f>I51-M51</f>
        <v>119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</row>
    <row r="52" s="3" customFormat="1" customHeight="1" spans="1:59">
      <c r="A52" s="17">
        <v>48</v>
      </c>
      <c r="B52" s="17">
        <v>753</v>
      </c>
      <c r="C52" s="18" t="s">
        <v>69</v>
      </c>
      <c r="D52" s="18" t="s">
        <v>53</v>
      </c>
      <c r="E52" s="19">
        <v>13</v>
      </c>
      <c r="F52" s="19">
        <v>15</v>
      </c>
      <c r="G52" s="17">
        <v>1</v>
      </c>
      <c r="H52" s="17">
        <f t="shared" ref="H52:H59" si="11">E52</f>
        <v>13</v>
      </c>
      <c r="I52" s="17">
        <v>91</v>
      </c>
      <c r="J52" s="11">
        <f>VLOOKUP(B:B,[1]Sheet1!$A$1:$B$65536,2,0)</f>
        <v>1</v>
      </c>
      <c r="K52" s="11">
        <f t="shared" si="8"/>
        <v>-12</v>
      </c>
      <c r="L52" s="11" t="s">
        <v>20</v>
      </c>
      <c r="M52" s="11">
        <f>J52*7</f>
        <v>7</v>
      </c>
      <c r="N52" s="11"/>
      <c r="O52" s="11">
        <f>I52-M52</f>
        <v>84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</row>
    <row r="53" s="2" customFormat="1" customHeight="1" spans="1:59">
      <c r="A53" s="17">
        <v>49</v>
      </c>
      <c r="B53" s="17">
        <v>103639</v>
      </c>
      <c r="C53" s="18" t="s">
        <v>70</v>
      </c>
      <c r="D53" s="18" t="s">
        <v>53</v>
      </c>
      <c r="E53" s="19">
        <v>14</v>
      </c>
      <c r="F53" s="19">
        <v>16</v>
      </c>
      <c r="G53" s="17">
        <v>1</v>
      </c>
      <c r="H53" s="17">
        <f t="shared" si="11"/>
        <v>14</v>
      </c>
      <c r="I53" s="17">
        <v>98</v>
      </c>
      <c r="J53" s="11">
        <f>VLOOKUP(B:B,[1]Sheet1!$A$1:$B$65536,2,0)</f>
        <v>33</v>
      </c>
      <c r="K53" s="11">
        <f t="shared" si="8"/>
        <v>19</v>
      </c>
      <c r="L53" s="11" t="s">
        <v>18</v>
      </c>
      <c r="M53" s="11">
        <f>J53*8</f>
        <v>264</v>
      </c>
      <c r="N53" s="11">
        <f>M53-I53</f>
        <v>166</v>
      </c>
      <c r="O53" s="11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</row>
    <row r="54" s="3" customFormat="1" customHeight="1" spans="1:59">
      <c r="A54" s="17">
        <v>50</v>
      </c>
      <c r="B54" s="17">
        <v>104430</v>
      </c>
      <c r="C54" s="18" t="s">
        <v>71</v>
      </c>
      <c r="D54" s="18" t="s">
        <v>53</v>
      </c>
      <c r="E54" s="19">
        <v>13</v>
      </c>
      <c r="F54" s="19">
        <v>15</v>
      </c>
      <c r="G54" s="17">
        <v>1</v>
      </c>
      <c r="H54" s="17">
        <f t="shared" si="11"/>
        <v>13</v>
      </c>
      <c r="I54" s="17">
        <v>91</v>
      </c>
      <c r="J54" s="11">
        <f>VLOOKUP(B:B,[1]Sheet1!$A$1:$B$65536,2,0)</f>
        <v>3</v>
      </c>
      <c r="K54" s="11">
        <f t="shared" si="8"/>
        <v>-10</v>
      </c>
      <c r="L54" s="11" t="s">
        <v>20</v>
      </c>
      <c r="M54" s="11">
        <f>J54*7</f>
        <v>21</v>
      </c>
      <c r="N54" s="11"/>
      <c r="O54" s="11">
        <f>I54-M54</f>
        <v>70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</row>
    <row r="55" s="2" customFormat="1" customHeight="1" spans="1:59">
      <c r="A55" s="17">
        <v>51</v>
      </c>
      <c r="B55" s="17">
        <v>105396</v>
      </c>
      <c r="C55" s="18" t="s">
        <v>72</v>
      </c>
      <c r="D55" s="18" t="s">
        <v>53</v>
      </c>
      <c r="E55" s="19">
        <v>13</v>
      </c>
      <c r="F55" s="19">
        <v>15</v>
      </c>
      <c r="G55" s="17">
        <v>1</v>
      </c>
      <c r="H55" s="17">
        <f t="shared" si="11"/>
        <v>13</v>
      </c>
      <c r="I55" s="17">
        <v>91</v>
      </c>
      <c r="J55" s="11">
        <f>VLOOKUP(B:B,[1]Sheet1!$A$1:$B$65536,2,0)</f>
        <v>3</v>
      </c>
      <c r="K55" s="11">
        <f t="shared" si="8"/>
        <v>-10</v>
      </c>
      <c r="L55" s="11" t="s">
        <v>20</v>
      </c>
      <c r="M55" s="11">
        <f>J55*7</f>
        <v>21</v>
      </c>
      <c r="N55" s="11"/>
      <c r="O55" s="11">
        <f>I55-M55</f>
        <v>70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</row>
    <row r="56" s="3" customFormat="1" customHeight="1" spans="1:59">
      <c r="A56" s="17">
        <v>52</v>
      </c>
      <c r="B56" s="17">
        <v>105751</v>
      </c>
      <c r="C56" s="18" t="s">
        <v>73</v>
      </c>
      <c r="D56" s="18" t="s">
        <v>53</v>
      </c>
      <c r="E56" s="19">
        <v>13</v>
      </c>
      <c r="F56" s="19">
        <v>15</v>
      </c>
      <c r="G56" s="17">
        <v>1</v>
      </c>
      <c r="H56" s="17">
        <f t="shared" si="11"/>
        <v>13</v>
      </c>
      <c r="I56" s="17">
        <v>91</v>
      </c>
      <c r="J56" s="11">
        <f>VLOOKUP(B:B,[1]Sheet1!$A$1:$B$65536,2,0)</f>
        <v>3</v>
      </c>
      <c r="K56" s="11">
        <f t="shared" si="8"/>
        <v>-10</v>
      </c>
      <c r="L56" s="11" t="s">
        <v>20</v>
      </c>
      <c r="M56" s="11">
        <f>J56*7</f>
        <v>21</v>
      </c>
      <c r="N56" s="11"/>
      <c r="O56" s="11">
        <f>I56-M56</f>
        <v>70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</row>
    <row r="57" s="2" customFormat="1" customHeight="1" spans="1:59">
      <c r="A57" s="17">
        <v>53</v>
      </c>
      <c r="B57" s="17">
        <v>105910</v>
      </c>
      <c r="C57" s="18" t="s">
        <v>74</v>
      </c>
      <c r="D57" s="18" t="s">
        <v>53</v>
      </c>
      <c r="E57" s="19">
        <v>13</v>
      </c>
      <c r="F57" s="19">
        <v>15</v>
      </c>
      <c r="G57" s="17">
        <v>1</v>
      </c>
      <c r="H57" s="17">
        <f t="shared" si="11"/>
        <v>13</v>
      </c>
      <c r="I57" s="17">
        <v>91</v>
      </c>
      <c r="J57" s="11">
        <f>VLOOKUP(B:B,[1]Sheet1!$A$1:$B$65536,2,0)</f>
        <v>12</v>
      </c>
      <c r="K57" s="11">
        <f t="shared" si="8"/>
        <v>-1</v>
      </c>
      <c r="L57" s="11" t="s">
        <v>20</v>
      </c>
      <c r="M57" s="11">
        <f>J57*7</f>
        <v>84</v>
      </c>
      <c r="N57" s="11"/>
      <c r="O57" s="11">
        <f>I57-M57</f>
        <v>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</row>
    <row r="58" s="3" customFormat="1" customHeight="1" spans="1:59">
      <c r="A58" s="17">
        <v>54</v>
      </c>
      <c r="B58" s="17">
        <v>106485</v>
      </c>
      <c r="C58" s="18" t="s">
        <v>75</v>
      </c>
      <c r="D58" s="18" t="s">
        <v>53</v>
      </c>
      <c r="E58" s="19">
        <v>13</v>
      </c>
      <c r="F58" s="19">
        <v>15</v>
      </c>
      <c r="G58" s="17">
        <v>1</v>
      </c>
      <c r="H58" s="17">
        <f t="shared" si="11"/>
        <v>13</v>
      </c>
      <c r="I58" s="17">
        <v>91</v>
      </c>
      <c r="J58" s="11">
        <f>VLOOKUP(B:B,[1]Sheet1!$A$1:$B$65536,2,0)</f>
        <v>27</v>
      </c>
      <c r="K58" s="11">
        <f t="shared" si="8"/>
        <v>14</v>
      </c>
      <c r="L58" s="11" t="s">
        <v>18</v>
      </c>
      <c r="M58" s="11">
        <f>J58*8</f>
        <v>216</v>
      </c>
      <c r="N58" s="11">
        <f>M58-I58</f>
        <v>125</v>
      </c>
      <c r="O58" s="11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</row>
    <row r="59" s="2" customFormat="1" customHeight="1" spans="1:59">
      <c r="A59" s="17">
        <v>55</v>
      </c>
      <c r="B59" s="17">
        <v>106568</v>
      </c>
      <c r="C59" s="18" t="s">
        <v>76</v>
      </c>
      <c r="D59" s="18" t="s">
        <v>53</v>
      </c>
      <c r="E59" s="19">
        <v>13</v>
      </c>
      <c r="F59" s="19">
        <v>15</v>
      </c>
      <c r="G59" s="17">
        <v>1</v>
      </c>
      <c r="H59" s="17">
        <f t="shared" si="11"/>
        <v>13</v>
      </c>
      <c r="I59" s="17">
        <v>91</v>
      </c>
      <c r="J59" s="11">
        <v>0</v>
      </c>
      <c r="K59" s="11">
        <f t="shared" si="8"/>
        <v>-13</v>
      </c>
      <c r="L59" s="11" t="s">
        <v>20</v>
      </c>
      <c r="M59" s="11">
        <f>J59*7</f>
        <v>0</v>
      </c>
      <c r="N59" s="11"/>
      <c r="O59" s="11">
        <f>I59-M59</f>
        <v>91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</row>
    <row r="60" s="4" customFormat="1" customHeight="1" spans="1:59">
      <c r="A60" s="20"/>
      <c r="B60" s="20"/>
      <c r="C60" s="21"/>
      <c r="D60" s="22" t="s">
        <v>53</v>
      </c>
      <c r="E60" s="20">
        <f>SUM(E36:E59)</f>
        <v>409</v>
      </c>
      <c r="F60" s="20">
        <f t="shared" ref="F60:O60" si="12">SUM(F36:F59)</f>
        <v>476</v>
      </c>
      <c r="G60" s="20">
        <f t="shared" si="12"/>
        <v>39</v>
      </c>
      <c r="H60" s="20">
        <f t="shared" si="12"/>
        <v>455</v>
      </c>
      <c r="I60" s="20">
        <f t="shared" si="12"/>
        <v>3506</v>
      </c>
      <c r="J60" s="20">
        <f t="shared" si="12"/>
        <v>378</v>
      </c>
      <c r="K60" s="20">
        <f t="shared" si="12"/>
        <v>-31</v>
      </c>
      <c r="L60" s="20">
        <f t="shared" si="12"/>
        <v>0</v>
      </c>
      <c r="M60" s="20">
        <f t="shared" si="12"/>
        <v>2859</v>
      </c>
      <c r="N60" s="20">
        <f t="shared" si="12"/>
        <v>595</v>
      </c>
      <c r="O60" s="20">
        <f t="shared" si="12"/>
        <v>1242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="3" customFormat="1" customHeight="1" spans="1:59">
      <c r="A61" s="17">
        <v>56</v>
      </c>
      <c r="B61" s="17">
        <v>308</v>
      </c>
      <c r="C61" s="18" t="s">
        <v>77</v>
      </c>
      <c r="D61" s="18" t="s">
        <v>78</v>
      </c>
      <c r="E61" s="19">
        <v>39</v>
      </c>
      <c r="F61" s="19">
        <v>44</v>
      </c>
      <c r="G61" s="17">
        <v>1</v>
      </c>
      <c r="H61" s="17">
        <f>E61</f>
        <v>39</v>
      </c>
      <c r="I61" s="17">
        <v>273</v>
      </c>
      <c r="J61" s="11">
        <f>VLOOKUP(B:B,[1]Sheet1!$A$1:$B$65536,2,0)</f>
        <v>32</v>
      </c>
      <c r="K61" s="11">
        <f t="shared" si="8"/>
        <v>-7</v>
      </c>
      <c r="L61" s="11" t="s">
        <v>20</v>
      </c>
      <c r="M61" s="11">
        <f>J61*7</f>
        <v>224</v>
      </c>
      <c r="N61" s="11"/>
      <c r="O61" s="11">
        <f>I61-M61</f>
        <v>49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</row>
    <row r="62" s="2" customFormat="1" customHeight="1" spans="1:59">
      <c r="A62" s="17">
        <v>57</v>
      </c>
      <c r="B62" s="17">
        <v>337</v>
      </c>
      <c r="C62" s="18" t="s">
        <v>79</v>
      </c>
      <c r="D62" s="18" t="s">
        <v>78</v>
      </c>
      <c r="E62" s="19">
        <v>68</v>
      </c>
      <c r="F62" s="19">
        <v>81</v>
      </c>
      <c r="G62" s="17">
        <v>2</v>
      </c>
      <c r="H62" s="17">
        <f>F62</f>
        <v>81</v>
      </c>
      <c r="I62" s="17">
        <v>648</v>
      </c>
      <c r="J62" s="11">
        <f>VLOOKUP(B:B,[1]Sheet1!$A$1:$B$65536,2,0)</f>
        <v>128</v>
      </c>
      <c r="K62" s="11">
        <f t="shared" si="8"/>
        <v>60</v>
      </c>
      <c r="L62" s="11" t="s">
        <v>18</v>
      </c>
      <c r="M62" s="11">
        <f>J62*8</f>
        <v>1024</v>
      </c>
      <c r="N62" s="11">
        <f>M62-I62</f>
        <v>376</v>
      </c>
      <c r="O62" s="11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</row>
    <row r="63" s="3" customFormat="1" customHeight="1" spans="1:59">
      <c r="A63" s="17">
        <v>58</v>
      </c>
      <c r="B63" s="17">
        <v>349</v>
      </c>
      <c r="C63" s="18" t="s">
        <v>80</v>
      </c>
      <c r="D63" s="18" t="s">
        <v>78</v>
      </c>
      <c r="E63" s="19">
        <v>14</v>
      </c>
      <c r="F63" s="19">
        <v>16</v>
      </c>
      <c r="G63" s="17">
        <v>2</v>
      </c>
      <c r="H63" s="17">
        <f>F63</f>
        <v>16</v>
      </c>
      <c r="I63" s="17">
        <v>128</v>
      </c>
      <c r="J63" s="11">
        <f>VLOOKUP(B:B,[1]Sheet1!$A$1:$B$65536,2,0)</f>
        <v>4</v>
      </c>
      <c r="K63" s="11">
        <f t="shared" si="8"/>
        <v>-10</v>
      </c>
      <c r="L63" s="11" t="s">
        <v>20</v>
      </c>
      <c r="M63" s="11">
        <f>J63*7</f>
        <v>28</v>
      </c>
      <c r="N63" s="11"/>
      <c r="O63" s="11">
        <f>I63-M63</f>
        <v>100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</row>
    <row r="64" s="2" customFormat="1" customHeight="1" spans="1:59">
      <c r="A64" s="17">
        <v>59</v>
      </c>
      <c r="B64" s="17">
        <v>355</v>
      </c>
      <c r="C64" s="18" t="s">
        <v>81</v>
      </c>
      <c r="D64" s="18" t="s">
        <v>78</v>
      </c>
      <c r="E64" s="19">
        <v>26</v>
      </c>
      <c r="F64" s="19">
        <v>30</v>
      </c>
      <c r="G64" s="17">
        <v>2</v>
      </c>
      <c r="H64" s="17">
        <f>F64</f>
        <v>30</v>
      </c>
      <c r="I64" s="17">
        <v>240</v>
      </c>
      <c r="J64" s="11">
        <f>VLOOKUP(B:B,[1]Sheet1!$A$1:$B$65536,2,0)</f>
        <v>24</v>
      </c>
      <c r="K64" s="11">
        <f t="shared" si="8"/>
        <v>-2</v>
      </c>
      <c r="L64" s="11" t="s">
        <v>20</v>
      </c>
      <c r="M64" s="11">
        <f>J64*7</f>
        <v>168</v>
      </c>
      <c r="N64" s="11"/>
      <c r="O64" s="11">
        <f>I64-M64</f>
        <v>72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</row>
    <row r="65" s="3" customFormat="1" customHeight="1" spans="1:59">
      <c r="A65" s="17">
        <v>60</v>
      </c>
      <c r="B65" s="17">
        <v>373</v>
      </c>
      <c r="C65" s="18" t="s">
        <v>82</v>
      </c>
      <c r="D65" s="18" t="s">
        <v>78</v>
      </c>
      <c r="E65" s="19">
        <v>16</v>
      </c>
      <c r="F65" s="19">
        <v>18</v>
      </c>
      <c r="G65" s="17">
        <v>1</v>
      </c>
      <c r="H65" s="17">
        <f>E65</f>
        <v>16</v>
      </c>
      <c r="I65" s="17">
        <v>112</v>
      </c>
      <c r="J65" s="11">
        <f>VLOOKUP(B:B,[1]Sheet1!$A$1:$B$65536,2,0)</f>
        <v>42</v>
      </c>
      <c r="K65" s="11">
        <f t="shared" si="8"/>
        <v>26</v>
      </c>
      <c r="L65" s="11" t="s">
        <v>18</v>
      </c>
      <c r="M65" s="11">
        <f>J65*8</f>
        <v>336</v>
      </c>
      <c r="N65" s="11">
        <f>M65-I65</f>
        <v>224</v>
      </c>
      <c r="O65" s="11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</row>
    <row r="66" s="2" customFormat="1" customHeight="1" spans="1:59">
      <c r="A66" s="17">
        <v>61</v>
      </c>
      <c r="B66" s="17">
        <v>391</v>
      </c>
      <c r="C66" s="18" t="s">
        <v>83</v>
      </c>
      <c r="D66" s="18" t="s">
        <v>78</v>
      </c>
      <c r="E66" s="19">
        <v>15</v>
      </c>
      <c r="F66" s="19">
        <v>17</v>
      </c>
      <c r="G66" s="17">
        <v>2</v>
      </c>
      <c r="H66" s="17">
        <f>F66</f>
        <v>17</v>
      </c>
      <c r="I66" s="17">
        <v>136</v>
      </c>
      <c r="J66" s="11">
        <f>VLOOKUP(B:B,[1]Sheet1!$A$1:$B$65536,2,0)</f>
        <v>23</v>
      </c>
      <c r="K66" s="11">
        <f t="shared" si="8"/>
        <v>8</v>
      </c>
      <c r="L66" s="11" t="s">
        <v>18</v>
      </c>
      <c r="M66" s="11">
        <f>J66*8</f>
        <v>184</v>
      </c>
      <c r="N66" s="11">
        <f>M66-I66</f>
        <v>48</v>
      </c>
      <c r="O66" s="11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</row>
    <row r="67" s="3" customFormat="1" customHeight="1" spans="1:59">
      <c r="A67" s="17">
        <v>62</v>
      </c>
      <c r="B67" s="17">
        <v>517</v>
      </c>
      <c r="C67" s="18" t="s">
        <v>84</v>
      </c>
      <c r="D67" s="18" t="s">
        <v>78</v>
      </c>
      <c r="E67" s="19">
        <v>16</v>
      </c>
      <c r="F67" s="19">
        <v>31</v>
      </c>
      <c r="G67" s="17">
        <v>1</v>
      </c>
      <c r="H67" s="17">
        <f>E67</f>
        <v>16</v>
      </c>
      <c r="I67" s="17">
        <v>112</v>
      </c>
      <c r="J67" s="11">
        <v>0</v>
      </c>
      <c r="K67" s="11">
        <f t="shared" si="8"/>
        <v>-16</v>
      </c>
      <c r="L67" s="11" t="s">
        <v>20</v>
      </c>
      <c r="M67" s="11">
        <f>J67*7</f>
        <v>0</v>
      </c>
      <c r="N67" s="11"/>
      <c r="O67" s="11">
        <f>I67-M67</f>
        <v>112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</row>
    <row r="68" s="2" customFormat="1" customHeight="1" spans="1:59">
      <c r="A68" s="17">
        <v>63</v>
      </c>
      <c r="B68" s="17">
        <v>511</v>
      </c>
      <c r="C68" s="18" t="s">
        <v>85</v>
      </c>
      <c r="D68" s="18" t="s">
        <v>78</v>
      </c>
      <c r="E68" s="19">
        <v>14</v>
      </c>
      <c r="F68" s="19">
        <v>16</v>
      </c>
      <c r="G68" s="17">
        <v>2</v>
      </c>
      <c r="H68" s="17">
        <f>F68</f>
        <v>16</v>
      </c>
      <c r="I68" s="17">
        <v>128</v>
      </c>
      <c r="J68" s="11">
        <f>VLOOKUP(B:B,[1]Sheet1!$A$1:$B$65536,2,0)</f>
        <v>35</v>
      </c>
      <c r="K68" s="11">
        <f t="shared" ref="K68:K99" si="13">J68-E68</f>
        <v>21</v>
      </c>
      <c r="L68" s="11" t="s">
        <v>18</v>
      </c>
      <c r="M68" s="11">
        <f>J68*8</f>
        <v>280</v>
      </c>
      <c r="N68" s="11">
        <f>M68-I68</f>
        <v>152</v>
      </c>
      <c r="O68" s="11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</row>
    <row r="69" s="3" customFormat="1" customHeight="1" spans="1:59">
      <c r="A69" s="17">
        <v>64</v>
      </c>
      <c r="B69" s="17">
        <v>515</v>
      </c>
      <c r="C69" s="18" t="s">
        <v>86</v>
      </c>
      <c r="D69" s="18" t="s">
        <v>78</v>
      </c>
      <c r="E69" s="19">
        <v>16</v>
      </c>
      <c r="F69" s="19">
        <v>18</v>
      </c>
      <c r="G69" s="17">
        <v>2</v>
      </c>
      <c r="H69" s="17">
        <f>F69</f>
        <v>18</v>
      </c>
      <c r="I69" s="17">
        <v>144</v>
      </c>
      <c r="J69" s="11">
        <f>VLOOKUP(B:B,[1]Sheet1!$A$1:$B$65536,2,0)</f>
        <v>8</v>
      </c>
      <c r="K69" s="11">
        <f t="shared" si="13"/>
        <v>-8</v>
      </c>
      <c r="L69" s="11" t="s">
        <v>20</v>
      </c>
      <c r="M69" s="11">
        <f>J69*7</f>
        <v>56</v>
      </c>
      <c r="N69" s="11"/>
      <c r="O69" s="11">
        <f>I69-M69</f>
        <v>88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</row>
    <row r="70" s="2" customFormat="1" customHeight="1" spans="1:59">
      <c r="A70" s="17">
        <v>65</v>
      </c>
      <c r="B70" s="17">
        <v>572</v>
      </c>
      <c r="C70" s="18" t="s">
        <v>87</v>
      </c>
      <c r="D70" s="18" t="s">
        <v>78</v>
      </c>
      <c r="E70" s="19">
        <v>14</v>
      </c>
      <c r="F70" s="19">
        <v>16</v>
      </c>
      <c r="G70" s="17">
        <v>1</v>
      </c>
      <c r="H70" s="17">
        <f>E70</f>
        <v>14</v>
      </c>
      <c r="I70" s="17">
        <v>98</v>
      </c>
      <c r="J70" s="11">
        <f>VLOOKUP(B:B,[1]Sheet1!$A$1:$B$65536,2,0)</f>
        <v>19</v>
      </c>
      <c r="K70" s="11">
        <f t="shared" si="13"/>
        <v>5</v>
      </c>
      <c r="L70" s="11" t="s">
        <v>18</v>
      </c>
      <c r="M70" s="11">
        <f>J70*8</f>
        <v>152</v>
      </c>
      <c r="N70" s="11">
        <f>M70-I70</f>
        <v>54</v>
      </c>
      <c r="O70" s="1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</row>
    <row r="71" s="3" customFormat="1" customHeight="1" spans="1:59">
      <c r="A71" s="17">
        <v>66</v>
      </c>
      <c r="B71" s="17">
        <v>578</v>
      </c>
      <c r="C71" s="18" t="s">
        <v>88</v>
      </c>
      <c r="D71" s="18" t="s">
        <v>78</v>
      </c>
      <c r="E71" s="19">
        <v>15</v>
      </c>
      <c r="F71" s="19">
        <v>17</v>
      </c>
      <c r="G71" s="17">
        <v>2</v>
      </c>
      <c r="H71" s="17">
        <f>F71</f>
        <v>17</v>
      </c>
      <c r="I71" s="17">
        <v>136</v>
      </c>
      <c r="J71" s="11">
        <f>VLOOKUP(B:B,[1]Sheet1!$A$1:$B$65536,2,0)</f>
        <v>21</v>
      </c>
      <c r="K71" s="11">
        <f t="shared" si="13"/>
        <v>6</v>
      </c>
      <c r="L71" s="11" t="s">
        <v>18</v>
      </c>
      <c r="M71" s="11">
        <f>J71*8</f>
        <v>168</v>
      </c>
      <c r="N71" s="11">
        <f>M71-I71</f>
        <v>32</v>
      </c>
      <c r="O71" s="11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</row>
    <row r="72" s="2" customFormat="1" customHeight="1" spans="1:59">
      <c r="A72" s="17">
        <v>67</v>
      </c>
      <c r="B72" s="17">
        <v>723</v>
      </c>
      <c r="C72" s="18" t="s">
        <v>89</v>
      </c>
      <c r="D72" s="18" t="s">
        <v>78</v>
      </c>
      <c r="E72" s="19">
        <v>13</v>
      </c>
      <c r="F72" s="19">
        <v>15</v>
      </c>
      <c r="G72" s="17">
        <v>1</v>
      </c>
      <c r="H72" s="17">
        <f>E72</f>
        <v>13</v>
      </c>
      <c r="I72" s="17">
        <v>91</v>
      </c>
      <c r="J72" s="11">
        <f>VLOOKUP(B:B,[1]Sheet1!$A$1:$B$65536,2,0)</f>
        <v>3</v>
      </c>
      <c r="K72" s="11">
        <f t="shared" si="13"/>
        <v>-10</v>
      </c>
      <c r="L72" s="11" t="s">
        <v>20</v>
      </c>
      <c r="M72" s="11">
        <f>J72*7</f>
        <v>21</v>
      </c>
      <c r="N72" s="11"/>
      <c r="O72" s="11">
        <f>I72-M72</f>
        <v>70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="3" customFormat="1" customHeight="1" spans="1:59">
      <c r="A73" s="17">
        <v>68</v>
      </c>
      <c r="B73" s="17">
        <v>742</v>
      </c>
      <c r="C73" s="18" t="s">
        <v>90</v>
      </c>
      <c r="D73" s="18" t="s">
        <v>78</v>
      </c>
      <c r="E73" s="19">
        <v>15</v>
      </c>
      <c r="F73" s="19">
        <v>17</v>
      </c>
      <c r="G73" s="17">
        <v>2</v>
      </c>
      <c r="H73" s="17">
        <f>F73</f>
        <v>17</v>
      </c>
      <c r="I73" s="17">
        <v>136</v>
      </c>
      <c r="J73" s="11">
        <f>VLOOKUP(B:B,[1]Sheet1!$A$1:$B$65536,2,0)</f>
        <v>18</v>
      </c>
      <c r="K73" s="11">
        <f t="shared" si="13"/>
        <v>3</v>
      </c>
      <c r="L73" s="11" t="s">
        <v>18</v>
      </c>
      <c r="M73" s="11">
        <f>J73*8</f>
        <v>144</v>
      </c>
      <c r="N73" s="11">
        <f>M73-I73</f>
        <v>8</v>
      </c>
      <c r="O73" s="11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="2" customFormat="1" customHeight="1" spans="1:59">
      <c r="A74" s="17">
        <v>69</v>
      </c>
      <c r="B74" s="17">
        <v>744</v>
      </c>
      <c r="C74" s="18" t="s">
        <v>91</v>
      </c>
      <c r="D74" s="18" t="s">
        <v>78</v>
      </c>
      <c r="E74" s="19">
        <v>15</v>
      </c>
      <c r="F74" s="19">
        <v>17</v>
      </c>
      <c r="G74" s="17">
        <v>1</v>
      </c>
      <c r="H74" s="17">
        <f>E74</f>
        <v>15</v>
      </c>
      <c r="I74" s="17">
        <v>105</v>
      </c>
      <c r="J74" s="11">
        <f>VLOOKUP(B:B,[1]Sheet1!$A$1:$B$65536,2,0)</f>
        <v>3</v>
      </c>
      <c r="K74" s="11">
        <f t="shared" si="13"/>
        <v>-12</v>
      </c>
      <c r="L74" s="11" t="s">
        <v>20</v>
      </c>
      <c r="M74" s="11">
        <f>J74*7</f>
        <v>21</v>
      </c>
      <c r="N74" s="11"/>
      <c r="O74" s="11">
        <f>I74-M74</f>
        <v>84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="3" customFormat="1" customHeight="1" spans="1:59">
      <c r="A75" s="17">
        <v>70</v>
      </c>
      <c r="B75" s="17">
        <v>718</v>
      </c>
      <c r="C75" s="18" t="s">
        <v>92</v>
      </c>
      <c r="D75" s="18" t="s">
        <v>78</v>
      </c>
      <c r="E75" s="19">
        <v>13</v>
      </c>
      <c r="F75" s="19">
        <v>15</v>
      </c>
      <c r="G75" s="17">
        <v>2</v>
      </c>
      <c r="H75" s="17">
        <f>F75</f>
        <v>15</v>
      </c>
      <c r="I75" s="17">
        <v>120</v>
      </c>
      <c r="J75" s="11">
        <f>VLOOKUP(B:B,[1]Sheet1!$A$1:$B$65536,2,0)</f>
        <v>12</v>
      </c>
      <c r="K75" s="11">
        <f t="shared" si="13"/>
        <v>-1</v>
      </c>
      <c r="L75" s="11" t="s">
        <v>20</v>
      </c>
      <c r="M75" s="11">
        <f>J75*7</f>
        <v>84</v>
      </c>
      <c r="N75" s="11"/>
      <c r="O75" s="11">
        <f>I75-M75</f>
        <v>36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="2" customFormat="1" customHeight="1" spans="1:59">
      <c r="A76" s="17">
        <v>71</v>
      </c>
      <c r="B76" s="17">
        <v>747</v>
      </c>
      <c r="C76" s="18" t="s">
        <v>93</v>
      </c>
      <c r="D76" s="18" t="s">
        <v>78</v>
      </c>
      <c r="E76" s="19">
        <v>15</v>
      </c>
      <c r="F76" s="19">
        <v>17</v>
      </c>
      <c r="G76" s="17">
        <v>2</v>
      </c>
      <c r="H76" s="17">
        <f>F76</f>
        <v>17</v>
      </c>
      <c r="I76" s="17">
        <v>136</v>
      </c>
      <c r="J76" s="11">
        <f>VLOOKUP(B:B,[1]Sheet1!$A$1:$B$65536,2,0)</f>
        <v>6</v>
      </c>
      <c r="K76" s="11">
        <f t="shared" si="13"/>
        <v>-9</v>
      </c>
      <c r="L76" s="11" t="s">
        <v>20</v>
      </c>
      <c r="M76" s="11">
        <f>J76*7</f>
        <v>42</v>
      </c>
      <c r="N76" s="11"/>
      <c r="O76" s="11">
        <f>I76-M76</f>
        <v>94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</row>
    <row r="77" s="3" customFormat="1" customHeight="1" spans="1:59">
      <c r="A77" s="17">
        <v>72</v>
      </c>
      <c r="B77" s="17">
        <v>102479</v>
      </c>
      <c r="C77" s="18" t="s">
        <v>94</v>
      </c>
      <c r="D77" s="18" t="s">
        <v>78</v>
      </c>
      <c r="E77" s="19">
        <v>13</v>
      </c>
      <c r="F77" s="19">
        <v>15</v>
      </c>
      <c r="G77" s="17">
        <v>2</v>
      </c>
      <c r="H77" s="17">
        <f>F77</f>
        <v>15</v>
      </c>
      <c r="I77" s="17">
        <v>120</v>
      </c>
      <c r="J77" s="11">
        <f>VLOOKUP(B:B,[1]Sheet1!$A$1:$B$65536,2,0)</f>
        <v>18</v>
      </c>
      <c r="K77" s="11">
        <f t="shared" si="13"/>
        <v>5</v>
      </c>
      <c r="L77" s="11" t="s">
        <v>18</v>
      </c>
      <c r="M77" s="11">
        <f>J77*8</f>
        <v>144</v>
      </c>
      <c r="N77" s="11">
        <f>M77-I77</f>
        <v>24</v>
      </c>
      <c r="O77" s="11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="2" customFormat="1" customHeight="1" spans="1:59">
      <c r="A78" s="17">
        <v>73</v>
      </c>
      <c r="B78" s="17">
        <v>102478</v>
      </c>
      <c r="C78" s="18" t="s">
        <v>95</v>
      </c>
      <c r="D78" s="18" t="s">
        <v>78</v>
      </c>
      <c r="E78" s="19">
        <v>13</v>
      </c>
      <c r="F78" s="19">
        <v>15</v>
      </c>
      <c r="G78" s="17">
        <v>1</v>
      </c>
      <c r="H78" s="17">
        <f>E78</f>
        <v>13</v>
      </c>
      <c r="I78" s="17">
        <v>91</v>
      </c>
      <c r="J78" s="11">
        <f>VLOOKUP(B:B,[1]Sheet1!$A$1:$B$65536,2,0)</f>
        <v>5</v>
      </c>
      <c r="K78" s="11">
        <f t="shared" si="13"/>
        <v>-8</v>
      </c>
      <c r="L78" s="11" t="s">
        <v>20</v>
      </c>
      <c r="M78" s="11">
        <f>J78*7</f>
        <v>35</v>
      </c>
      <c r="N78" s="11"/>
      <c r="O78" s="11">
        <f>I78-M78</f>
        <v>56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="3" customFormat="1" customHeight="1" spans="1:59">
      <c r="A79" s="17">
        <v>74</v>
      </c>
      <c r="B79" s="17">
        <v>102935</v>
      </c>
      <c r="C79" s="18" t="s">
        <v>96</v>
      </c>
      <c r="D79" s="18" t="s">
        <v>78</v>
      </c>
      <c r="E79" s="19">
        <v>14</v>
      </c>
      <c r="F79" s="19">
        <v>16</v>
      </c>
      <c r="G79" s="17">
        <v>1</v>
      </c>
      <c r="H79" s="17">
        <f>E79</f>
        <v>14</v>
      </c>
      <c r="I79" s="17">
        <v>98</v>
      </c>
      <c r="J79" s="11">
        <f>VLOOKUP(B:B,[1]Sheet1!$A$1:$B$65536,2,0)</f>
        <v>12</v>
      </c>
      <c r="K79" s="11">
        <f t="shared" si="13"/>
        <v>-2</v>
      </c>
      <c r="L79" s="11" t="s">
        <v>20</v>
      </c>
      <c r="M79" s="11">
        <f>J79*7</f>
        <v>84</v>
      </c>
      <c r="N79" s="11"/>
      <c r="O79" s="11">
        <f>I79-M79</f>
        <v>14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</row>
    <row r="80" s="2" customFormat="1" customHeight="1" spans="1:59">
      <c r="A80" s="17">
        <v>75</v>
      </c>
      <c r="B80" s="17">
        <v>106865</v>
      </c>
      <c r="C80" s="18" t="s">
        <v>97</v>
      </c>
      <c r="D80" s="18" t="s">
        <v>78</v>
      </c>
      <c r="E80" s="19">
        <v>6</v>
      </c>
      <c r="F80" s="19">
        <v>7</v>
      </c>
      <c r="G80" s="17">
        <v>2</v>
      </c>
      <c r="H80" s="17">
        <f>F80</f>
        <v>7</v>
      </c>
      <c r="I80" s="17">
        <v>56</v>
      </c>
      <c r="J80" s="11">
        <f>VLOOKUP(B:B,[1]Sheet1!$A$1:$B$65536,2,0)</f>
        <v>15</v>
      </c>
      <c r="K80" s="11">
        <f t="shared" si="13"/>
        <v>9</v>
      </c>
      <c r="L80" s="11" t="s">
        <v>18</v>
      </c>
      <c r="M80" s="11">
        <f>J80*8</f>
        <v>120</v>
      </c>
      <c r="N80" s="11">
        <f>M80-I80</f>
        <v>64</v>
      </c>
      <c r="O80" s="11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="2" customFormat="1" customHeight="1" spans="1:59">
      <c r="A81" s="17">
        <v>76</v>
      </c>
      <c r="B81" s="17">
        <v>107829</v>
      </c>
      <c r="C81" s="18" t="s">
        <v>98</v>
      </c>
      <c r="D81" s="18" t="s">
        <v>78</v>
      </c>
      <c r="E81" s="19">
        <v>8</v>
      </c>
      <c r="F81" s="19">
        <v>11</v>
      </c>
      <c r="G81" s="17">
        <v>2</v>
      </c>
      <c r="H81" s="17">
        <f>F81</f>
        <v>11</v>
      </c>
      <c r="I81" s="17">
        <v>88</v>
      </c>
      <c r="J81" s="11">
        <f>VLOOKUP(B:B,[1]Sheet1!$A$1:$B$65536,2,0)</f>
        <v>8</v>
      </c>
      <c r="K81" s="11">
        <f t="shared" si="13"/>
        <v>0</v>
      </c>
      <c r="L81" s="11" t="s">
        <v>48</v>
      </c>
      <c r="M81" s="11">
        <f>J81*7</f>
        <v>56</v>
      </c>
      <c r="N81" s="11"/>
      <c r="O81" s="11">
        <f>I81-M81</f>
        <v>32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="5" customFormat="1" customHeight="1" spans="1:59">
      <c r="A82" s="20"/>
      <c r="B82" s="20"/>
      <c r="C82" s="21"/>
      <c r="D82" s="22" t="s">
        <v>78</v>
      </c>
      <c r="E82" s="20">
        <f>SUM(E61:E81)</f>
        <v>378</v>
      </c>
      <c r="F82" s="20">
        <f t="shared" ref="F82:O82" si="14">SUM(F61:F81)</f>
        <v>449</v>
      </c>
      <c r="G82" s="20">
        <f t="shared" si="14"/>
        <v>34</v>
      </c>
      <c r="H82" s="20">
        <f t="shared" si="14"/>
        <v>417</v>
      </c>
      <c r="I82" s="20">
        <f t="shared" si="14"/>
        <v>3196</v>
      </c>
      <c r="J82" s="20">
        <f t="shared" si="14"/>
        <v>436</v>
      </c>
      <c r="K82" s="20">
        <f t="shared" si="14"/>
        <v>58</v>
      </c>
      <c r="L82" s="20">
        <f t="shared" si="14"/>
        <v>0</v>
      </c>
      <c r="M82" s="20">
        <f t="shared" si="14"/>
        <v>3371</v>
      </c>
      <c r="N82" s="20">
        <f t="shared" si="14"/>
        <v>982</v>
      </c>
      <c r="O82" s="20">
        <f t="shared" si="14"/>
        <v>807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="3" customFormat="1" customHeight="1" spans="1:59">
      <c r="A83" s="17">
        <v>77</v>
      </c>
      <c r="B83" s="17">
        <v>371</v>
      </c>
      <c r="C83" s="18" t="s">
        <v>99</v>
      </c>
      <c r="D83" s="18" t="s">
        <v>100</v>
      </c>
      <c r="E83" s="19">
        <v>13</v>
      </c>
      <c r="F83" s="19">
        <v>15</v>
      </c>
      <c r="G83" s="17">
        <v>2</v>
      </c>
      <c r="H83" s="17">
        <f>F83</f>
        <v>15</v>
      </c>
      <c r="I83" s="17">
        <v>120</v>
      </c>
      <c r="J83" s="11">
        <f>VLOOKUP(B:B,[1]Sheet1!$A$1:$B$65536,2,0)</f>
        <v>3</v>
      </c>
      <c r="K83" s="11">
        <f t="shared" si="13"/>
        <v>-10</v>
      </c>
      <c r="L83" s="11" t="s">
        <v>20</v>
      </c>
      <c r="M83" s="11">
        <f>J83*7</f>
        <v>21</v>
      </c>
      <c r="N83" s="11"/>
      <c r="O83" s="11">
        <f>I83-M83</f>
        <v>99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="2" customFormat="1" customHeight="1" spans="1:59">
      <c r="A84" s="17">
        <v>78</v>
      </c>
      <c r="B84" s="17">
        <v>385</v>
      </c>
      <c r="C84" s="18" t="s">
        <v>101</v>
      </c>
      <c r="D84" s="18" t="s">
        <v>100</v>
      </c>
      <c r="E84" s="19">
        <v>18</v>
      </c>
      <c r="F84" s="19">
        <v>21</v>
      </c>
      <c r="G84" s="17">
        <v>2</v>
      </c>
      <c r="H84" s="17">
        <f>F84</f>
        <v>21</v>
      </c>
      <c r="I84" s="17">
        <v>168</v>
      </c>
      <c r="J84" s="11">
        <f>VLOOKUP(B:B,[1]Sheet1!$A$1:$B$65536,2,0)</f>
        <v>56</v>
      </c>
      <c r="K84" s="11">
        <f t="shared" si="13"/>
        <v>38</v>
      </c>
      <c r="L84" s="11" t="s">
        <v>18</v>
      </c>
      <c r="M84" s="11">
        <f>J84*8</f>
        <v>448</v>
      </c>
      <c r="N84" s="11">
        <f>M84-I84</f>
        <v>280</v>
      </c>
      <c r="O84" s="11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</row>
    <row r="85" s="2" customFormat="1" customHeight="1" spans="1:59">
      <c r="A85" s="17">
        <v>79</v>
      </c>
      <c r="B85" s="17">
        <v>514</v>
      </c>
      <c r="C85" s="18" t="s">
        <v>102</v>
      </c>
      <c r="D85" s="18" t="s">
        <v>100</v>
      </c>
      <c r="E85" s="19">
        <v>16</v>
      </c>
      <c r="F85" s="19">
        <v>18</v>
      </c>
      <c r="G85" s="17">
        <v>2</v>
      </c>
      <c r="H85" s="17">
        <f>F85</f>
        <v>18</v>
      </c>
      <c r="I85" s="17">
        <v>144</v>
      </c>
      <c r="J85" s="11">
        <f>VLOOKUP(B:B,[1]Sheet1!$A$1:$B$65536,2,0)</f>
        <v>24</v>
      </c>
      <c r="K85" s="11">
        <f t="shared" si="13"/>
        <v>8</v>
      </c>
      <c r="L85" s="11" t="s">
        <v>18</v>
      </c>
      <c r="M85" s="11">
        <f>J85*8</f>
        <v>192</v>
      </c>
      <c r="N85" s="11">
        <f>M85-I85</f>
        <v>48</v>
      </c>
      <c r="O85" s="11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</row>
    <row r="86" s="3" customFormat="1" customHeight="1" spans="1:59">
      <c r="A86" s="17">
        <v>80</v>
      </c>
      <c r="B86" s="17">
        <v>102567</v>
      </c>
      <c r="C86" s="18" t="s">
        <v>103</v>
      </c>
      <c r="D86" s="18" t="s">
        <v>100</v>
      </c>
      <c r="E86" s="19">
        <v>13</v>
      </c>
      <c r="F86" s="19">
        <v>15</v>
      </c>
      <c r="G86" s="17">
        <v>1</v>
      </c>
      <c r="H86" s="17">
        <f>E86</f>
        <v>13</v>
      </c>
      <c r="I86" s="17">
        <v>91</v>
      </c>
      <c r="J86" s="11">
        <f>VLOOKUP(B:B,[1]Sheet1!$A$1:$B$65536,2,0)</f>
        <v>14</v>
      </c>
      <c r="K86" s="11">
        <f t="shared" si="13"/>
        <v>1</v>
      </c>
      <c r="L86" s="11" t="s">
        <v>48</v>
      </c>
      <c r="M86" s="11">
        <f>J86*7</f>
        <v>98</v>
      </c>
      <c r="N86" s="11">
        <f>M86-I86</f>
        <v>7</v>
      </c>
      <c r="O86" s="11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</row>
    <row r="87" s="2" customFormat="1" customHeight="1" spans="1:59">
      <c r="A87" s="17">
        <v>81</v>
      </c>
      <c r="B87" s="17">
        <v>108656</v>
      </c>
      <c r="C87" s="18" t="s">
        <v>104</v>
      </c>
      <c r="D87" s="18" t="s">
        <v>100</v>
      </c>
      <c r="E87" s="19">
        <v>6</v>
      </c>
      <c r="F87" s="19">
        <v>7</v>
      </c>
      <c r="G87" s="17">
        <v>2</v>
      </c>
      <c r="H87" s="17">
        <f>F87</f>
        <v>7</v>
      </c>
      <c r="I87" s="17">
        <v>56</v>
      </c>
      <c r="J87" s="11">
        <v>0</v>
      </c>
      <c r="K87" s="11">
        <f t="shared" si="13"/>
        <v>-6</v>
      </c>
      <c r="L87" s="11" t="s">
        <v>20</v>
      </c>
      <c r="M87" s="11">
        <f>J87*7</f>
        <v>0</v>
      </c>
      <c r="N87" s="11"/>
      <c r="O87" s="11">
        <f>I87-M87</f>
        <v>56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  <row r="88" s="4" customFormat="1" customHeight="1" spans="1:59">
      <c r="A88" s="20"/>
      <c r="B88" s="20"/>
      <c r="C88" s="21"/>
      <c r="D88" s="22" t="s">
        <v>100</v>
      </c>
      <c r="E88" s="20">
        <f>SUM(E83:E87)</f>
        <v>66</v>
      </c>
      <c r="F88" s="20">
        <f t="shared" ref="F88:O88" si="15">SUM(F83:F87)</f>
        <v>76</v>
      </c>
      <c r="G88" s="20">
        <f t="shared" si="15"/>
        <v>9</v>
      </c>
      <c r="H88" s="20">
        <f t="shared" si="15"/>
        <v>74</v>
      </c>
      <c r="I88" s="20">
        <f t="shared" si="15"/>
        <v>579</v>
      </c>
      <c r="J88" s="20">
        <f t="shared" si="15"/>
        <v>97</v>
      </c>
      <c r="K88" s="20">
        <f t="shared" si="15"/>
        <v>31</v>
      </c>
      <c r="L88" s="20">
        <f t="shared" si="15"/>
        <v>0</v>
      </c>
      <c r="M88" s="20">
        <f t="shared" si="15"/>
        <v>759</v>
      </c>
      <c r="N88" s="20">
        <f t="shared" si="15"/>
        <v>335</v>
      </c>
      <c r="O88" s="20">
        <f t="shared" si="15"/>
        <v>155</v>
      </c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="3" customFormat="1" customHeight="1" spans="1:59">
      <c r="A89" s="17">
        <v>82</v>
      </c>
      <c r="B89" s="17">
        <v>341</v>
      </c>
      <c r="C89" s="18" t="s">
        <v>105</v>
      </c>
      <c r="D89" s="18" t="s">
        <v>106</v>
      </c>
      <c r="E89" s="19">
        <v>70</v>
      </c>
      <c r="F89" s="19">
        <v>88</v>
      </c>
      <c r="G89" s="17">
        <v>1</v>
      </c>
      <c r="H89" s="17">
        <f>E89</f>
        <v>70</v>
      </c>
      <c r="I89" s="17">
        <v>490</v>
      </c>
      <c r="J89" s="11">
        <f>VLOOKUP(B:B,[1]Sheet1!$A$1:$B$65536,2,0)</f>
        <v>64</v>
      </c>
      <c r="K89" s="11">
        <f t="shared" si="13"/>
        <v>-6</v>
      </c>
      <c r="L89" s="11" t="s">
        <v>20</v>
      </c>
      <c r="M89" s="11">
        <f>J89*7</f>
        <v>448</v>
      </c>
      <c r="N89" s="11"/>
      <c r="O89" s="11">
        <f>I89-M89</f>
        <v>42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="2" customFormat="1" customHeight="1" spans="1:59">
      <c r="A90" s="17">
        <v>83</v>
      </c>
      <c r="B90" s="17">
        <v>591</v>
      </c>
      <c r="C90" s="18" t="s">
        <v>107</v>
      </c>
      <c r="D90" s="18" t="s">
        <v>106</v>
      </c>
      <c r="E90" s="19">
        <v>28</v>
      </c>
      <c r="F90" s="19">
        <v>34</v>
      </c>
      <c r="G90" s="17">
        <v>1</v>
      </c>
      <c r="H90" s="17">
        <f>E90</f>
        <v>28</v>
      </c>
      <c r="I90" s="17">
        <v>196</v>
      </c>
      <c r="J90" s="11">
        <f>VLOOKUP(B:B,[1]Sheet1!$A$1:$B$65536,2,0)</f>
        <v>38</v>
      </c>
      <c r="K90" s="11">
        <f t="shared" si="13"/>
        <v>10</v>
      </c>
      <c r="L90" s="11" t="s">
        <v>18</v>
      </c>
      <c r="M90" s="11">
        <f>J90*8</f>
        <v>304</v>
      </c>
      <c r="N90" s="11">
        <f>M90-I90</f>
        <v>108</v>
      </c>
      <c r="O90" s="11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="3" customFormat="1" customHeight="1" spans="1:59">
      <c r="A91" s="17">
        <v>84</v>
      </c>
      <c r="B91" s="17">
        <v>721</v>
      </c>
      <c r="C91" s="18" t="s">
        <v>108</v>
      </c>
      <c r="D91" s="18" t="s">
        <v>106</v>
      </c>
      <c r="E91" s="19">
        <v>14</v>
      </c>
      <c r="F91" s="19">
        <v>16</v>
      </c>
      <c r="G91" s="17">
        <v>1</v>
      </c>
      <c r="H91" s="17">
        <f>E91</f>
        <v>14</v>
      </c>
      <c r="I91" s="17">
        <v>98</v>
      </c>
      <c r="J91" s="11">
        <f>VLOOKUP(B:B,[1]Sheet1!$A$1:$B$65536,2,0)</f>
        <v>12</v>
      </c>
      <c r="K91" s="11">
        <f t="shared" si="13"/>
        <v>-2</v>
      </c>
      <c r="L91" s="11" t="s">
        <v>20</v>
      </c>
      <c r="M91" s="11">
        <f>J91*7</f>
        <v>84</v>
      </c>
      <c r="N91" s="11"/>
      <c r="O91" s="11">
        <f>I91-M91</f>
        <v>14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="2" customFormat="1" customHeight="1" spans="1:59">
      <c r="A92" s="17">
        <v>85</v>
      </c>
      <c r="B92" s="17">
        <v>732</v>
      </c>
      <c r="C92" s="18" t="s">
        <v>109</v>
      </c>
      <c r="D92" s="18" t="s">
        <v>106</v>
      </c>
      <c r="E92" s="19">
        <v>13</v>
      </c>
      <c r="F92" s="19">
        <v>15</v>
      </c>
      <c r="G92" s="17">
        <v>2</v>
      </c>
      <c r="H92" s="17">
        <f>F92</f>
        <v>15</v>
      </c>
      <c r="I92" s="17">
        <v>120</v>
      </c>
      <c r="J92" s="11">
        <f>VLOOKUP(B:B,[1]Sheet1!$A$1:$B$65536,2,0)</f>
        <v>26</v>
      </c>
      <c r="K92" s="11">
        <f t="shared" si="13"/>
        <v>13</v>
      </c>
      <c r="L92" s="11" t="s">
        <v>18</v>
      </c>
      <c r="M92" s="11">
        <f>J92*8</f>
        <v>208</v>
      </c>
      <c r="N92" s="11">
        <f>M92-I92</f>
        <v>88</v>
      </c>
      <c r="O92" s="11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="2" customFormat="1" customHeight="1" spans="1:59">
      <c r="A93" s="17">
        <v>86</v>
      </c>
      <c r="B93" s="17">
        <v>102564</v>
      </c>
      <c r="C93" s="18" t="s">
        <v>110</v>
      </c>
      <c r="D93" s="18" t="s">
        <v>106</v>
      </c>
      <c r="E93" s="19">
        <v>13</v>
      </c>
      <c r="F93" s="19">
        <v>15</v>
      </c>
      <c r="G93" s="17">
        <v>1</v>
      </c>
      <c r="H93" s="17">
        <f>E93</f>
        <v>13</v>
      </c>
      <c r="I93" s="17">
        <v>91</v>
      </c>
      <c r="J93" s="11">
        <f>VLOOKUP(B:B,[1]Sheet1!$A$1:$B$65536,2,0)</f>
        <v>9</v>
      </c>
      <c r="K93" s="11">
        <f t="shared" si="13"/>
        <v>-4</v>
      </c>
      <c r="L93" s="11" t="s">
        <v>20</v>
      </c>
      <c r="M93" s="11">
        <f>J93*7</f>
        <v>63</v>
      </c>
      <c r="N93" s="11"/>
      <c r="O93" s="11">
        <f>I93-M93</f>
        <v>28</v>
      </c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="4" customFormat="1" customHeight="1" spans="1:59">
      <c r="A94" s="28"/>
      <c r="B94" s="28"/>
      <c r="C94" s="21"/>
      <c r="D94" s="22" t="s">
        <v>106</v>
      </c>
      <c r="E94" s="20">
        <f>SUM(E89:E93)</f>
        <v>138</v>
      </c>
      <c r="F94" s="20">
        <f t="shared" ref="F94:O94" si="16">SUM(F89:F93)</f>
        <v>168</v>
      </c>
      <c r="G94" s="20">
        <f t="shared" si="16"/>
        <v>6</v>
      </c>
      <c r="H94" s="20">
        <f t="shared" si="16"/>
        <v>140</v>
      </c>
      <c r="I94" s="20">
        <f t="shared" si="16"/>
        <v>995</v>
      </c>
      <c r="J94" s="20">
        <f t="shared" si="16"/>
        <v>149</v>
      </c>
      <c r="K94" s="20">
        <f t="shared" si="16"/>
        <v>11</v>
      </c>
      <c r="L94" s="20">
        <f t="shared" si="16"/>
        <v>0</v>
      </c>
      <c r="M94" s="20">
        <f t="shared" si="16"/>
        <v>1107</v>
      </c>
      <c r="N94" s="20">
        <f t="shared" si="16"/>
        <v>196</v>
      </c>
      <c r="O94" s="20">
        <f t="shared" si="16"/>
        <v>84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="3" customFormat="1" customHeight="1" spans="1:59">
      <c r="A95" s="17">
        <v>87</v>
      </c>
      <c r="B95" s="17">
        <v>539</v>
      </c>
      <c r="C95" s="18" t="s">
        <v>111</v>
      </c>
      <c r="D95" s="18" t="s">
        <v>112</v>
      </c>
      <c r="E95" s="19">
        <v>13</v>
      </c>
      <c r="F95" s="19">
        <v>15</v>
      </c>
      <c r="G95" s="17">
        <v>1</v>
      </c>
      <c r="H95" s="17">
        <f>E95</f>
        <v>13</v>
      </c>
      <c r="I95" s="17">
        <v>91</v>
      </c>
      <c r="J95" s="11">
        <f>VLOOKUP(B:B,[1]Sheet1!$A$1:$B$65536,2,0)</f>
        <v>16</v>
      </c>
      <c r="K95" s="11">
        <f t="shared" si="13"/>
        <v>3</v>
      </c>
      <c r="L95" s="11" t="s">
        <v>18</v>
      </c>
      <c r="M95" s="11">
        <f>J95*8</f>
        <v>128</v>
      </c>
      <c r="N95" s="11">
        <f>M95-I95</f>
        <v>37</v>
      </c>
      <c r="O95" s="11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="2" customFormat="1" customHeight="1" spans="1:59">
      <c r="A96" s="17">
        <f>A95+1</f>
        <v>88</v>
      </c>
      <c r="B96" s="17">
        <v>549</v>
      </c>
      <c r="C96" s="18" t="s">
        <v>113</v>
      </c>
      <c r="D96" s="18" t="s">
        <v>112</v>
      </c>
      <c r="E96" s="19">
        <v>16</v>
      </c>
      <c r="F96" s="19">
        <v>18</v>
      </c>
      <c r="G96" s="17">
        <v>2</v>
      </c>
      <c r="H96" s="17">
        <f t="shared" ref="H96:H101" si="17">F96</f>
        <v>18</v>
      </c>
      <c r="I96" s="17">
        <v>144</v>
      </c>
      <c r="J96" s="11">
        <f>VLOOKUP(B:B,[1]Sheet1!$A$1:$B$65536,2,0)</f>
        <v>22</v>
      </c>
      <c r="K96" s="11">
        <f t="shared" si="13"/>
        <v>6</v>
      </c>
      <c r="L96" s="11" t="s">
        <v>18</v>
      </c>
      <c r="M96" s="11">
        <f>J96*8</f>
        <v>176</v>
      </c>
      <c r="N96" s="11">
        <f>M96-I96</f>
        <v>32</v>
      </c>
      <c r="O96" s="11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="3" customFormat="1" customHeight="1" spans="1:59">
      <c r="A97" s="17">
        <f t="shared" ref="A97:A104" si="18">A96+1</f>
        <v>89</v>
      </c>
      <c r="B97" s="17">
        <v>594</v>
      </c>
      <c r="C97" s="18" t="s">
        <v>114</v>
      </c>
      <c r="D97" s="18" t="s">
        <v>112</v>
      </c>
      <c r="E97" s="19">
        <v>42</v>
      </c>
      <c r="F97" s="19">
        <v>48</v>
      </c>
      <c r="G97" s="17">
        <v>2</v>
      </c>
      <c r="H97" s="17">
        <f t="shared" si="17"/>
        <v>48</v>
      </c>
      <c r="I97" s="17">
        <v>384</v>
      </c>
      <c r="J97" s="11">
        <f>VLOOKUP(B:B,[1]Sheet1!$A$1:$B$65536,2,0)</f>
        <v>41</v>
      </c>
      <c r="K97" s="11">
        <f t="shared" si="13"/>
        <v>-1</v>
      </c>
      <c r="L97" s="11" t="s">
        <v>20</v>
      </c>
      <c r="M97" s="11">
        <f>J97*7</f>
        <v>287</v>
      </c>
      <c r="N97" s="11"/>
      <c r="O97" s="11">
        <f>I97-M97</f>
        <v>97</v>
      </c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="2" customFormat="1" customHeight="1" spans="1:59">
      <c r="A98" s="17">
        <f t="shared" si="18"/>
        <v>90</v>
      </c>
      <c r="B98" s="17">
        <v>716</v>
      </c>
      <c r="C98" s="18" t="s">
        <v>115</v>
      </c>
      <c r="D98" s="18" t="s">
        <v>112</v>
      </c>
      <c r="E98" s="19">
        <v>14</v>
      </c>
      <c r="F98" s="19">
        <v>16</v>
      </c>
      <c r="G98" s="17">
        <v>2</v>
      </c>
      <c r="H98" s="17">
        <f t="shared" si="17"/>
        <v>16</v>
      </c>
      <c r="I98" s="17">
        <v>128</v>
      </c>
      <c r="J98" s="11">
        <f>VLOOKUP(B:B,[1]Sheet1!$A$1:$B$65536,2,0)</f>
        <v>30</v>
      </c>
      <c r="K98" s="11">
        <f t="shared" si="13"/>
        <v>16</v>
      </c>
      <c r="L98" s="11" t="s">
        <v>18</v>
      </c>
      <c r="M98" s="11">
        <f>J98*8</f>
        <v>240</v>
      </c>
      <c r="N98" s="11">
        <f>M98-I98</f>
        <v>112</v>
      </c>
      <c r="O98" s="11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="3" customFormat="1" customHeight="1" spans="1:59">
      <c r="A99" s="17">
        <f t="shared" si="18"/>
        <v>91</v>
      </c>
      <c r="B99" s="17">
        <v>717</v>
      </c>
      <c r="C99" s="18" t="s">
        <v>116</v>
      </c>
      <c r="D99" s="18" t="s">
        <v>112</v>
      </c>
      <c r="E99" s="19">
        <v>13</v>
      </c>
      <c r="F99" s="19">
        <v>15</v>
      </c>
      <c r="G99" s="17">
        <v>2</v>
      </c>
      <c r="H99" s="17">
        <f t="shared" si="17"/>
        <v>15</v>
      </c>
      <c r="I99" s="17">
        <v>120</v>
      </c>
      <c r="J99" s="11">
        <f>VLOOKUP(B:B,[1]Sheet1!$A$1:$B$65536,2,0)</f>
        <v>22</v>
      </c>
      <c r="K99" s="11">
        <f t="shared" si="13"/>
        <v>9</v>
      </c>
      <c r="L99" s="11" t="s">
        <v>18</v>
      </c>
      <c r="M99" s="11">
        <f>J99*8</f>
        <v>176</v>
      </c>
      <c r="N99" s="11">
        <f>M99-I99</f>
        <v>56</v>
      </c>
      <c r="O99" s="11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="2" customFormat="1" customHeight="1" spans="1:59">
      <c r="A100" s="17">
        <f t="shared" si="18"/>
        <v>92</v>
      </c>
      <c r="B100" s="17">
        <v>720</v>
      </c>
      <c r="C100" s="18" t="s">
        <v>117</v>
      </c>
      <c r="D100" s="18" t="s">
        <v>112</v>
      </c>
      <c r="E100" s="19">
        <v>18</v>
      </c>
      <c r="F100" s="19">
        <v>20</v>
      </c>
      <c r="G100" s="17">
        <v>2</v>
      </c>
      <c r="H100" s="17">
        <f t="shared" si="17"/>
        <v>20</v>
      </c>
      <c r="I100" s="17">
        <v>160</v>
      </c>
      <c r="J100" s="11">
        <f>VLOOKUP(B:B,[1]Sheet1!$A$1:$B$65536,2,0)</f>
        <v>27</v>
      </c>
      <c r="K100" s="11">
        <f t="shared" ref="K100:K123" si="19">J100-E100</f>
        <v>9</v>
      </c>
      <c r="L100" s="11" t="s">
        <v>18</v>
      </c>
      <c r="M100" s="11">
        <f>J100*8</f>
        <v>216</v>
      </c>
      <c r="N100" s="11">
        <f>M100-I100</f>
        <v>56</v>
      </c>
      <c r="O100" s="11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="3" customFormat="1" customHeight="1" spans="1:59">
      <c r="A101" s="17">
        <f t="shared" si="18"/>
        <v>93</v>
      </c>
      <c r="B101" s="17">
        <v>746</v>
      </c>
      <c r="C101" s="18" t="s">
        <v>118</v>
      </c>
      <c r="D101" s="18" t="s">
        <v>112</v>
      </c>
      <c r="E101" s="19">
        <v>15</v>
      </c>
      <c r="F101" s="19">
        <v>17</v>
      </c>
      <c r="G101" s="17">
        <v>2</v>
      </c>
      <c r="H101" s="17">
        <f t="shared" si="17"/>
        <v>17</v>
      </c>
      <c r="I101" s="17">
        <v>136</v>
      </c>
      <c r="J101" s="11">
        <f>VLOOKUP(B:B,[1]Sheet1!$A$1:$B$65536,2,0)</f>
        <v>21</v>
      </c>
      <c r="K101" s="11">
        <f t="shared" si="19"/>
        <v>6</v>
      </c>
      <c r="L101" s="11" t="s">
        <v>18</v>
      </c>
      <c r="M101" s="11">
        <f>J101*8</f>
        <v>168</v>
      </c>
      <c r="N101" s="11">
        <f>M101-I101</f>
        <v>32</v>
      </c>
      <c r="O101" s="11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</row>
    <row r="102" s="2" customFormat="1" customHeight="1" spans="1:59">
      <c r="A102" s="17">
        <f t="shared" si="18"/>
        <v>94</v>
      </c>
      <c r="B102" s="17">
        <v>748</v>
      </c>
      <c r="C102" s="18" t="s">
        <v>119</v>
      </c>
      <c r="D102" s="18" t="s">
        <v>112</v>
      </c>
      <c r="E102" s="19">
        <v>14</v>
      </c>
      <c r="F102" s="19">
        <v>16</v>
      </c>
      <c r="G102" s="17">
        <v>1</v>
      </c>
      <c r="H102" s="17">
        <f>E102</f>
        <v>14</v>
      </c>
      <c r="I102" s="17">
        <v>98</v>
      </c>
      <c r="J102" s="11">
        <f>VLOOKUP(B:B,[1]Sheet1!$A$1:$B$65536,2,0)</f>
        <v>15</v>
      </c>
      <c r="K102" s="11">
        <f t="shared" si="19"/>
        <v>1</v>
      </c>
      <c r="L102" s="11" t="s">
        <v>48</v>
      </c>
      <c r="M102" s="11">
        <f>J102*7</f>
        <v>105</v>
      </c>
      <c r="N102" s="11">
        <f>M102-I102</f>
        <v>7</v>
      </c>
      <c r="O102" s="11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</row>
    <row r="103" s="3" customFormat="1" customHeight="1" spans="1:59">
      <c r="A103" s="17">
        <f t="shared" si="18"/>
        <v>95</v>
      </c>
      <c r="B103" s="17">
        <v>104533</v>
      </c>
      <c r="C103" s="18" t="s">
        <v>120</v>
      </c>
      <c r="D103" s="18" t="s">
        <v>112</v>
      </c>
      <c r="E103" s="19">
        <v>13</v>
      </c>
      <c r="F103" s="19">
        <v>15</v>
      </c>
      <c r="G103" s="17">
        <v>2</v>
      </c>
      <c r="H103" s="17">
        <f>F103</f>
        <v>15</v>
      </c>
      <c r="I103" s="17">
        <v>120</v>
      </c>
      <c r="J103" s="11">
        <f>VLOOKUP(B:B,[1]Sheet1!$A$1:$B$65536,2,0)</f>
        <v>4</v>
      </c>
      <c r="K103" s="11">
        <f t="shared" si="19"/>
        <v>-9</v>
      </c>
      <c r="L103" s="11" t="s">
        <v>20</v>
      </c>
      <c r="M103" s="11">
        <f>J103*7</f>
        <v>28</v>
      </c>
      <c r="N103" s="11"/>
      <c r="O103" s="11">
        <f>I103-M103</f>
        <v>92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</row>
    <row r="104" s="2" customFormat="1" customHeight="1" spans="1:59">
      <c r="A104" s="17">
        <f t="shared" si="18"/>
        <v>96</v>
      </c>
      <c r="B104" s="17">
        <v>107728</v>
      </c>
      <c r="C104" s="18" t="s">
        <v>121</v>
      </c>
      <c r="D104" s="18" t="s">
        <v>112</v>
      </c>
      <c r="E104" s="19">
        <v>7</v>
      </c>
      <c r="F104" s="19">
        <v>8</v>
      </c>
      <c r="G104" s="17">
        <v>2</v>
      </c>
      <c r="H104" s="17">
        <f>F104</f>
        <v>8</v>
      </c>
      <c r="I104" s="17">
        <v>64</v>
      </c>
      <c r="J104" s="11">
        <f>VLOOKUP(B:B,[1]Sheet1!$A$1:$B$65536,2,0)</f>
        <v>5</v>
      </c>
      <c r="K104" s="11">
        <f t="shared" si="19"/>
        <v>-2</v>
      </c>
      <c r="L104" s="11" t="s">
        <v>20</v>
      </c>
      <c r="M104" s="11">
        <f>J104*7</f>
        <v>35</v>
      </c>
      <c r="N104" s="11"/>
      <c r="O104" s="11">
        <f>I104-M104</f>
        <v>29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</row>
    <row r="105" s="6" customFormat="1" customHeight="1" spans="1:59">
      <c r="A105" s="20"/>
      <c r="B105" s="20"/>
      <c r="C105" s="22"/>
      <c r="D105" s="22" t="s">
        <v>112</v>
      </c>
      <c r="E105" s="20">
        <f>SUM(E95:E104)</f>
        <v>165</v>
      </c>
      <c r="F105" s="20">
        <f t="shared" ref="F105:O105" si="20">SUM(F95:F104)</f>
        <v>188</v>
      </c>
      <c r="G105" s="20">
        <f t="shared" si="20"/>
        <v>18</v>
      </c>
      <c r="H105" s="20">
        <f t="shared" si="20"/>
        <v>184</v>
      </c>
      <c r="I105" s="20">
        <f t="shared" si="20"/>
        <v>1445</v>
      </c>
      <c r="J105" s="20">
        <f t="shared" si="20"/>
        <v>203</v>
      </c>
      <c r="K105" s="20">
        <f t="shared" si="20"/>
        <v>38</v>
      </c>
      <c r="L105" s="20">
        <f t="shared" si="20"/>
        <v>0</v>
      </c>
      <c r="M105" s="20">
        <f t="shared" si="20"/>
        <v>1559</v>
      </c>
      <c r="N105" s="20">
        <f t="shared" si="20"/>
        <v>332</v>
      </c>
      <c r="O105" s="20">
        <f t="shared" si="20"/>
        <v>218</v>
      </c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="2" customFormat="1" customHeight="1" spans="1:59">
      <c r="A106" s="17">
        <v>97</v>
      </c>
      <c r="B106" s="17">
        <v>52</v>
      </c>
      <c r="C106" s="18" t="s">
        <v>122</v>
      </c>
      <c r="D106" s="18" t="s">
        <v>123</v>
      </c>
      <c r="E106" s="19">
        <v>13</v>
      </c>
      <c r="F106" s="19">
        <v>15</v>
      </c>
      <c r="G106" s="17">
        <v>2</v>
      </c>
      <c r="H106" s="17">
        <f>F106</f>
        <v>15</v>
      </c>
      <c r="I106" s="17">
        <v>120</v>
      </c>
      <c r="J106" s="11">
        <f>VLOOKUP(B:B,[1]Sheet1!$A$1:$B$65536,2,0)</f>
        <v>12</v>
      </c>
      <c r="K106" s="11">
        <f t="shared" si="19"/>
        <v>-1</v>
      </c>
      <c r="L106" s="11" t="s">
        <v>20</v>
      </c>
      <c r="M106" s="11">
        <f>J106*7</f>
        <v>84</v>
      </c>
      <c r="N106" s="11"/>
      <c r="O106" s="11">
        <f>I106-M106</f>
        <v>36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</row>
    <row r="107" s="3" customFormat="1" customHeight="1" spans="1:59">
      <c r="A107" s="17">
        <f t="shared" ref="A106:A121" si="21">A106+1</f>
        <v>98</v>
      </c>
      <c r="B107" s="17">
        <v>56</v>
      </c>
      <c r="C107" s="18" t="s">
        <v>124</v>
      </c>
      <c r="D107" s="18" t="s">
        <v>123</v>
      </c>
      <c r="E107" s="19">
        <v>25</v>
      </c>
      <c r="F107" s="19">
        <v>29</v>
      </c>
      <c r="G107" s="17">
        <v>2</v>
      </c>
      <c r="H107" s="17">
        <f>F107</f>
        <v>29</v>
      </c>
      <c r="I107" s="17">
        <v>232</v>
      </c>
      <c r="J107" s="11">
        <f>VLOOKUP(B:B,[1]Sheet1!$A$1:$B$65536,2,0)</f>
        <v>56</v>
      </c>
      <c r="K107" s="11">
        <f t="shared" si="19"/>
        <v>31</v>
      </c>
      <c r="L107" s="11" t="s">
        <v>18</v>
      </c>
      <c r="M107" s="11">
        <f>J107*8</f>
        <v>448</v>
      </c>
      <c r="N107" s="11">
        <f>M107-I107</f>
        <v>216</v>
      </c>
      <c r="O107" s="11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</row>
    <row r="108" s="2" customFormat="1" customHeight="1" spans="1:59">
      <c r="A108" s="17">
        <f t="shared" si="21"/>
        <v>99</v>
      </c>
      <c r="B108" s="17">
        <v>54</v>
      </c>
      <c r="C108" s="18" t="s">
        <v>125</v>
      </c>
      <c r="D108" s="18" t="s">
        <v>123</v>
      </c>
      <c r="E108" s="19">
        <v>30</v>
      </c>
      <c r="F108" s="19">
        <v>35</v>
      </c>
      <c r="G108" s="17">
        <v>2</v>
      </c>
      <c r="H108" s="17">
        <f>F108</f>
        <v>35</v>
      </c>
      <c r="I108" s="17">
        <v>280</v>
      </c>
      <c r="J108" s="11">
        <f>VLOOKUP(B:B,[1]Sheet1!$A$1:$B$65536,2,0)</f>
        <v>61</v>
      </c>
      <c r="K108" s="11">
        <f t="shared" si="19"/>
        <v>31</v>
      </c>
      <c r="L108" s="11" t="s">
        <v>18</v>
      </c>
      <c r="M108" s="11">
        <f>J108*8</f>
        <v>488</v>
      </c>
      <c r="N108" s="11">
        <f>M108-I108</f>
        <v>208</v>
      </c>
      <c r="O108" s="11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</row>
    <row r="109" s="3" customFormat="1" customHeight="1" spans="1:59">
      <c r="A109" s="17">
        <f t="shared" si="21"/>
        <v>100</v>
      </c>
      <c r="B109" s="17">
        <v>329</v>
      </c>
      <c r="C109" s="18" t="s">
        <v>126</v>
      </c>
      <c r="D109" s="18" t="s">
        <v>123</v>
      </c>
      <c r="E109" s="19">
        <v>22</v>
      </c>
      <c r="F109" s="19">
        <v>28</v>
      </c>
      <c r="G109" s="17">
        <v>2</v>
      </c>
      <c r="H109" s="17">
        <f>F109</f>
        <v>28</v>
      </c>
      <c r="I109" s="17">
        <v>224</v>
      </c>
      <c r="J109" s="11">
        <f>VLOOKUP(B:B,[1]Sheet1!$A$1:$B$65536,2,0)</f>
        <v>28</v>
      </c>
      <c r="K109" s="11">
        <f t="shared" si="19"/>
        <v>6</v>
      </c>
      <c r="L109" s="11" t="s">
        <v>18</v>
      </c>
      <c r="M109" s="11">
        <f>J109*8</f>
        <v>224</v>
      </c>
      <c r="N109" s="11">
        <f>M109-I109</f>
        <v>0</v>
      </c>
      <c r="O109" s="11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</row>
    <row r="110" s="2" customFormat="1" customHeight="1" spans="1:59">
      <c r="A110" s="17">
        <f t="shared" si="21"/>
        <v>101</v>
      </c>
      <c r="B110" s="17">
        <v>351</v>
      </c>
      <c r="C110" s="18" t="s">
        <v>127</v>
      </c>
      <c r="D110" s="18" t="s">
        <v>123</v>
      </c>
      <c r="E110" s="19">
        <v>17</v>
      </c>
      <c r="F110" s="19">
        <v>20</v>
      </c>
      <c r="G110" s="17">
        <v>2</v>
      </c>
      <c r="H110" s="17">
        <f>F110</f>
        <v>20</v>
      </c>
      <c r="I110" s="17">
        <v>160</v>
      </c>
      <c r="J110" s="11">
        <f>VLOOKUP(B:B,[1]Sheet1!$A$1:$B$65536,2,0)</f>
        <v>9</v>
      </c>
      <c r="K110" s="11">
        <f t="shared" si="19"/>
        <v>-8</v>
      </c>
      <c r="L110" s="11" t="s">
        <v>20</v>
      </c>
      <c r="M110" s="11">
        <f t="shared" ref="M110:M116" si="22">J110*7</f>
        <v>63</v>
      </c>
      <c r="N110" s="11"/>
      <c r="O110" s="11">
        <f t="shared" ref="O110:O116" si="23">I110-M110</f>
        <v>97</v>
      </c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</row>
    <row r="111" s="3" customFormat="1" customHeight="1" spans="1:59">
      <c r="A111" s="17">
        <f t="shared" si="21"/>
        <v>102</v>
      </c>
      <c r="B111" s="17">
        <v>367</v>
      </c>
      <c r="C111" s="18" t="s">
        <v>128</v>
      </c>
      <c r="D111" s="18" t="s">
        <v>123</v>
      </c>
      <c r="E111" s="19">
        <v>17</v>
      </c>
      <c r="F111" s="19">
        <v>20</v>
      </c>
      <c r="G111" s="17">
        <v>1</v>
      </c>
      <c r="H111" s="17">
        <f>E111</f>
        <v>17</v>
      </c>
      <c r="I111" s="17">
        <v>119</v>
      </c>
      <c r="J111" s="11">
        <f>VLOOKUP(B:B,[1]Sheet1!$A$1:$B$65536,2,0)</f>
        <v>12</v>
      </c>
      <c r="K111" s="11">
        <f t="shared" si="19"/>
        <v>-5</v>
      </c>
      <c r="L111" s="11" t="s">
        <v>20</v>
      </c>
      <c r="M111" s="11">
        <f t="shared" si="22"/>
        <v>84</v>
      </c>
      <c r="N111" s="11"/>
      <c r="O111" s="11">
        <f t="shared" si="23"/>
        <v>35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</row>
    <row r="112" s="2" customFormat="1" customHeight="1" spans="1:59">
      <c r="A112" s="17">
        <f t="shared" si="21"/>
        <v>103</v>
      </c>
      <c r="B112" s="17">
        <v>587</v>
      </c>
      <c r="C112" s="18" t="s">
        <v>129</v>
      </c>
      <c r="D112" s="18" t="s">
        <v>123</v>
      </c>
      <c r="E112" s="19">
        <v>17</v>
      </c>
      <c r="F112" s="19">
        <v>20</v>
      </c>
      <c r="G112" s="17">
        <v>2</v>
      </c>
      <c r="H112" s="17">
        <f>F112</f>
        <v>20</v>
      </c>
      <c r="I112" s="17">
        <v>160</v>
      </c>
      <c r="J112" s="11">
        <f>VLOOKUP(B:B,[1]Sheet1!$A$1:$B$65536,2,0)</f>
        <v>15</v>
      </c>
      <c r="K112" s="11">
        <f t="shared" si="19"/>
        <v>-2</v>
      </c>
      <c r="L112" s="11" t="s">
        <v>20</v>
      </c>
      <c r="M112" s="11">
        <f t="shared" si="22"/>
        <v>105</v>
      </c>
      <c r="N112" s="11"/>
      <c r="O112" s="11">
        <f t="shared" si="23"/>
        <v>55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</row>
    <row r="113" s="3" customFormat="1" customHeight="1" spans="1:59">
      <c r="A113" s="17">
        <f t="shared" si="21"/>
        <v>104</v>
      </c>
      <c r="B113" s="17">
        <v>704</v>
      </c>
      <c r="C113" s="18" t="s">
        <v>130</v>
      </c>
      <c r="D113" s="18" t="s">
        <v>123</v>
      </c>
      <c r="E113" s="19">
        <v>13</v>
      </c>
      <c r="F113" s="19">
        <v>15</v>
      </c>
      <c r="G113" s="17">
        <v>1</v>
      </c>
      <c r="H113" s="17">
        <f>E113</f>
        <v>13</v>
      </c>
      <c r="I113" s="17">
        <v>91</v>
      </c>
      <c r="J113" s="11">
        <f>VLOOKUP(B:B,[1]Sheet1!$A$1:$B$65536,2,0)</f>
        <v>8</v>
      </c>
      <c r="K113" s="11">
        <f t="shared" si="19"/>
        <v>-5</v>
      </c>
      <c r="L113" s="11" t="s">
        <v>20</v>
      </c>
      <c r="M113" s="11">
        <f t="shared" si="22"/>
        <v>56</v>
      </c>
      <c r="N113" s="11"/>
      <c r="O113" s="11">
        <f t="shared" si="23"/>
        <v>35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</row>
    <row r="114" s="2" customFormat="1" customHeight="1" spans="1:59">
      <c r="A114" s="17">
        <f t="shared" si="21"/>
        <v>105</v>
      </c>
      <c r="B114" s="17">
        <v>706</v>
      </c>
      <c r="C114" s="18" t="s">
        <v>131</v>
      </c>
      <c r="D114" s="18" t="s">
        <v>123</v>
      </c>
      <c r="E114" s="19">
        <v>22</v>
      </c>
      <c r="F114" s="19">
        <v>28</v>
      </c>
      <c r="G114" s="17">
        <v>2</v>
      </c>
      <c r="H114" s="17">
        <f>F114</f>
        <v>28</v>
      </c>
      <c r="I114" s="17">
        <v>224</v>
      </c>
      <c r="J114" s="11">
        <f>VLOOKUP(B:B,[1]Sheet1!$A$1:$B$65536,2,0)</f>
        <v>22</v>
      </c>
      <c r="K114" s="11">
        <f t="shared" si="19"/>
        <v>0</v>
      </c>
      <c r="L114" s="11" t="s">
        <v>48</v>
      </c>
      <c r="M114" s="11">
        <f t="shared" si="22"/>
        <v>154</v>
      </c>
      <c r="N114" s="11"/>
      <c r="O114" s="11">
        <f t="shared" si="23"/>
        <v>70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</row>
    <row r="115" s="3" customFormat="1" customHeight="1" spans="1:59">
      <c r="A115" s="17">
        <f t="shared" si="21"/>
        <v>106</v>
      </c>
      <c r="B115" s="17">
        <v>710</v>
      </c>
      <c r="C115" s="18" t="s">
        <v>132</v>
      </c>
      <c r="D115" s="18" t="s">
        <v>123</v>
      </c>
      <c r="E115" s="19">
        <v>22</v>
      </c>
      <c r="F115" s="19">
        <v>28</v>
      </c>
      <c r="G115" s="17">
        <v>2</v>
      </c>
      <c r="H115" s="17">
        <f>F115</f>
        <v>28</v>
      </c>
      <c r="I115" s="17">
        <v>224</v>
      </c>
      <c r="J115" s="11">
        <f>VLOOKUP(B:B,[1]Sheet1!$A$1:$B$65536,2,0)</f>
        <v>9</v>
      </c>
      <c r="K115" s="11">
        <f t="shared" si="19"/>
        <v>-13</v>
      </c>
      <c r="L115" s="11" t="s">
        <v>20</v>
      </c>
      <c r="M115" s="11">
        <f t="shared" si="22"/>
        <v>63</v>
      </c>
      <c r="N115" s="11"/>
      <c r="O115" s="11">
        <f t="shared" si="23"/>
        <v>161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</row>
    <row r="116" s="2" customFormat="1" customHeight="1" spans="1:59">
      <c r="A116" s="17">
        <f t="shared" si="21"/>
        <v>107</v>
      </c>
      <c r="B116" s="17">
        <v>713</v>
      </c>
      <c r="C116" s="18" t="s">
        <v>133</v>
      </c>
      <c r="D116" s="18" t="s">
        <v>123</v>
      </c>
      <c r="E116" s="19">
        <v>16</v>
      </c>
      <c r="F116" s="19">
        <v>18</v>
      </c>
      <c r="G116" s="17">
        <v>2</v>
      </c>
      <c r="H116" s="17">
        <f>F116</f>
        <v>18</v>
      </c>
      <c r="I116" s="17">
        <v>144</v>
      </c>
      <c r="J116" s="11">
        <f>VLOOKUP(B:B,[1]Sheet1!$A$1:$B$65536,2,0)</f>
        <v>6</v>
      </c>
      <c r="K116" s="11">
        <f t="shared" si="19"/>
        <v>-10</v>
      </c>
      <c r="L116" s="11" t="s">
        <v>20</v>
      </c>
      <c r="M116" s="11">
        <f t="shared" si="22"/>
        <v>42</v>
      </c>
      <c r="N116" s="11"/>
      <c r="O116" s="11">
        <f t="shared" si="23"/>
        <v>102</v>
      </c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</row>
    <row r="117" s="3" customFormat="1" customHeight="1" spans="1:59">
      <c r="A117" s="17">
        <f t="shared" si="21"/>
        <v>108</v>
      </c>
      <c r="B117" s="17">
        <v>738</v>
      </c>
      <c r="C117" s="18" t="s">
        <v>134</v>
      </c>
      <c r="D117" s="18" t="s">
        <v>123</v>
      </c>
      <c r="E117" s="19">
        <v>13</v>
      </c>
      <c r="F117" s="19">
        <v>15</v>
      </c>
      <c r="G117" s="17">
        <v>2</v>
      </c>
      <c r="H117" s="17">
        <f>F117</f>
        <v>15</v>
      </c>
      <c r="I117" s="17">
        <v>120</v>
      </c>
      <c r="J117" s="11">
        <f>VLOOKUP(B:B,[1]Sheet1!$A$1:$B$65536,2,0)</f>
        <v>27</v>
      </c>
      <c r="K117" s="11">
        <f t="shared" si="19"/>
        <v>14</v>
      </c>
      <c r="L117" s="11" t="s">
        <v>18</v>
      </c>
      <c r="M117" s="11">
        <f>J117*8</f>
        <v>216</v>
      </c>
      <c r="N117" s="11">
        <f>M117-I117</f>
        <v>96</v>
      </c>
      <c r="O117" s="11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</row>
    <row r="118" s="2" customFormat="1" ht="21" customHeight="1" spans="1:59">
      <c r="A118" s="17">
        <f t="shared" si="21"/>
        <v>109</v>
      </c>
      <c r="B118" s="17">
        <v>754</v>
      </c>
      <c r="C118" s="18" t="s">
        <v>135</v>
      </c>
      <c r="D118" s="18" t="s">
        <v>123</v>
      </c>
      <c r="E118" s="19">
        <v>15</v>
      </c>
      <c r="F118" s="19">
        <v>17</v>
      </c>
      <c r="G118" s="17">
        <v>2</v>
      </c>
      <c r="H118" s="17">
        <f>F118</f>
        <v>17</v>
      </c>
      <c r="I118" s="17">
        <v>136</v>
      </c>
      <c r="J118" s="11">
        <f>VLOOKUP(B:B,[1]Sheet1!$A$1:$B$65536,2,0)</f>
        <v>15</v>
      </c>
      <c r="K118" s="11">
        <f t="shared" si="19"/>
        <v>0</v>
      </c>
      <c r="L118" s="11" t="s">
        <v>48</v>
      </c>
      <c r="M118" s="11">
        <f>J118*7</f>
        <v>105</v>
      </c>
      <c r="N118" s="11"/>
      <c r="O118" s="11">
        <f>I118-M118</f>
        <v>31</v>
      </c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</row>
    <row r="119" s="3" customFormat="1" customHeight="1" spans="1:59">
      <c r="A119" s="17">
        <f t="shared" si="21"/>
        <v>110</v>
      </c>
      <c r="B119" s="17">
        <v>101453</v>
      </c>
      <c r="C119" s="18" t="s">
        <v>136</v>
      </c>
      <c r="D119" s="18" t="s">
        <v>123</v>
      </c>
      <c r="E119" s="19">
        <v>14</v>
      </c>
      <c r="F119" s="19">
        <v>16</v>
      </c>
      <c r="G119" s="17">
        <v>1</v>
      </c>
      <c r="H119" s="17">
        <f>E119</f>
        <v>14</v>
      </c>
      <c r="I119" s="17">
        <v>98</v>
      </c>
      <c r="J119" s="11">
        <f>VLOOKUP(B:B,[1]Sheet1!$A$1:$B$65536,2,0)</f>
        <v>21</v>
      </c>
      <c r="K119" s="11">
        <f t="shared" si="19"/>
        <v>7</v>
      </c>
      <c r="L119" s="11" t="s">
        <v>18</v>
      </c>
      <c r="M119" s="11">
        <f>J119*8</f>
        <v>168</v>
      </c>
      <c r="N119" s="11">
        <f>M119-I119</f>
        <v>70</v>
      </c>
      <c r="O119" s="11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</row>
    <row r="120" s="2" customFormat="1" customHeight="1" spans="1:59">
      <c r="A120" s="17">
        <f t="shared" si="21"/>
        <v>111</v>
      </c>
      <c r="B120" s="17">
        <v>104428</v>
      </c>
      <c r="C120" s="18" t="s">
        <v>137</v>
      </c>
      <c r="D120" s="18" t="s">
        <v>123</v>
      </c>
      <c r="E120" s="19">
        <v>19</v>
      </c>
      <c r="F120" s="19">
        <v>22</v>
      </c>
      <c r="G120" s="17">
        <v>2</v>
      </c>
      <c r="H120" s="17">
        <f>F120</f>
        <v>22</v>
      </c>
      <c r="I120" s="17">
        <v>176</v>
      </c>
      <c r="J120" s="11">
        <f>VLOOKUP(B:B,[1]Sheet1!$A$1:$B$65536,2,0)</f>
        <v>55</v>
      </c>
      <c r="K120" s="11">
        <f t="shared" si="19"/>
        <v>36</v>
      </c>
      <c r="L120" s="11" t="s">
        <v>18</v>
      </c>
      <c r="M120" s="11">
        <f>J120*8</f>
        <v>440</v>
      </c>
      <c r="N120" s="11">
        <f>M120-I120</f>
        <v>264</v>
      </c>
      <c r="O120" s="11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</row>
    <row r="121" s="3" customFormat="1" customHeight="1" spans="1:59">
      <c r="A121" s="17">
        <f t="shared" si="21"/>
        <v>112</v>
      </c>
      <c r="B121" s="17">
        <v>104838</v>
      </c>
      <c r="C121" s="18" t="s">
        <v>138</v>
      </c>
      <c r="D121" s="18" t="s">
        <v>123</v>
      </c>
      <c r="E121" s="19">
        <v>22</v>
      </c>
      <c r="F121" s="19">
        <v>29</v>
      </c>
      <c r="G121" s="17">
        <v>2</v>
      </c>
      <c r="H121" s="17">
        <f>F121</f>
        <v>29</v>
      </c>
      <c r="I121" s="17">
        <v>232</v>
      </c>
      <c r="J121" s="11">
        <f>VLOOKUP(B:B,[1]Sheet1!$A$1:$B$65536,2,0)</f>
        <v>3</v>
      </c>
      <c r="K121" s="11">
        <f t="shared" si="19"/>
        <v>-19</v>
      </c>
      <c r="L121" s="11" t="s">
        <v>20</v>
      </c>
      <c r="M121" s="11">
        <f>J121*7</f>
        <v>21</v>
      </c>
      <c r="N121" s="11"/>
      <c r="O121" s="11">
        <f>I121-M121</f>
        <v>211</v>
      </c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</row>
    <row r="122" s="5" customFormat="1" customHeight="1" spans="1:59">
      <c r="A122" s="20"/>
      <c r="B122" s="20"/>
      <c r="C122" s="21"/>
      <c r="D122" s="22" t="s">
        <v>123</v>
      </c>
      <c r="E122" s="20">
        <f>SUM(E106:E121)</f>
        <v>297</v>
      </c>
      <c r="F122" s="20">
        <f t="shared" ref="F122:O122" si="24">SUM(F106:F121)</f>
        <v>355</v>
      </c>
      <c r="G122" s="20">
        <f t="shared" si="24"/>
        <v>29</v>
      </c>
      <c r="H122" s="20">
        <f t="shared" si="24"/>
        <v>348</v>
      </c>
      <c r="I122" s="20">
        <f t="shared" si="24"/>
        <v>2740</v>
      </c>
      <c r="J122" s="20">
        <f t="shared" si="24"/>
        <v>359</v>
      </c>
      <c r="K122" s="20">
        <f t="shared" si="24"/>
        <v>62</v>
      </c>
      <c r="L122" s="20">
        <f t="shared" si="24"/>
        <v>0</v>
      </c>
      <c r="M122" s="20">
        <f t="shared" si="24"/>
        <v>2761</v>
      </c>
      <c r="N122" s="20">
        <f t="shared" si="24"/>
        <v>854</v>
      </c>
      <c r="O122" s="20">
        <f t="shared" si="24"/>
        <v>833</v>
      </c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</row>
    <row r="123" s="2" customFormat="1" customHeight="1" spans="1:59">
      <c r="A123" s="17"/>
      <c r="B123" s="17"/>
      <c r="C123" s="18" t="s">
        <v>139</v>
      </c>
      <c r="D123" s="29" t="s">
        <v>139</v>
      </c>
      <c r="E123" s="30">
        <f>E122+E105+E94+E88+E82+E60+E35+E32</f>
        <v>2411</v>
      </c>
      <c r="F123" s="30">
        <f t="shared" ref="F123:O123" si="25">F122+F105+F94+F88+F82+F60+F35+F32</f>
        <v>2792</v>
      </c>
      <c r="G123" s="30">
        <f t="shared" si="25"/>
        <v>188</v>
      </c>
      <c r="H123" s="30">
        <f t="shared" si="25"/>
        <v>2658</v>
      </c>
      <c r="I123" s="30">
        <f t="shared" si="25"/>
        <v>20268</v>
      </c>
      <c r="J123" s="30">
        <f t="shared" si="25"/>
        <v>2483</v>
      </c>
      <c r="K123" s="30">
        <f t="shared" si="25"/>
        <v>72</v>
      </c>
      <c r="L123" s="30">
        <f t="shared" si="25"/>
        <v>0</v>
      </c>
      <c r="M123" s="30">
        <f t="shared" si="25"/>
        <v>18843</v>
      </c>
      <c r="N123" s="30">
        <f t="shared" si="25"/>
        <v>4429</v>
      </c>
      <c r="O123" s="30">
        <f t="shared" si="25"/>
        <v>5854</v>
      </c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</row>
    <row r="124" customHeight="1" spans="7:59">
      <c r="G124" s="31"/>
      <c r="H124" s="31"/>
      <c r="I124" s="31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</row>
    <row r="125" customHeight="1" spans="14:15">
      <c r="N125" s="33" t="s">
        <v>140</v>
      </c>
      <c r="O125" s="33">
        <f>O123-N123</f>
        <v>1425</v>
      </c>
    </row>
  </sheetData>
  <sortState ref="A3:I123">
    <sortCondition ref="D3" descending="1"/>
  </sortState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jkgjf</cp:lastModifiedBy>
  <dcterms:created xsi:type="dcterms:W3CDTF">2019-09-18T03:55:00Z</dcterms:created>
  <cp:lastPrinted>2019-09-24T18:26:00Z</cp:lastPrinted>
  <dcterms:modified xsi:type="dcterms:W3CDTF">2019-12-06T08:05:19Z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