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797" activeTab="2"/>
  </bookViews>
  <sheets>
    <sheet name="考核目标(11.9-11.11)" sheetId="3" r:id="rId1"/>
    <sheet name="片区奖励情况" sheetId="11" r:id="rId2"/>
    <sheet name="员工奖励分配清单" sheetId="12" r:id="rId3"/>
    <sheet name="11.9" sheetId="4" r:id="rId4"/>
    <sheet name="11.10" sheetId="5" r:id="rId5"/>
    <sheet name="11.11" sheetId="6" r:id="rId6"/>
    <sheet name="双十一考试成绩" sheetId="7" r:id="rId7"/>
    <sheet name="双十一进社区情况" sheetId="8" r:id="rId8"/>
    <sheet name="内购数据" sheetId="9" r:id="rId9"/>
  </sheets>
  <definedNames>
    <definedName name="_xlnm._FilterDatabase" localSheetId="4" hidden="1">'11.10'!$2:$115</definedName>
    <definedName name="_xlnm._FilterDatabase" localSheetId="5" hidden="1">'11.11'!$2:$115</definedName>
    <definedName name="_xlnm._FilterDatabase" localSheetId="3" hidden="1">'11.9'!$A$2:$XEV$115</definedName>
    <definedName name="_xlnm._FilterDatabase" localSheetId="0" hidden="1">'考核目标(11.9-11.11)'!$2:$115</definedName>
    <definedName name="_xlnm._FilterDatabase" localSheetId="7" hidden="1">双十一进社区情况!$A$5:$L$104</definedName>
    <definedName name="_xlnm._FilterDatabase" localSheetId="6" hidden="1">双十一考试成绩!$A$1:$O$1</definedName>
  </definedNames>
  <calcPr calcId="125725"/>
</workbook>
</file>

<file path=xl/calcChain.xml><?xml version="1.0" encoding="utf-8"?>
<calcChain xmlns="http://schemas.openxmlformats.org/spreadsheetml/2006/main">
  <c r="AX3" i="3"/>
  <c r="AW3"/>
  <c r="AW115" s="1"/>
  <c r="AS3"/>
  <c r="AL3"/>
  <c r="AK3"/>
  <c r="AN3" s="1"/>
  <c r="AF3"/>
  <c r="AD3"/>
  <c r="AB3"/>
  <c r="Y3"/>
  <c r="P3"/>
  <c r="AG3" s="1"/>
  <c r="N3"/>
  <c r="K3"/>
  <c r="AE3" s="1"/>
  <c r="I3"/>
  <c r="G4" i="8"/>
  <c r="X119" i="6"/>
  <c r="X115"/>
  <c r="T115"/>
  <c r="S115"/>
  <c r="R115"/>
  <c r="Q115"/>
  <c r="P115"/>
  <c r="O115"/>
  <c r="N115"/>
  <c r="M115"/>
  <c r="L115"/>
  <c r="K115"/>
  <c r="J115"/>
  <c r="I115"/>
  <c r="Z114"/>
  <c r="X114"/>
  <c r="S114"/>
  <c r="R114"/>
  <c r="Q114"/>
  <c r="Z113"/>
  <c r="X113"/>
  <c r="S113"/>
  <c r="R113"/>
  <c r="Q113"/>
  <c r="Z112"/>
  <c r="X112"/>
  <c r="S112"/>
  <c r="R112"/>
  <c r="Q112"/>
  <c r="Z111"/>
  <c r="X111"/>
  <c r="S111"/>
  <c r="R111"/>
  <c r="Q111"/>
  <c r="Z110"/>
  <c r="X110"/>
  <c r="S110"/>
  <c r="R110"/>
  <c r="Q110"/>
  <c r="Z109"/>
  <c r="X109"/>
  <c r="S109"/>
  <c r="R109"/>
  <c r="Q109"/>
  <c r="Z108"/>
  <c r="X108"/>
  <c r="S108"/>
  <c r="R108"/>
  <c r="Q108"/>
  <c r="Z107"/>
  <c r="X107"/>
  <c r="S107"/>
  <c r="R107"/>
  <c r="Q107"/>
  <c r="Z106"/>
  <c r="X106"/>
  <c r="S106"/>
  <c r="R106"/>
  <c r="Q106"/>
  <c r="Z105"/>
  <c r="X105"/>
  <c r="S105"/>
  <c r="R105"/>
  <c r="Q105"/>
  <c r="Z104"/>
  <c r="X104"/>
  <c r="S104"/>
  <c r="R104"/>
  <c r="Q104"/>
  <c r="Z103"/>
  <c r="X103"/>
  <c r="S103"/>
  <c r="R103"/>
  <c r="Q103"/>
  <c r="Z102"/>
  <c r="X102"/>
  <c r="S102"/>
  <c r="R102"/>
  <c r="Q102"/>
  <c r="Z101"/>
  <c r="X101"/>
  <c r="S101"/>
  <c r="R101"/>
  <c r="Q101"/>
  <c r="Z100"/>
  <c r="X100"/>
  <c r="S100"/>
  <c r="R100"/>
  <c r="Q100"/>
  <c r="Z99"/>
  <c r="X99"/>
  <c r="S99"/>
  <c r="R99"/>
  <c r="Q99"/>
  <c r="Z98"/>
  <c r="X98"/>
  <c r="S98"/>
  <c r="R98"/>
  <c r="Q98"/>
  <c r="Z97"/>
  <c r="X97"/>
  <c r="S97"/>
  <c r="R97"/>
  <c r="Q97"/>
  <c r="Z96"/>
  <c r="X96"/>
  <c r="S96"/>
  <c r="R96"/>
  <c r="Q96"/>
  <c r="Z95"/>
  <c r="X95"/>
  <c r="S95"/>
  <c r="R95"/>
  <c r="Q95"/>
  <c r="Z94"/>
  <c r="X94"/>
  <c r="S94"/>
  <c r="R94"/>
  <c r="Q94"/>
  <c r="Z93"/>
  <c r="X93"/>
  <c r="S93"/>
  <c r="R93"/>
  <c r="Q93"/>
  <c r="Z92"/>
  <c r="X92"/>
  <c r="S92"/>
  <c r="R92"/>
  <c r="Q92"/>
  <c r="Z91"/>
  <c r="X91"/>
  <c r="S91"/>
  <c r="R91"/>
  <c r="Q91"/>
  <c r="Z90"/>
  <c r="X90"/>
  <c r="S90"/>
  <c r="R90"/>
  <c r="Q90"/>
  <c r="Z89"/>
  <c r="X89"/>
  <c r="S89"/>
  <c r="R89"/>
  <c r="Q89"/>
  <c r="Z88"/>
  <c r="X88"/>
  <c r="S88"/>
  <c r="R88"/>
  <c r="Q88"/>
  <c r="Z87"/>
  <c r="X87"/>
  <c r="S87"/>
  <c r="R87"/>
  <c r="Q87"/>
  <c r="Z86"/>
  <c r="X86"/>
  <c r="S86"/>
  <c r="R86"/>
  <c r="Q86"/>
  <c r="Z85"/>
  <c r="X85"/>
  <c r="S85"/>
  <c r="R85"/>
  <c r="Q85"/>
  <c r="Z84"/>
  <c r="X84"/>
  <c r="S84"/>
  <c r="R84"/>
  <c r="Q84"/>
  <c r="Z83"/>
  <c r="X83"/>
  <c r="S83"/>
  <c r="R83"/>
  <c r="Q83"/>
  <c r="Z82"/>
  <c r="X82"/>
  <c r="S82"/>
  <c r="R82"/>
  <c r="Q82"/>
  <c r="Z81"/>
  <c r="X81"/>
  <c r="S81"/>
  <c r="R81"/>
  <c r="Q81"/>
  <c r="Z80"/>
  <c r="X80"/>
  <c r="S80"/>
  <c r="R80"/>
  <c r="Q80"/>
  <c r="Z79"/>
  <c r="X79"/>
  <c r="S79"/>
  <c r="R79"/>
  <c r="Q79"/>
  <c r="Z78"/>
  <c r="X78"/>
  <c r="S78"/>
  <c r="R78"/>
  <c r="Q78"/>
  <c r="Z77"/>
  <c r="X77"/>
  <c r="S77"/>
  <c r="R77"/>
  <c r="Q77"/>
  <c r="Z76"/>
  <c r="X76"/>
  <c r="S76"/>
  <c r="R76"/>
  <c r="Q76"/>
  <c r="Z75"/>
  <c r="X75"/>
  <c r="S75"/>
  <c r="R75"/>
  <c r="Q75"/>
  <c r="Z74"/>
  <c r="X74"/>
  <c r="S74"/>
  <c r="R74"/>
  <c r="Q74"/>
  <c r="Z73"/>
  <c r="X73"/>
  <c r="S73"/>
  <c r="R73"/>
  <c r="Q73"/>
  <c r="Z72"/>
  <c r="X72"/>
  <c r="S72"/>
  <c r="R72"/>
  <c r="Q72"/>
  <c r="Z71"/>
  <c r="X71"/>
  <c r="S71"/>
  <c r="R71"/>
  <c r="Q71"/>
  <c r="Z70"/>
  <c r="X70"/>
  <c r="S70"/>
  <c r="R70"/>
  <c r="Q70"/>
  <c r="Z69"/>
  <c r="X69"/>
  <c r="S69"/>
  <c r="R69"/>
  <c r="Q69"/>
  <c r="Z68"/>
  <c r="X68"/>
  <c r="S68"/>
  <c r="R68"/>
  <c r="Q68"/>
  <c r="Z67"/>
  <c r="X67"/>
  <c r="S67"/>
  <c r="R67"/>
  <c r="Q67"/>
  <c r="Z66"/>
  <c r="X66"/>
  <c r="S66"/>
  <c r="R66"/>
  <c r="Q66"/>
  <c r="Z65"/>
  <c r="X65"/>
  <c r="S65"/>
  <c r="R65"/>
  <c r="Q65"/>
  <c r="Z64"/>
  <c r="X64"/>
  <c r="S64"/>
  <c r="R64"/>
  <c r="Q64"/>
  <c r="Z63"/>
  <c r="X63"/>
  <c r="S63"/>
  <c r="R63"/>
  <c r="Q63"/>
  <c r="Z62"/>
  <c r="X62"/>
  <c r="S62"/>
  <c r="R62"/>
  <c r="Q62"/>
  <c r="Z61"/>
  <c r="X61"/>
  <c r="S61"/>
  <c r="R61"/>
  <c r="Q61"/>
  <c r="Z60"/>
  <c r="X60"/>
  <c r="S60"/>
  <c r="R60"/>
  <c r="Q60"/>
  <c r="Z59"/>
  <c r="X59"/>
  <c r="S59"/>
  <c r="R59"/>
  <c r="Q59"/>
  <c r="Z58"/>
  <c r="X58"/>
  <c r="S58"/>
  <c r="R58"/>
  <c r="Q58"/>
  <c r="Z57"/>
  <c r="X57"/>
  <c r="S57"/>
  <c r="R57"/>
  <c r="Q57"/>
  <c r="Z56"/>
  <c r="X56"/>
  <c r="S56"/>
  <c r="R56"/>
  <c r="Q56"/>
  <c r="Z55"/>
  <c r="X55"/>
  <c r="S55"/>
  <c r="R55"/>
  <c r="Q55"/>
  <c r="Z54"/>
  <c r="X54"/>
  <c r="S54"/>
  <c r="R54"/>
  <c r="Q54"/>
  <c r="Z53"/>
  <c r="X53"/>
  <c r="S53"/>
  <c r="R53"/>
  <c r="Q53"/>
  <c r="Z52"/>
  <c r="X52"/>
  <c r="S52"/>
  <c r="R52"/>
  <c r="Q52"/>
  <c r="Z51"/>
  <c r="X51"/>
  <c r="S51"/>
  <c r="R51"/>
  <c r="Q51"/>
  <c r="Z50"/>
  <c r="X50"/>
  <c r="S50"/>
  <c r="R50"/>
  <c r="Q50"/>
  <c r="Z49"/>
  <c r="X49"/>
  <c r="S49"/>
  <c r="R49"/>
  <c r="Q49"/>
  <c r="Z48"/>
  <c r="X48"/>
  <c r="S48"/>
  <c r="R48"/>
  <c r="Q48"/>
  <c r="Z47"/>
  <c r="X47"/>
  <c r="S47"/>
  <c r="R47"/>
  <c r="Q47"/>
  <c r="Z46"/>
  <c r="X46"/>
  <c r="S46"/>
  <c r="R46"/>
  <c r="Q46"/>
  <c r="Z45"/>
  <c r="X45"/>
  <c r="S45"/>
  <c r="R45"/>
  <c r="Q45"/>
  <c r="Z44"/>
  <c r="X44"/>
  <c r="S44"/>
  <c r="R44"/>
  <c r="Q44"/>
  <c r="Z43"/>
  <c r="X43"/>
  <c r="S43"/>
  <c r="R43"/>
  <c r="Q43"/>
  <c r="Z42"/>
  <c r="X42"/>
  <c r="S42"/>
  <c r="R42"/>
  <c r="Q42"/>
  <c r="Z41"/>
  <c r="X41"/>
  <c r="S41"/>
  <c r="R41"/>
  <c r="Q41"/>
  <c r="Z40"/>
  <c r="X40"/>
  <c r="S40"/>
  <c r="R40"/>
  <c r="Q40"/>
  <c r="Z39"/>
  <c r="X39"/>
  <c r="S39"/>
  <c r="R39"/>
  <c r="Q39"/>
  <c r="Z38"/>
  <c r="X38"/>
  <c r="S38"/>
  <c r="R38"/>
  <c r="Q38"/>
  <c r="Z37"/>
  <c r="X37"/>
  <c r="S37"/>
  <c r="R37"/>
  <c r="Q37"/>
  <c r="Z36"/>
  <c r="X36"/>
  <c r="S36"/>
  <c r="R36"/>
  <c r="Q36"/>
  <c r="Z35"/>
  <c r="X35"/>
  <c r="S35"/>
  <c r="R35"/>
  <c r="Q35"/>
  <c r="Z34"/>
  <c r="X34"/>
  <c r="S34"/>
  <c r="R34"/>
  <c r="Q34"/>
  <c r="Z33"/>
  <c r="X33"/>
  <c r="S33"/>
  <c r="R33"/>
  <c r="Q33"/>
  <c r="Z32"/>
  <c r="X32"/>
  <c r="S32"/>
  <c r="R32"/>
  <c r="Q32"/>
  <c r="Z31"/>
  <c r="X31"/>
  <c r="S31"/>
  <c r="R31"/>
  <c r="Q31"/>
  <c r="Z30"/>
  <c r="X30"/>
  <c r="S30"/>
  <c r="R30"/>
  <c r="Q30"/>
  <c r="Z29"/>
  <c r="X29"/>
  <c r="S29"/>
  <c r="R29"/>
  <c r="Q29"/>
  <c r="Z28"/>
  <c r="X28"/>
  <c r="S28"/>
  <c r="R28"/>
  <c r="Q28"/>
  <c r="Z27"/>
  <c r="X27"/>
  <c r="S27"/>
  <c r="R27"/>
  <c r="Q27"/>
  <c r="Z26"/>
  <c r="X26"/>
  <c r="S26"/>
  <c r="R26"/>
  <c r="Q26"/>
  <c r="Z25"/>
  <c r="X25"/>
  <c r="S25"/>
  <c r="R25"/>
  <c r="Q25"/>
  <c r="Z24"/>
  <c r="X24"/>
  <c r="S24"/>
  <c r="R24"/>
  <c r="Q24"/>
  <c r="Z23"/>
  <c r="X23"/>
  <c r="S23"/>
  <c r="R23"/>
  <c r="Q23"/>
  <c r="Z22"/>
  <c r="X22"/>
  <c r="S22"/>
  <c r="R22"/>
  <c r="Q22"/>
  <c r="Z21"/>
  <c r="X21"/>
  <c r="S21"/>
  <c r="R21"/>
  <c r="Q21"/>
  <c r="Z20"/>
  <c r="X20"/>
  <c r="S20"/>
  <c r="R20"/>
  <c r="Q20"/>
  <c r="Z19"/>
  <c r="X19"/>
  <c r="S19"/>
  <c r="R19"/>
  <c r="Q19"/>
  <c r="Z18"/>
  <c r="X18"/>
  <c r="S18"/>
  <c r="R18"/>
  <c r="Q18"/>
  <c r="Z17"/>
  <c r="X17"/>
  <c r="S17"/>
  <c r="R17"/>
  <c r="Q17"/>
  <c r="Z16"/>
  <c r="X16"/>
  <c r="S16"/>
  <c r="R16"/>
  <c r="Q16"/>
  <c r="Z15"/>
  <c r="X15"/>
  <c r="S15"/>
  <c r="R15"/>
  <c r="Q15"/>
  <c r="Z14"/>
  <c r="X14"/>
  <c r="S14"/>
  <c r="R14"/>
  <c r="Q14"/>
  <c r="Z13"/>
  <c r="X13"/>
  <c r="S13"/>
  <c r="R13"/>
  <c r="Q13"/>
  <c r="Z12"/>
  <c r="X12"/>
  <c r="S12"/>
  <c r="R12"/>
  <c r="Q12"/>
  <c r="Z11"/>
  <c r="X11"/>
  <c r="S11"/>
  <c r="R11"/>
  <c r="Q11"/>
  <c r="Z10"/>
  <c r="X10"/>
  <c r="S10"/>
  <c r="R10"/>
  <c r="Q10"/>
  <c r="Z9"/>
  <c r="X9"/>
  <c r="S9"/>
  <c r="R9"/>
  <c r="Q9"/>
  <c r="Z8"/>
  <c r="X8"/>
  <c r="S8"/>
  <c r="R8"/>
  <c r="Q8"/>
  <c r="Z7"/>
  <c r="X7"/>
  <c r="S7"/>
  <c r="R7"/>
  <c r="Q7"/>
  <c r="Z6"/>
  <c r="X6"/>
  <c r="S6"/>
  <c r="R6"/>
  <c r="Q6"/>
  <c r="Z5"/>
  <c r="X5"/>
  <c r="S5"/>
  <c r="R5"/>
  <c r="Q5"/>
  <c r="Z4"/>
  <c r="X4"/>
  <c r="S4"/>
  <c r="R4"/>
  <c r="Q4"/>
  <c r="Z3"/>
  <c r="S3"/>
  <c r="R3"/>
  <c r="Q3"/>
  <c r="X119" i="5"/>
  <c r="X115"/>
  <c r="T115"/>
  <c r="S115"/>
  <c r="R115"/>
  <c r="Q115"/>
  <c r="P115"/>
  <c r="O115"/>
  <c r="N115"/>
  <c r="M115"/>
  <c r="L115"/>
  <c r="K115"/>
  <c r="J115"/>
  <c r="I115"/>
  <c r="Z114"/>
  <c r="X114"/>
  <c r="S114"/>
  <c r="R114"/>
  <c r="Q114"/>
  <c r="Z113"/>
  <c r="X113"/>
  <c r="S113"/>
  <c r="R113"/>
  <c r="Q113"/>
  <c r="Z112"/>
  <c r="X112"/>
  <c r="S112"/>
  <c r="R112"/>
  <c r="Q112"/>
  <c r="Z111"/>
  <c r="X111"/>
  <c r="S111"/>
  <c r="R111"/>
  <c r="Q111"/>
  <c r="Z110"/>
  <c r="X110"/>
  <c r="S110"/>
  <c r="R110"/>
  <c r="Q110"/>
  <c r="Z109"/>
  <c r="X109"/>
  <c r="S109"/>
  <c r="R109"/>
  <c r="Q109"/>
  <c r="Z108"/>
  <c r="X108"/>
  <c r="S108"/>
  <c r="R108"/>
  <c r="Q108"/>
  <c r="Z107"/>
  <c r="X107"/>
  <c r="S107"/>
  <c r="R107"/>
  <c r="Q107"/>
  <c r="Z106"/>
  <c r="X106"/>
  <c r="S106"/>
  <c r="R106"/>
  <c r="Q106"/>
  <c r="Z105"/>
  <c r="X105"/>
  <c r="S105"/>
  <c r="R105"/>
  <c r="Q105"/>
  <c r="Z104"/>
  <c r="X104"/>
  <c r="S104"/>
  <c r="R104"/>
  <c r="Q104"/>
  <c r="Z103"/>
  <c r="X103"/>
  <c r="S103"/>
  <c r="R103"/>
  <c r="Q103"/>
  <c r="Z102"/>
  <c r="X102"/>
  <c r="S102"/>
  <c r="R102"/>
  <c r="Q102"/>
  <c r="Z101"/>
  <c r="X101"/>
  <c r="S101"/>
  <c r="R101"/>
  <c r="Q101"/>
  <c r="Z100"/>
  <c r="X100"/>
  <c r="S100"/>
  <c r="R100"/>
  <c r="Q100"/>
  <c r="Z99"/>
  <c r="X99"/>
  <c r="S99"/>
  <c r="R99"/>
  <c r="Q99"/>
  <c r="Z98"/>
  <c r="X98"/>
  <c r="S98"/>
  <c r="R98"/>
  <c r="Q98"/>
  <c r="Z97"/>
  <c r="X97"/>
  <c r="S97"/>
  <c r="R97"/>
  <c r="Q97"/>
  <c r="Z96"/>
  <c r="X96"/>
  <c r="S96"/>
  <c r="R96"/>
  <c r="Q96"/>
  <c r="Z95"/>
  <c r="X95"/>
  <c r="S95"/>
  <c r="R95"/>
  <c r="Q95"/>
  <c r="Z94"/>
  <c r="X94"/>
  <c r="S94"/>
  <c r="R94"/>
  <c r="Q94"/>
  <c r="Z93"/>
  <c r="X93"/>
  <c r="S93"/>
  <c r="R93"/>
  <c r="Q93"/>
  <c r="Z92"/>
  <c r="X92"/>
  <c r="S92"/>
  <c r="R92"/>
  <c r="Q92"/>
  <c r="Z91"/>
  <c r="X91"/>
  <c r="S91"/>
  <c r="R91"/>
  <c r="Q91"/>
  <c r="Z90"/>
  <c r="X90"/>
  <c r="S90"/>
  <c r="R90"/>
  <c r="Q90"/>
  <c r="Z89"/>
  <c r="X89"/>
  <c r="S89"/>
  <c r="R89"/>
  <c r="Q89"/>
  <c r="Z88"/>
  <c r="X88"/>
  <c r="S88"/>
  <c r="R88"/>
  <c r="Q88"/>
  <c r="Z87"/>
  <c r="X87"/>
  <c r="S87"/>
  <c r="R87"/>
  <c r="Q87"/>
  <c r="Z86"/>
  <c r="X86"/>
  <c r="S86"/>
  <c r="R86"/>
  <c r="Q86"/>
  <c r="Z85"/>
  <c r="X85"/>
  <c r="S85"/>
  <c r="R85"/>
  <c r="Q85"/>
  <c r="Z84"/>
  <c r="X84"/>
  <c r="S84"/>
  <c r="R84"/>
  <c r="Q84"/>
  <c r="Z83"/>
  <c r="X83"/>
  <c r="S83"/>
  <c r="R83"/>
  <c r="Q83"/>
  <c r="Z82"/>
  <c r="X82"/>
  <c r="S82"/>
  <c r="R82"/>
  <c r="Q82"/>
  <c r="Z81"/>
  <c r="X81"/>
  <c r="S81"/>
  <c r="R81"/>
  <c r="Q81"/>
  <c r="Z80"/>
  <c r="X80"/>
  <c r="S80"/>
  <c r="R80"/>
  <c r="Q80"/>
  <c r="Z79"/>
  <c r="X79"/>
  <c r="S79"/>
  <c r="R79"/>
  <c r="Q79"/>
  <c r="Z78"/>
  <c r="X78"/>
  <c r="S78"/>
  <c r="R78"/>
  <c r="Q78"/>
  <c r="Z77"/>
  <c r="X77"/>
  <c r="S77"/>
  <c r="R77"/>
  <c r="Q77"/>
  <c r="Z76"/>
  <c r="X76"/>
  <c r="S76"/>
  <c r="R76"/>
  <c r="Q76"/>
  <c r="Z75"/>
  <c r="X75"/>
  <c r="S75"/>
  <c r="R75"/>
  <c r="Q75"/>
  <c r="Z74"/>
  <c r="X74"/>
  <c r="S74"/>
  <c r="R74"/>
  <c r="Q74"/>
  <c r="Z73"/>
  <c r="X73"/>
  <c r="S73"/>
  <c r="R73"/>
  <c r="Q73"/>
  <c r="Z72"/>
  <c r="X72"/>
  <c r="S72"/>
  <c r="R72"/>
  <c r="Q72"/>
  <c r="Z71"/>
  <c r="X71"/>
  <c r="S71"/>
  <c r="R71"/>
  <c r="Q71"/>
  <c r="Z70"/>
  <c r="X70"/>
  <c r="S70"/>
  <c r="R70"/>
  <c r="Q70"/>
  <c r="Z69"/>
  <c r="X69"/>
  <c r="S69"/>
  <c r="R69"/>
  <c r="Q69"/>
  <c r="Z68"/>
  <c r="X68"/>
  <c r="S68"/>
  <c r="R68"/>
  <c r="Q68"/>
  <c r="Z67"/>
  <c r="X67"/>
  <c r="S67"/>
  <c r="R67"/>
  <c r="Q67"/>
  <c r="Z66"/>
  <c r="X66"/>
  <c r="S66"/>
  <c r="R66"/>
  <c r="Q66"/>
  <c r="Z65"/>
  <c r="X65"/>
  <c r="S65"/>
  <c r="R65"/>
  <c r="Q65"/>
  <c r="Z64"/>
  <c r="X64"/>
  <c r="S64"/>
  <c r="R64"/>
  <c r="Q64"/>
  <c r="Z63"/>
  <c r="X63"/>
  <c r="S63"/>
  <c r="R63"/>
  <c r="Q63"/>
  <c r="Z62"/>
  <c r="X62"/>
  <c r="S62"/>
  <c r="R62"/>
  <c r="Q62"/>
  <c r="Z61"/>
  <c r="X61"/>
  <c r="S61"/>
  <c r="R61"/>
  <c r="Q61"/>
  <c r="Z60"/>
  <c r="X60"/>
  <c r="S60"/>
  <c r="R60"/>
  <c r="Q60"/>
  <c r="Z59"/>
  <c r="X59"/>
  <c r="S59"/>
  <c r="R59"/>
  <c r="Q59"/>
  <c r="Z58"/>
  <c r="X58"/>
  <c r="S58"/>
  <c r="R58"/>
  <c r="Q58"/>
  <c r="Z57"/>
  <c r="X57"/>
  <c r="S57"/>
  <c r="R57"/>
  <c r="Q57"/>
  <c r="Z56"/>
  <c r="X56"/>
  <c r="S56"/>
  <c r="R56"/>
  <c r="Q56"/>
  <c r="Z55"/>
  <c r="X55"/>
  <c r="S55"/>
  <c r="R55"/>
  <c r="Q55"/>
  <c r="Z54"/>
  <c r="X54"/>
  <c r="S54"/>
  <c r="R54"/>
  <c r="Q54"/>
  <c r="Z53"/>
  <c r="X53"/>
  <c r="S53"/>
  <c r="R53"/>
  <c r="Q53"/>
  <c r="Z52"/>
  <c r="X52"/>
  <c r="S52"/>
  <c r="R52"/>
  <c r="Q52"/>
  <c r="Z51"/>
  <c r="X51"/>
  <c r="S51"/>
  <c r="R51"/>
  <c r="Q51"/>
  <c r="Z50"/>
  <c r="X50"/>
  <c r="S50"/>
  <c r="R50"/>
  <c r="Q50"/>
  <c r="Z49"/>
  <c r="X49"/>
  <c r="S49"/>
  <c r="R49"/>
  <c r="Q49"/>
  <c r="Z48"/>
  <c r="X48"/>
  <c r="S48"/>
  <c r="R48"/>
  <c r="Q48"/>
  <c r="Z47"/>
  <c r="X47"/>
  <c r="S47"/>
  <c r="R47"/>
  <c r="Q47"/>
  <c r="Z46"/>
  <c r="X46"/>
  <c r="S46"/>
  <c r="R46"/>
  <c r="Q46"/>
  <c r="Z45"/>
  <c r="X45"/>
  <c r="S45"/>
  <c r="R45"/>
  <c r="Q45"/>
  <c r="Z44"/>
  <c r="X44"/>
  <c r="S44"/>
  <c r="R44"/>
  <c r="Q44"/>
  <c r="Z43"/>
  <c r="X43"/>
  <c r="S43"/>
  <c r="R43"/>
  <c r="Q43"/>
  <c r="Z42"/>
  <c r="X42"/>
  <c r="S42"/>
  <c r="R42"/>
  <c r="Q42"/>
  <c r="Z41"/>
  <c r="X41"/>
  <c r="S41"/>
  <c r="R41"/>
  <c r="Q41"/>
  <c r="Z40"/>
  <c r="X40"/>
  <c r="S40"/>
  <c r="R40"/>
  <c r="Q40"/>
  <c r="Z39"/>
  <c r="X39"/>
  <c r="S39"/>
  <c r="R39"/>
  <c r="Q39"/>
  <c r="Z38"/>
  <c r="X38"/>
  <c r="S38"/>
  <c r="R38"/>
  <c r="Q38"/>
  <c r="Z37"/>
  <c r="X37"/>
  <c r="S37"/>
  <c r="R37"/>
  <c r="Q37"/>
  <c r="Z36"/>
  <c r="X36"/>
  <c r="S36"/>
  <c r="R36"/>
  <c r="Q36"/>
  <c r="Z35"/>
  <c r="X35"/>
  <c r="S35"/>
  <c r="R35"/>
  <c r="Q35"/>
  <c r="Z34"/>
  <c r="X34"/>
  <c r="S34"/>
  <c r="R34"/>
  <c r="Q34"/>
  <c r="Z33"/>
  <c r="X33"/>
  <c r="S33"/>
  <c r="R33"/>
  <c r="Q33"/>
  <c r="Z32"/>
  <c r="X32"/>
  <c r="S32"/>
  <c r="R32"/>
  <c r="Q32"/>
  <c r="Z31"/>
  <c r="X31"/>
  <c r="S31"/>
  <c r="R31"/>
  <c r="Q31"/>
  <c r="Z30"/>
  <c r="X30"/>
  <c r="S30"/>
  <c r="R30"/>
  <c r="Q30"/>
  <c r="Z29"/>
  <c r="X29"/>
  <c r="S29"/>
  <c r="R29"/>
  <c r="Q29"/>
  <c r="Z28"/>
  <c r="X28"/>
  <c r="S28"/>
  <c r="R28"/>
  <c r="Q28"/>
  <c r="Z27"/>
  <c r="X27"/>
  <c r="S27"/>
  <c r="R27"/>
  <c r="Q27"/>
  <c r="Z26"/>
  <c r="X26"/>
  <c r="S26"/>
  <c r="R26"/>
  <c r="Q26"/>
  <c r="Z25"/>
  <c r="X25"/>
  <c r="S25"/>
  <c r="R25"/>
  <c r="Q25"/>
  <c r="Z24"/>
  <c r="X24"/>
  <c r="S24"/>
  <c r="R24"/>
  <c r="Q24"/>
  <c r="Z23"/>
  <c r="X23"/>
  <c r="S23"/>
  <c r="R23"/>
  <c r="Q23"/>
  <c r="Z22"/>
  <c r="X22"/>
  <c r="S22"/>
  <c r="R22"/>
  <c r="Q22"/>
  <c r="Z21"/>
  <c r="X21"/>
  <c r="S21"/>
  <c r="R21"/>
  <c r="Q21"/>
  <c r="Z20"/>
  <c r="X20"/>
  <c r="S20"/>
  <c r="R20"/>
  <c r="Q20"/>
  <c r="Z19"/>
  <c r="X19"/>
  <c r="S19"/>
  <c r="R19"/>
  <c r="Q19"/>
  <c r="Z18"/>
  <c r="X18"/>
  <c r="S18"/>
  <c r="R18"/>
  <c r="Q18"/>
  <c r="Z17"/>
  <c r="X17"/>
  <c r="S17"/>
  <c r="R17"/>
  <c r="Q17"/>
  <c r="Z16"/>
  <c r="X16"/>
  <c r="S16"/>
  <c r="R16"/>
  <c r="Q16"/>
  <c r="Z15"/>
  <c r="X15"/>
  <c r="S15"/>
  <c r="R15"/>
  <c r="Q15"/>
  <c r="Z14"/>
  <c r="X14"/>
  <c r="S14"/>
  <c r="R14"/>
  <c r="Q14"/>
  <c r="Z13"/>
  <c r="X13"/>
  <c r="S13"/>
  <c r="R13"/>
  <c r="Q13"/>
  <c r="Z12"/>
  <c r="X12"/>
  <c r="S12"/>
  <c r="R12"/>
  <c r="Q12"/>
  <c r="Z11"/>
  <c r="X11"/>
  <c r="S11"/>
  <c r="R11"/>
  <c r="Q11"/>
  <c r="Z10"/>
  <c r="X10"/>
  <c r="S10"/>
  <c r="R10"/>
  <c r="Q10"/>
  <c r="Z9"/>
  <c r="X9"/>
  <c r="S9"/>
  <c r="R9"/>
  <c r="Q9"/>
  <c r="Z8"/>
  <c r="X8"/>
  <c r="S8"/>
  <c r="R8"/>
  <c r="Q8"/>
  <c r="Z7"/>
  <c r="X7"/>
  <c r="S7"/>
  <c r="R7"/>
  <c r="Q7"/>
  <c r="Z6"/>
  <c r="X6"/>
  <c r="S6"/>
  <c r="R6"/>
  <c r="Q6"/>
  <c r="Z5"/>
  <c r="X5"/>
  <c r="S5"/>
  <c r="R5"/>
  <c r="Q5"/>
  <c r="Z4"/>
  <c r="X4"/>
  <c r="S4"/>
  <c r="R4"/>
  <c r="Q4"/>
  <c r="Z3"/>
  <c r="S3"/>
  <c r="R3"/>
  <c r="Q3"/>
  <c r="X119" i="4"/>
  <c r="X115"/>
  <c r="U115"/>
  <c r="T115"/>
  <c r="S115"/>
  <c r="R115"/>
  <c r="Q115"/>
  <c r="P115"/>
  <c r="O115"/>
  <c r="N115"/>
  <c r="M115"/>
  <c r="L115"/>
  <c r="K115"/>
  <c r="J115"/>
  <c r="I115"/>
  <c r="Z114"/>
  <c r="X114"/>
  <c r="S114"/>
  <c r="R114"/>
  <c r="Q114"/>
  <c r="Z113"/>
  <c r="X113"/>
  <c r="S113"/>
  <c r="R113"/>
  <c r="Q113"/>
  <c r="Z112"/>
  <c r="X112"/>
  <c r="S112"/>
  <c r="Q112"/>
  <c r="Z111"/>
  <c r="X111"/>
  <c r="S111"/>
  <c r="R111"/>
  <c r="Q111"/>
  <c r="Z110"/>
  <c r="X110"/>
  <c r="S110"/>
  <c r="R110"/>
  <c r="Q110"/>
  <c r="Z109"/>
  <c r="X109"/>
  <c r="S109"/>
  <c r="R109"/>
  <c r="Q109"/>
  <c r="Z108"/>
  <c r="X108"/>
  <c r="S108"/>
  <c r="R108"/>
  <c r="Q108"/>
  <c r="Z107"/>
  <c r="X107"/>
  <c r="S107"/>
  <c r="R107"/>
  <c r="Q107"/>
  <c r="Z106"/>
  <c r="X106"/>
  <c r="S106"/>
  <c r="R106"/>
  <c r="Q106"/>
  <c r="Z105"/>
  <c r="X105"/>
  <c r="S105"/>
  <c r="R105"/>
  <c r="Q105"/>
  <c r="Z104"/>
  <c r="X104"/>
  <c r="S104"/>
  <c r="R104"/>
  <c r="Q104"/>
  <c r="Z103"/>
  <c r="X103"/>
  <c r="S103"/>
  <c r="R103"/>
  <c r="Q103"/>
  <c r="Z102"/>
  <c r="X102"/>
  <c r="S102"/>
  <c r="R102"/>
  <c r="Q102"/>
  <c r="Z101"/>
  <c r="X101"/>
  <c r="S101"/>
  <c r="R101"/>
  <c r="Q101"/>
  <c r="Z100"/>
  <c r="X100"/>
  <c r="S100"/>
  <c r="R100"/>
  <c r="Q100"/>
  <c r="Z99"/>
  <c r="X99"/>
  <c r="S99"/>
  <c r="R99"/>
  <c r="Q99"/>
  <c r="Z98"/>
  <c r="X98"/>
  <c r="S98"/>
  <c r="R98"/>
  <c r="Q98"/>
  <c r="Z97"/>
  <c r="X97"/>
  <c r="S97"/>
  <c r="R97"/>
  <c r="Q97"/>
  <c r="Z96"/>
  <c r="X96"/>
  <c r="S96"/>
  <c r="R96"/>
  <c r="Q96"/>
  <c r="Z95"/>
  <c r="X95"/>
  <c r="S95"/>
  <c r="R95"/>
  <c r="Q95"/>
  <c r="Z94"/>
  <c r="X94"/>
  <c r="S94"/>
  <c r="R94"/>
  <c r="Q94"/>
  <c r="Z93"/>
  <c r="X93"/>
  <c r="S93"/>
  <c r="R93"/>
  <c r="Q93"/>
  <c r="Z92"/>
  <c r="X92"/>
  <c r="S92"/>
  <c r="R92"/>
  <c r="Q92"/>
  <c r="Z91"/>
  <c r="X91"/>
  <c r="S91"/>
  <c r="R91"/>
  <c r="Q91"/>
  <c r="Z90"/>
  <c r="X90"/>
  <c r="S90"/>
  <c r="R90"/>
  <c r="Q90"/>
  <c r="Z89"/>
  <c r="X89"/>
  <c r="S89"/>
  <c r="R89"/>
  <c r="Q89"/>
  <c r="Z88"/>
  <c r="X88"/>
  <c r="S88"/>
  <c r="R88"/>
  <c r="Q88"/>
  <c r="Z87"/>
  <c r="X87"/>
  <c r="S87"/>
  <c r="R87"/>
  <c r="Q87"/>
  <c r="Z86"/>
  <c r="X86"/>
  <c r="S86"/>
  <c r="R86"/>
  <c r="Q86"/>
  <c r="Z85"/>
  <c r="X85"/>
  <c r="S85"/>
  <c r="R85"/>
  <c r="Q85"/>
  <c r="Z84"/>
  <c r="X84"/>
  <c r="S84"/>
  <c r="R84"/>
  <c r="Q84"/>
  <c r="Z83"/>
  <c r="X83"/>
  <c r="S83"/>
  <c r="R83"/>
  <c r="Q83"/>
  <c r="Z82"/>
  <c r="X82"/>
  <c r="S82"/>
  <c r="R82"/>
  <c r="Q82"/>
  <c r="Z81"/>
  <c r="X81"/>
  <c r="S81"/>
  <c r="R81"/>
  <c r="Q81"/>
  <c r="Z80"/>
  <c r="X80"/>
  <c r="S80"/>
  <c r="R80"/>
  <c r="Q80"/>
  <c r="Z79"/>
  <c r="X79"/>
  <c r="S79"/>
  <c r="R79"/>
  <c r="Q79"/>
  <c r="Z78"/>
  <c r="X78"/>
  <c r="S78"/>
  <c r="R78"/>
  <c r="Q78"/>
  <c r="Z77"/>
  <c r="X77"/>
  <c r="S77"/>
  <c r="R77"/>
  <c r="Q77"/>
  <c r="Z76"/>
  <c r="X76"/>
  <c r="S76"/>
  <c r="R76"/>
  <c r="Q76"/>
  <c r="Z75"/>
  <c r="X75"/>
  <c r="S75"/>
  <c r="R75"/>
  <c r="Q75"/>
  <c r="Z74"/>
  <c r="X74"/>
  <c r="S74"/>
  <c r="R74"/>
  <c r="Q74"/>
  <c r="Z73"/>
  <c r="X73"/>
  <c r="S73"/>
  <c r="R73"/>
  <c r="Q73"/>
  <c r="Z72"/>
  <c r="X72"/>
  <c r="S72"/>
  <c r="R72"/>
  <c r="Q72"/>
  <c r="Z71"/>
  <c r="X71"/>
  <c r="S71"/>
  <c r="R71"/>
  <c r="Q71"/>
  <c r="Z70"/>
  <c r="X70"/>
  <c r="S70"/>
  <c r="R70"/>
  <c r="Q70"/>
  <c r="Z69"/>
  <c r="X69"/>
  <c r="S69"/>
  <c r="R69"/>
  <c r="Q69"/>
  <c r="Z68"/>
  <c r="X68"/>
  <c r="S68"/>
  <c r="R68"/>
  <c r="Q68"/>
  <c r="Z67"/>
  <c r="X67"/>
  <c r="S67"/>
  <c r="R67"/>
  <c r="Q67"/>
  <c r="Z66"/>
  <c r="X66"/>
  <c r="S66"/>
  <c r="R66"/>
  <c r="Q66"/>
  <c r="Z65"/>
  <c r="X65"/>
  <c r="S65"/>
  <c r="R65"/>
  <c r="Q65"/>
  <c r="Z64"/>
  <c r="X64"/>
  <c r="S64"/>
  <c r="R64"/>
  <c r="Q64"/>
  <c r="Z63"/>
  <c r="X63"/>
  <c r="S63"/>
  <c r="R63"/>
  <c r="Q63"/>
  <c r="Z62"/>
  <c r="X62"/>
  <c r="S62"/>
  <c r="R62"/>
  <c r="Q62"/>
  <c r="Z61"/>
  <c r="X61"/>
  <c r="S61"/>
  <c r="R61"/>
  <c r="Q61"/>
  <c r="Z60"/>
  <c r="X60"/>
  <c r="S60"/>
  <c r="R60"/>
  <c r="Q60"/>
  <c r="Z59"/>
  <c r="X59"/>
  <c r="S59"/>
  <c r="R59"/>
  <c r="Q59"/>
  <c r="Z58"/>
  <c r="X58"/>
  <c r="S58"/>
  <c r="R58"/>
  <c r="Q58"/>
  <c r="Z57"/>
  <c r="X57"/>
  <c r="S57"/>
  <c r="R57"/>
  <c r="Q57"/>
  <c r="Z56"/>
  <c r="X56"/>
  <c r="S56"/>
  <c r="R56"/>
  <c r="Q56"/>
  <c r="Z55"/>
  <c r="X55"/>
  <c r="S55"/>
  <c r="R55"/>
  <c r="Q55"/>
  <c r="Z54"/>
  <c r="X54"/>
  <c r="S54"/>
  <c r="R54"/>
  <c r="Q54"/>
  <c r="Z53"/>
  <c r="X53"/>
  <c r="S53"/>
  <c r="R53"/>
  <c r="Q53"/>
  <c r="Z52"/>
  <c r="X52"/>
  <c r="S52"/>
  <c r="R52"/>
  <c r="Q52"/>
  <c r="Z51"/>
  <c r="X51"/>
  <c r="S51"/>
  <c r="R51"/>
  <c r="Q51"/>
  <c r="Z50"/>
  <c r="X50"/>
  <c r="S50"/>
  <c r="R50"/>
  <c r="Q50"/>
  <c r="Z49"/>
  <c r="X49"/>
  <c r="S49"/>
  <c r="R49"/>
  <c r="Q49"/>
  <c r="Z48"/>
  <c r="X48"/>
  <c r="S48"/>
  <c r="R48"/>
  <c r="Q48"/>
  <c r="Z47"/>
  <c r="X47"/>
  <c r="S47"/>
  <c r="R47"/>
  <c r="Q47"/>
  <c r="Z46"/>
  <c r="X46"/>
  <c r="S46"/>
  <c r="R46"/>
  <c r="Q46"/>
  <c r="Z45"/>
  <c r="X45"/>
  <c r="S45"/>
  <c r="R45"/>
  <c r="Q45"/>
  <c r="Z44"/>
  <c r="X44"/>
  <c r="S44"/>
  <c r="R44"/>
  <c r="Q44"/>
  <c r="Z43"/>
  <c r="X43"/>
  <c r="S43"/>
  <c r="R43"/>
  <c r="Q43"/>
  <c r="Z42"/>
  <c r="X42"/>
  <c r="S42"/>
  <c r="R42"/>
  <c r="Q42"/>
  <c r="Z41"/>
  <c r="X41"/>
  <c r="S41"/>
  <c r="R41"/>
  <c r="Q41"/>
  <c r="Z40"/>
  <c r="X40"/>
  <c r="S40"/>
  <c r="R40"/>
  <c r="Q40"/>
  <c r="Z39"/>
  <c r="X39"/>
  <c r="S39"/>
  <c r="R39"/>
  <c r="Q39"/>
  <c r="Z38"/>
  <c r="X38"/>
  <c r="S38"/>
  <c r="R38"/>
  <c r="Q38"/>
  <c r="Z37"/>
  <c r="X37"/>
  <c r="S37"/>
  <c r="R37"/>
  <c r="Q37"/>
  <c r="Z36"/>
  <c r="X36"/>
  <c r="S36"/>
  <c r="R36"/>
  <c r="Q36"/>
  <c r="Z35"/>
  <c r="X35"/>
  <c r="S35"/>
  <c r="R35"/>
  <c r="Q35"/>
  <c r="Z34"/>
  <c r="X34"/>
  <c r="S34"/>
  <c r="R34"/>
  <c r="Q34"/>
  <c r="Z33"/>
  <c r="X33"/>
  <c r="S33"/>
  <c r="R33"/>
  <c r="Q33"/>
  <c r="Z32"/>
  <c r="X32"/>
  <c r="S32"/>
  <c r="R32"/>
  <c r="Q32"/>
  <c r="Z31"/>
  <c r="X31"/>
  <c r="S31"/>
  <c r="R31"/>
  <c r="Q31"/>
  <c r="Z30"/>
  <c r="X30"/>
  <c r="S30"/>
  <c r="R30"/>
  <c r="Q30"/>
  <c r="Z29"/>
  <c r="X29"/>
  <c r="S29"/>
  <c r="R29"/>
  <c r="Q29"/>
  <c r="Z28"/>
  <c r="X28"/>
  <c r="S28"/>
  <c r="R28"/>
  <c r="Q28"/>
  <c r="Z27"/>
  <c r="X27"/>
  <c r="S27"/>
  <c r="R27"/>
  <c r="Q27"/>
  <c r="Z26"/>
  <c r="X26"/>
  <c r="S26"/>
  <c r="R26"/>
  <c r="Q26"/>
  <c r="Z25"/>
  <c r="X25"/>
  <c r="S25"/>
  <c r="R25"/>
  <c r="Q25"/>
  <c r="Z24"/>
  <c r="X24"/>
  <c r="S24"/>
  <c r="R24"/>
  <c r="Q24"/>
  <c r="Z23"/>
  <c r="X23"/>
  <c r="S23"/>
  <c r="R23"/>
  <c r="Q23"/>
  <c r="Z22"/>
  <c r="X22"/>
  <c r="S22"/>
  <c r="R22"/>
  <c r="Q22"/>
  <c r="Z21"/>
  <c r="X21"/>
  <c r="S21"/>
  <c r="R21"/>
  <c r="Q21"/>
  <c r="Z20"/>
  <c r="X20"/>
  <c r="S20"/>
  <c r="R20"/>
  <c r="Q20"/>
  <c r="Z19"/>
  <c r="X19"/>
  <c r="S19"/>
  <c r="R19"/>
  <c r="Q19"/>
  <c r="Z18"/>
  <c r="X18"/>
  <c r="S18"/>
  <c r="R18"/>
  <c r="Q18"/>
  <c r="Z17"/>
  <c r="X17"/>
  <c r="S17"/>
  <c r="R17"/>
  <c r="Q17"/>
  <c r="Z16"/>
  <c r="X16"/>
  <c r="S16"/>
  <c r="R16"/>
  <c r="Q16"/>
  <c r="Z15"/>
  <c r="X15"/>
  <c r="S15"/>
  <c r="R15"/>
  <c r="Q15"/>
  <c r="Z14"/>
  <c r="X14"/>
  <c r="S14"/>
  <c r="R14"/>
  <c r="Q14"/>
  <c r="Z13"/>
  <c r="X13"/>
  <c r="S13"/>
  <c r="R13"/>
  <c r="Q13"/>
  <c r="Z12"/>
  <c r="X12"/>
  <c r="S12"/>
  <c r="R12"/>
  <c r="Q12"/>
  <c r="Z11"/>
  <c r="X11"/>
  <c r="S11"/>
  <c r="R11"/>
  <c r="Q11"/>
  <c r="Z10"/>
  <c r="X10"/>
  <c r="S10"/>
  <c r="R10"/>
  <c r="Q10"/>
  <c r="Z9"/>
  <c r="X9"/>
  <c r="S9"/>
  <c r="R9"/>
  <c r="Q9"/>
  <c r="Z8"/>
  <c r="X8"/>
  <c r="S8"/>
  <c r="R8"/>
  <c r="Q8"/>
  <c r="Z7"/>
  <c r="X7"/>
  <c r="S7"/>
  <c r="R7"/>
  <c r="Q7"/>
  <c r="Z6"/>
  <c r="X6"/>
  <c r="S6"/>
  <c r="R6"/>
  <c r="Q6"/>
  <c r="Z5"/>
  <c r="X5"/>
  <c r="S5"/>
  <c r="R5"/>
  <c r="Q5"/>
  <c r="Z4"/>
  <c r="X4"/>
  <c r="S4"/>
  <c r="R4"/>
  <c r="Q4"/>
  <c r="Z3"/>
  <c r="X3"/>
  <c r="S3"/>
  <c r="R3"/>
  <c r="Q3"/>
  <c r="R9" i="11"/>
  <c r="Q9"/>
  <c r="P9"/>
  <c r="O9"/>
  <c r="N9"/>
  <c r="M9"/>
  <c r="L9"/>
  <c r="K9"/>
  <c r="J9"/>
  <c r="I9"/>
  <c r="H9"/>
  <c r="G9"/>
  <c r="F9"/>
  <c r="E9"/>
  <c r="D9"/>
  <c r="C9"/>
  <c r="B9"/>
  <c r="R8"/>
  <c r="O8"/>
  <c r="N8"/>
  <c r="M8"/>
  <c r="L8"/>
  <c r="I8"/>
  <c r="G8"/>
  <c r="E8"/>
  <c r="C8"/>
  <c r="R7"/>
  <c r="O7"/>
  <c r="N7"/>
  <c r="M7"/>
  <c r="L7"/>
  <c r="I7"/>
  <c r="G7"/>
  <c r="E7"/>
  <c r="C7"/>
  <c r="O6"/>
  <c r="N6"/>
  <c r="M6"/>
  <c r="L6"/>
  <c r="I6"/>
  <c r="G6"/>
  <c r="E6"/>
  <c r="C6"/>
  <c r="R5"/>
  <c r="O5"/>
  <c r="N5"/>
  <c r="M5"/>
  <c r="L5"/>
  <c r="I5"/>
  <c r="G5"/>
  <c r="E5"/>
  <c r="C5"/>
  <c r="R4"/>
  <c r="O4"/>
  <c r="N4"/>
  <c r="M4"/>
  <c r="L4"/>
  <c r="I4"/>
  <c r="G4"/>
  <c r="E4"/>
  <c r="C4"/>
  <c r="R3"/>
  <c r="O3"/>
  <c r="N3"/>
  <c r="M3"/>
  <c r="L3"/>
  <c r="I3"/>
  <c r="G3"/>
  <c r="E3"/>
  <c r="C3"/>
  <c r="AS115" i="3"/>
  <c r="AH115"/>
  <c r="AD115"/>
  <c r="AB115"/>
  <c r="X115"/>
  <c r="AG115" s="1"/>
  <c r="W115"/>
  <c r="V115"/>
  <c r="U115"/>
  <c r="T115"/>
  <c r="S115"/>
  <c r="R115"/>
  <c r="P115"/>
  <c r="O115"/>
  <c r="Q115" s="1"/>
  <c r="N115"/>
  <c r="AF115" s="1"/>
  <c r="M115"/>
  <c r="J115"/>
  <c r="I115"/>
  <c r="H115"/>
  <c r="F115"/>
  <c r="AW114"/>
  <c r="AS114"/>
  <c r="AN114"/>
  <c r="AL114"/>
  <c r="AK114"/>
  <c r="AG114"/>
  <c r="AF114"/>
  <c r="AE114"/>
  <c r="AD114"/>
  <c r="AC114"/>
  <c r="AB114"/>
  <c r="Y114"/>
  <c r="P114"/>
  <c r="N114"/>
  <c r="K114"/>
  <c r="I114"/>
  <c r="AW113"/>
  <c r="AS113"/>
  <c r="AO113"/>
  <c r="AN113"/>
  <c r="AM113"/>
  <c r="AL113"/>
  <c r="AK113"/>
  <c r="AG113"/>
  <c r="AF113"/>
  <c r="AE113"/>
  <c r="AD113"/>
  <c r="AC113"/>
  <c r="AB113"/>
  <c r="Y113"/>
  <c r="P113"/>
  <c r="N113"/>
  <c r="K113"/>
  <c r="I113"/>
  <c r="AW112"/>
  <c r="AS112"/>
  <c r="AO112"/>
  <c r="AN112"/>
  <c r="AM112"/>
  <c r="AL112"/>
  <c r="AK112"/>
  <c r="AG112"/>
  <c r="AF112"/>
  <c r="AE112"/>
  <c r="AD112"/>
  <c r="AC112"/>
  <c r="AB112"/>
  <c r="Y112"/>
  <c r="P112"/>
  <c r="N112"/>
  <c r="K112"/>
  <c r="I112"/>
  <c r="AW111"/>
  <c r="AS111"/>
  <c r="AO111"/>
  <c r="AN111"/>
  <c r="AM111"/>
  <c r="AL111"/>
  <c r="AK111"/>
  <c r="AG111"/>
  <c r="AF111"/>
  <c r="AE111"/>
  <c r="AD111"/>
  <c r="AC111"/>
  <c r="AB111"/>
  <c r="Y111"/>
  <c r="P111"/>
  <c r="N111"/>
  <c r="K111"/>
  <c r="I111"/>
  <c r="AW110"/>
  <c r="AS110"/>
  <c r="AO110"/>
  <c r="AN110"/>
  <c r="AM110"/>
  <c r="AL110"/>
  <c r="AK110"/>
  <c r="AG110"/>
  <c r="AF110"/>
  <c r="AE110"/>
  <c r="AD110"/>
  <c r="AC110"/>
  <c r="AB110"/>
  <c r="Y110"/>
  <c r="P110"/>
  <c r="N110"/>
  <c r="K110"/>
  <c r="I110"/>
  <c r="AW109"/>
  <c r="AS109"/>
  <c r="AN109"/>
  <c r="AM109"/>
  <c r="AL109"/>
  <c r="AK109"/>
  <c r="AG109"/>
  <c r="AF109"/>
  <c r="AE109"/>
  <c r="AD109"/>
  <c r="AC109"/>
  <c r="AB109"/>
  <c r="Y109"/>
  <c r="P109"/>
  <c r="N109"/>
  <c r="K109"/>
  <c r="I109"/>
  <c r="AW108"/>
  <c r="AS108"/>
  <c r="AO108"/>
  <c r="AN108"/>
  <c r="AM108"/>
  <c r="AL108"/>
  <c r="AK108"/>
  <c r="AG108"/>
  <c r="AF108"/>
  <c r="AE108"/>
  <c r="AD108"/>
  <c r="AC108"/>
  <c r="AB108"/>
  <c r="Y108"/>
  <c r="P108"/>
  <c r="N108"/>
  <c r="K108"/>
  <c r="I108"/>
  <c r="AW107"/>
  <c r="AS107"/>
  <c r="AO107"/>
  <c r="AN107"/>
  <c r="AL107"/>
  <c r="AK107"/>
  <c r="AG107"/>
  <c r="AF107"/>
  <c r="AE107"/>
  <c r="AD107"/>
  <c r="AC107"/>
  <c r="AB107"/>
  <c r="Y107"/>
  <c r="P107"/>
  <c r="N107"/>
  <c r="K107"/>
  <c r="I107"/>
  <c r="AW106"/>
  <c r="AS106"/>
  <c r="AO106"/>
  <c r="AN106"/>
  <c r="AL106"/>
  <c r="AK106"/>
  <c r="AG106"/>
  <c r="AF106"/>
  <c r="AE106"/>
  <c r="AD106"/>
  <c r="AC106"/>
  <c r="AB106"/>
  <c r="Y106"/>
  <c r="P106"/>
  <c r="N106"/>
  <c r="K106"/>
  <c r="I106"/>
  <c r="AW105"/>
  <c r="AS105"/>
  <c r="AO105"/>
  <c r="AN105"/>
  <c r="AL105"/>
  <c r="AK105"/>
  <c r="AG105"/>
  <c r="AF105"/>
  <c r="AE105"/>
  <c r="AD105"/>
  <c r="AC105"/>
  <c r="AB105"/>
  <c r="Y105"/>
  <c r="P105"/>
  <c r="N105"/>
  <c r="K105"/>
  <c r="I105"/>
  <c r="AW104"/>
  <c r="AS104"/>
  <c r="AN104"/>
  <c r="AM104"/>
  <c r="AL104"/>
  <c r="AK104"/>
  <c r="AG104"/>
  <c r="AF104"/>
  <c r="AE104"/>
  <c r="AD104"/>
  <c r="AC104"/>
  <c r="AB104"/>
  <c r="Y104"/>
  <c r="P104"/>
  <c r="N104"/>
  <c r="K104"/>
  <c r="I104"/>
  <c r="AW103"/>
  <c r="AS103"/>
  <c r="AN103"/>
  <c r="AL103"/>
  <c r="AK103"/>
  <c r="AG103"/>
  <c r="AF103"/>
  <c r="AE103"/>
  <c r="AD103"/>
  <c r="AC103"/>
  <c r="AB103"/>
  <c r="Y103"/>
  <c r="P103"/>
  <c r="N103"/>
  <c r="K103"/>
  <c r="I103"/>
  <c r="AW102"/>
  <c r="AS102"/>
  <c r="AO102"/>
  <c r="AN102"/>
  <c r="AM102"/>
  <c r="AL102"/>
  <c r="AK102"/>
  <c r="AG102"/>
  <c r="AF102"/>
  <c r="AE102"/>
  <c r="AD102"/>
  <c r="AC102"/>
  <c r="AB102"/>
  <c r="Y102"/>
  <c r="P102"/>
  <c r="N102"/>
  <c r="K102"/>
  <c r="I102"/>
  <c r="AW101"/>
  <c r="AS101"/>
  <c r="AN101"/>
  <c r="AM101"/>
  <c r="AL101"/>
  <c r="AK101"/>
  <c r="AG101"/>
  <c r="AF101"/>
  <c r="AE101"/>
  <c r="AD101"/>
  <c r="AC101"/>
  <c r="AB101"/>
  <c r="Y101"/>
  <c r="P101"/>
  <c r="N101"/>
  <c r="K101"/>
  <c r="I101"/>
  <c r="AW100"/>
  <c r="AS100"/>
  <c r="AN100"/>
  <c r="AM100"/>
  <c r="AL100"/>
  <c r="AK100"/>
  <c r="AG100"/>
  <c r="AF100"/>
  <c r="AE100"/>
  <c r="AD100"/>
  <c r="AC100"/>
  <c r="AB100"/>
  <c r="Y100"/>
  <c r="P100"/>
  <c r="N100"/>
  <c r="K100"/>
  <c r="I100"/>
  <c r="AW99"/>
  <c r="AS99"/>
  <c r="AN99"/>
  <c r="AL99"/>
  <c r="AK99"/>
  <c r="AG99"/>
  <c r="AF99"/>
  <c r="AE99"/>
  <c r="AD99"/>
  <c r="AC99"/>
  <c r="AB99"/>
  <c r="Y99"/>
  <c r="P99"/>
  <c r="N99"/>
  <c r="K99"/>
  <c r="I99"/>
  <c r="AW98"/>
  <c r="AS98"/>
  <c r="AN98"/>
  <c r="AL98"/>
  <c r="AK98"/>
  <c r="AG98"/>
  <c r="AF98"/>
  <c r="AE98"/>
  <c r="AD98"/>
  <c r="AC98"/>
  <c r="AB98"/>
  <c r="Y98"/>
  <c r="P98"/>
  <c r="N98"/>
  <c r="K98"/>
  <c r="I98"/>
  <c r="AW97"/>
  <c r="AS97"/>
  <c r="AO97"/>
  <c r="AN97"/>
  <c r="AL97"/>
  <c r="AK97"/>
  <c r="AG97"/>
  <c r="AF97"/>
  <c r="AE97"/>
  <c r="AD97"/>
  <c r="AC97"/>
  <c r="AB97"/>
  <c r="Y97"/>
  <c r="P97"/>
  <c r="N97"/>
  <c r="K97"/>
  <c r="I97"/>
  <c r="AW96"/>
  <c r="AS96"/>
  <c r="AO96"/>
  <c r="AN96"/>
  <c r="AL96"/>
  <c r="AK96"/>
  <c r="AG96"/>
  <c r="AF96"/>
  <c r="AE96"/>
  <c r="AD96"/>
  <c r="AC96"/>
  <c r="AB96"/>
  <c r="Y96"/>
  <c r="P96"/>
  <c r="N96"/>
  <c r="K96"/>
  <c r="I96"/>
  <c r="AY95"/>
  <c r="AW95"/>
  <c r="AS95"/>
  <c r="AN95"/>
  <c r="AL95"/>
  <c r="AK95"/>
  <c r="AG95"/>
  <c r="AF95"/>
  <c r="AE95"/>
  <c r="AD95"/>
  <c r="AC95"/>
  <c r="AB95"/>
  <c r="Y95"/>
  <c r="P95"/>
  <c r="N95"/>
  <c r="K95"/>
  <c r="I95"/>
  <c r="AW94"/>
  <c r="AS94"/>
  <c r="AN94"/>
  <c r="AM94"/>
  <c r="AL94"/>
  <c r="AK94"/>
  <c r="AG94"/>
  <c r="AF94"/>
  <c r="AE94"/>
  <c r="AD94"/>
  <c r="AC94"/>
  <c r="AB94"/>
  <c r="Y94"/>
  <c r="P94"/>
  <c r="N94"/>
  <c r="K94"/>
  <c r="I94"/>
  <c r="AW93"/>
  <c r="AS93"/>
  <c r="AN93"/>
  <c r="AL93"/>
  <c r="AK93"/>
  <c r="AG93"/>
  <c r="AF93"/>
  <c r="AE93"/>
  <c r="AD93"/>
  <c r="AC93"/>
  <c r="AB93"/>
  <c r="Y93"/>
  <c r="P93"/>
  <c r="N93"/>
  <c r="K93"/>
  <c r="I93"/>
  <c r="AW92"/>
  <c r="AS92"/>
  <c r="AN92"/>
  <c r="AL92"/>
  <c r="AK92"/>
  <c r="AG92"/>
  <c r="AF92"/>
  <c r="AE92"/>
  <c r="AD92"/>
  <c r="AC92"/>
  <c r="AB92"/>
  <c r="Y92"/>
  <c r="P92"/>
  <c r="N92"/>
  <c r="K92"/>
  <c r="I92"/>
  <c r="AX91"/>
  <c r="AW91"/>
  <c r="AS91"/>
  <c r="AN91"/>
  <c r="AM91"/>
  <c r="AL91"/>
  <c r="AK91"/>
  <c r="AG91"/>
  <c r="AF91"/>
  <c r="AE91"/>
  <c r="AD91"/>
  <c r="AC91"/>
  <c r="AB91"/>
  <c r="Y91"/>
  <c r="P91"/>
  <c r="N91"/>
  <c r="K91"/>
  <c r="I91"/>
  <c r="AX90"/>
  <c r="AW90"/>
  <c r="AS90"/>
  <c r="AO90"/>
  <c r="AN90"/>
  <c r="AL90"/>
  <c r="AK90"/>
  <c r="AG90"/>
  <c r="AF90"/>
  <c r="AE90"/>
  <c r="AD90"/>
  <c r="AC90"/>
  <c r="AB90"/>
  <c r="Y90"/>
  <c r="P90"/>
  <c r="N90"/>
  <c r="K90"/>
  <c r="I90"/>
  <c r="AX89"/>
  <c r="AW89"/>
  <c r="AS89"/>
  <c r="AN89"/>
  <c r="AL89"/>
  <c r="AK89"/>
  <c r="AG89"/>
  <c r="AF89"/>
  <c r="AE89"/>
  <c r="AD89"/>
  <c r="AC89"/>
  <c r="AB89"/>
  <c r="Y89"/>
  <c r="P89"/>
  <c r="N89"/>
  <c r="K89"/>
  <c r="I89"/>
  <c r="AX88"/>
  <c r="AW88"/>
  <c r="AS88"/>
  <c r="AN88"/>
  <c r="AL88"/>
  <c r="AK88"/>
  <c r="AG88"/>
  <c r="AF88"/>
  <c r="AE88"/>
  <c r="AD88"/>
  <c r="AC88"/>
  <c r="AB88"/>
  <c r="Y88"/>
  <c r="P88"/>
  <c r="N88"/>
  <c r="K88"/>
  <c r="I88"/>
  <c r="AX87"/>
  <c r="AW87"/>
  <c r="AS87"/>
  <c r="AO87"/>
  <c r="AN87"/>
  <c r="AL87"/>
  <c r="AK87"/>
  <c r="AG87"/>
  <c r="AF87"/>
  <c r="AE87"/>
  <c r="AD87"/>
  <c r="AC87"/>
  <c r="AB87"/>
  <c r="Y87"/>
  <c r="P87"/>
  <c r="N87"/>
  <c r="K87"/>
  <c r="I87"/>
  <c r="AW86"/>
  <c r="AS86"/>
  <c r="AN86"/>
  <c r="AL86"/>
  <c r="AK86"/>
  <c r="AG86"/>
  <c r="AF86"/>
  <c r="AE86"/>
  <c r="AD86"/>
  <c r="AC86"/>
  <c r="AB86"/>
  <c r="Y86"/>
  <c r="P86"/>
  <c r="N86"/>
  <c r="K86"/>
  <c r="I86"/>
  <c r="AX85"/>
  <c r="AW85"/>
  <c r="AS85"/>
  <c r="AN85"/>
  <c r="AM85"/>
  <c r="AL85"/>
  <c r="AK85"/>
  <c r="AG85"/>
  <c r="AF85"/>
  <c r="AE85"/>
  <c r="AD85"/>
  <c r="AC85"/>
  <c r="AB85"/>
  <c r="Y85"/>
  <c r="P85"/>
  <c r="N85"/>
  <c r="K85"/>
  <c r="I85"/>
  <c r="AX84"/>
  <c r="AW84"/>
  <c r="AS84"/>
  <c r="AN84"/>
  <c r="AL84"/>
  <c r="AK84"/>
  <c r="AG84"/>
  <c r="AF84"/>
  <c r="AE84"/>
  <c r="AD84"/>
  <c r="AC84"/>
  <c r="AB84"/>
  <c r="Y84"/>
  <c r="P84"/>
  <c r="N84"/>
  <c r="K84"/>
  <c r="I84"/>
  <c r="AX83"/>
  <c r="AW83"/>
  <c r="AS83"/>
  <c r="AN83"/>
  <c r="AM83"/>
  <c r="AL83"/>
  <c r="AK83"/>
  <c r="AG83"/>
  <c r="AF83"/>
  <c r="AE83"/>
  <c r="AD83"/>
  <c r="AC83"/>
  <c r="AB83"/>
  <c r="Y83"/>
  <c r="P83"/>
  <c r="N83"/>
  <c r="K83"/>
  <c r="I83"/>
  <c r="AW82"/>
  <c r="AS82"/>
  <c r="AN82"/>
  <c r="AL82"/>
  <c r="AK82"/>
  <c r="AG82"/>
  <c r="AF82"/>
  <c r="AE82"/>
  <c r="AD82"/>
  <c r="AC82"/>
  <c r="AB82"/>
  <c r="Y82"/>
  <c r="P82"/>
  <c r="N82"/>
  <c r="K82"/>
  <c r="I82"/>
  <c r="AW81"/>
  <c r="AS81"/>
  <c r="AN81"/>
  <c r="AL81"/>
  <c r="AK81"/>
  <c r="AG81"/>
  <c r="AF81"/>
  <c r="AE81"/>
  <c r="AD81"/>
  <c r="AC81"/>
  <c r="AB81"/>
  <c r="Y81"/>
  <c r="P81"/>
  <c r="N81"/>
  <c r="K81"/>
  <c r="I81"/>
  <c r="AX80"/>
  <c r="AW80"/>
  <c r="AS80"/>
  <c r="AO80"/>
  <c r="AN80"/>
  <c r="AL80"/>
  <c r="AK80"/>
  <c r="AG80"/>
  <c r="AF80"/>
  <c r="AE80"/>
  <c r="AD80"/>
  <c r="AC80"/>
  <c r="AB80"/>
  <c r="Y80"/>
  <c r="P80"/>
  <c r="N80"/>
  <c r="K80"/>
  <c r="I80"/>
  <c r="AW79"/>
  <c r="AS79"/>
  <c r="AN79"/>
  <c r="AL79"/>
  <c r="AK79"/>
  <c r="AG79"/>
  <c r="AF79"/>
  <c r="AE79"/>
  <c r="AD79"/>
  <c r="AC79"/>
  <c r="AB79"/>
  <c r="Y79"/>
  <c r="P79"/>
  <c r="N79"/>
  <c r="K79"/>
  <c r="I79"/>
  <c r="AW78"/>
  <c r="AS78"/>
  <c r="AO78"/>
  <c r="AN78"/>
  <c r="AM78"/>
  <c r="AL78"/>
  <c r="AK78"/>
  <c r="AG78"/>
  <c r="AF78"/>
  <c r="AE78"/>
  <c r="AD78"/>
  <c r="AC78"/>
  <c r="AB78"/>
  <c r="Y78"/>
  <c r="P78"/>
  <c r="N78"/>
  <c r="K78"/>
  <c r="I78"/>
  <c r="AY77"/>
  <c r="AW77"/>
  <c r="AS77"/>
  <c r="AO77"/>
  <c r="AN77"/>
  <c r="AL77"/>
  <c r="AK77"/>
  <c r="AG77"/>
  <c r="AF77"/>
  <c r="AE77"/>
  <c r="AD77"/>
  <c r="AC77"/>
  <c r="AB77"/>
  <c r="Y77"/>
  <c r="P77"/>
  <c r="N77"/>
  <c r="K77"/>
  <c r="I77"/>
  <c r="AX76"/>
  <c r="AW76"/>
  <c r="AS76"/>
  <c r="AO76"/>
  <c r="AN76"/>
  <c r="AL76"/>
  <c r="AK76"/>
  <c r="AG76"/>
  <c r="AF76"/>
  <c r="AE76"/>
  <c r="AD76"/>
  <c r="AC76"/>
  <c r="AB76"/>
  <c r="Y76"/>
  <c r="P76"/>
  <c r="N76"/>
  <c r="K76"/>
  <c r="I76"/>
  <c r="AY75"/>
  <c r="AW75"/>
  <c r="AS75"/>
  <c r="AO75"/>
  <c r="AN75"/>
  <c r="AL75"/>
  <c r="AK75"/>
  <c r="AG75"/>
  <c r="AF75"/>
  <c r="AE75"/>
  <c r="AD75"/>
  <c r="AC75"/>
  <c r="AB75"/>
  <c r="Y75"/>
  <c r="P75"/>
  <c r="N75"/>
  <c r="K75"/>
  <c r="I75"/>
  <c r="AY74"/>
  <c r="AW74"/>
  <c r="AS74"/>
  <c r="AN74"/>
  <c r="AL74"/>
  <c r="AK74"/>
  <c r="AG74"/>
  <c r="AF74"/>
  <c r="AE74"/>
  <c r="AD74"/>
  <c r="AC74"/>
  <c r="AB74"/>
  <c r="Y74"/>
  <c r="P74"/>
  <c r="N74"/>
  <c r="K74"/>
  <c r="I74"/>
  <c r="AX73"/>
  <c r="AW73"/>
  <c r="AS73"/>
  <c r="AO73"/>
  <c r="AN73"/>
  <c r="AL73"/>
  <c r="AK73"/>
  <c r="AG73"/>
  <c r="AF73"/>
  <c r="AE73"/>
  <c r="AD73"/>
  <c r="AC73"/>
  <c r="AB73"/>
  <c r="Y73"/>
  <c r="P73"/>
  <c r="N73"/>
  <c r="K73"/>
  <c r="I73"/>
  <c r="AX72"/>
  <c r="AW72"/>
  <c r="AS72"/>
  <c r="AN72"/>
  <c r="AM72"/>
  <c r="AL72"/>
  <c r="AK72"/>
  <c r="AG72"/>
  <c r="AF72"/>
  <c r="AE72"/>
  <c r="AD72"/>
  <c r="AC72"/>
  <c r="AB72"/>
  <c r="Y72"/>
  <c r="P72"/>
  <c r="N72"/>
  <c r="K72"/>
  <c r="I72"/>
  <c r="AY71"/>
  <c r="AW71"/>
  <c r="AS71"/>
  <c r="AN71"/>
  <c r="AM71"/>
  <c r="AL71"/>
  <c r="AK71"/>
  <c r="AG71"/>
  <c r="AF71"/>
  <c r="AE71"/>
  <c r="AD71"/>
  <c r="AC71"/>
  <c r="AB71"/>
  <c r="Y71"/>
  <c r="P71"/>
  <c r="N71"/>
  <c r="K71"/>
  <c r="I71"/>
  <c r="AY70"/>
  <c r="AW70"/>
  <c r="AS70"/>
  <c r="AO70"/>
  <c r="AN70"/>
  <c r="AL70"/>
  <c r="AK70"/>
  <c r="AG70"/>
  <c r="AF70"/>
  <c r="AE70"/>
  <c r="AD70"/>
  <c r="AC70"/>
  <c r="AB70"/>
  <c r="Y70"/>
  <c r="P70"/>
  <c r="N70"/>
  <c r="K70"/>
  <c r="I70"/>
  <c r="AW69"/>
  <c r="AS69"/>
  <c r="AO69"/>
  <c r="AN69"/>
  <c r="AL69"/>
  <c r="AK69"/>
  <c r="AG69"/>
  <c r="AF69"/>
  <c r="AE69"/>
  <c r="AD69"/>
  <c r="AC69"/>
  <c r="AB69"/>
  <c r="Y69"/>
  <c r="P69"/>
  <c r="N69"/>
  <c r="K69"/>
  <c r="I69"/>
  <c r="AY68"/>
  <c r="AW68"/>
  <c r="AS68"/>
  <c r="AN68"/>
  <c r="AL68"/>
  <c r="AK68"/>
  <c r="AG68"/>
  <c r="AF68"/>
  <c r="AE68"/>
  <c r="AD68"/>
  <c r="AC68"/>
  <c r="AB68"/>
  <c r="Y68"/>
  <c r="P68"/>
  <c r="N68"/>
  <c r="K68"/>
  <c r="I68"/>
  <c r="AX67"/>
  <c r="AW67"/>
  <c r="AS67"/>
  <c r="AN67"/>
  <c r="AL67"/>
  <c r="AK67"/>
  <c r="AG67"/>
  <c r="AF67"/>
  <c r="AE67"/>
  <c r="AD67"/>
  <c r="AC67"/>
  <c r="AB67"/>
  <c r="Y67"/>
  <c r="P67"/>
  <c r="N67"/>
  <c r="K67"/>
  <c r="I67"/>
  <c r="AX66"/>
  <c r="AW66"/>
  <c r="AS66"/>
  <c r="AN66"/>
  <c r="AM66"/>
  <c r="AL66"/>
  <c r="AK66"/>
  <c r="AG66"/>
  <c r="AF66"/>
  <c r="AE66"/>
  <c r="AD66"/>
  <c r="AC66"/>
  <c r="AB66"/>
  <c r="Y66"/>
  <c r="P66"/>
  <c r="N66"/>
  <c r="K66"/>
  <c r="I66"/>
  <c r="AW65"/>
  <c r="AS65"/>
  <c r="AO65"/>
  <c r="AN65"/>
  <c r="AL65"/>
  <c r="AK65"/>
  <c r="AG65"/>
  <c r="AF65"/>
  <c r="AE65"/>
  <c r="AD65"/>
  <c r="AC65"/>
  <c r="AB65"/>
  <c r="Y65"/>
  <c r="P65"/>
  <c r="N65"/>
  <c r="K65"/>
  <c r="I65"/>
  <c r="AX64"/>
  <c r="AW64"/>
  <c r="AS64"/>
  <c r="AO64"/>
  <c r="AN64"/>
  <c r="AL64"/>
  <c r="AK64"/>
  <c r="AG64"/>
  <c r="AF64"/>
  <c r="AE64"/>
  <c r="AD64"/>
  <c r="AC64"/>
  <c r="AB64"/>
  <c r="Y64"/>
  <c r="P64"/>
  <c r="N64"/>
  <c r="K64"/>
  <c r="I64"/>
  <c r="AY63"/>
  <c r="AW63"/>
  <c r="AS63"/>
  <c r="AO63"/>
  <c r="AN63"/>
  <c r="AL63"/>
  <c r="AK63"/>
  <c r="AG63"/>
  <c r="AF63"/>
  <c r="AE63"/>
  <c r="AD63"/>
  <c r="AC63"/>
  <c r="AB63"/>
  <c r="Y63"/>
  <c r="P63"/>
  <c r="N63"/>
  <c r="K63"/>
  <c r="I63"/>
  <c r="AY62"/>
  <c r="AW62"/>
  <c r="AS62"/>
  <c r="AN62"/>
  <c r="AL62"/>
  <c r="AK62"/>
  <c r="AG62"/>
  <c r="AF62"/>
  <c r="AE62"/>
  <c r="AD62"/>
  <c r="AC62"/>
  <c r="AB62"/>
  <c r="Y62"/>
  <c r="P62"/>
  <c r="N62"/>
  <c r="K62"/>
  <c r="I62"/>
  <c r="AY61"/>
  <c r="AW61"/>
  <c r="AS61"/>
  <c r="AN61"/>
  <c r="AL61"/>
  <c r="AK61"/>
  <c r="AG61"/>
  <c r="AF61"/>
  <c r="AE61"/>
  <c r="AD61"/>
  <c r="AC61"/>
  <c r="AB61"/>
  <c r="Y61"/>
  <c r="P61"/>
  <c r="N61"/>
  <c r="K61"/>
  <c r="I61"/>
  <c r="AX60"/>
  <c r="AW60"/>
  <c r="AS60"/>
  <c r="AN60"/>
  <c r="AL60"/>
  <c r="AK60"/>
  <c r="AG60"/>
  <c r="AF60"/>
  <c r="AE60"/>
  <c r="AD60"/>
  <c r="AC60"/>
  <c r="AB60"/>
  <c r="Y60"/>
  <c r="P60"/>
  <c r="N60"/>
  <c r="K60"/>
  <c r="I60"/>
  <c r="AY59"/>
  <c r="AW59"/>
  <c r="AS59"/>
  <c r="AO59"/>
  <c r="AN59"/>
  <c r="AL59"/>
  <c r="AK59"/>
  <c r="AG59"/>
  <c r="AF59"/>
  <c r="AE59"/>
  <c r="AD59"/>
  <c r="AC59"/>
  <c r="AB59"/>
  <c r="Y59"/>
  <c r="P59"/>
  <c r="N59"/>
  <c r="K59"/>
  <c r="I59"/>
  <c r="AY58"/>
  <c r="AW58"/>
  <c r="AS58"/>
  <c r="AN58"/>
  <c r="AM58"/>
  <c r="AL58"/>
  <c r="AK58"/>
  <c r="AG58"/>
  <c r="AF58"/>
  <c r="AE58"/>
  <c r="AD58"/>
  <c r="AC58"/>
  <c r="AB58"/>
  <c r="Y58"/>
  <c r="P58"/>
  <c r="N58"/>
  <c r="K58"/>
  <c r="I58"/>
  <c r="AY57"/>
  <c r="AW57"/>
  <c r="AS57"/>
  <c r="AO57"/>
  <c r="AN57"/>
  <c r="AL57"/>
  <c r="AK57"/>
  <c r="AG57"/>
  <c r="AF57"/>
  <c r="AE57"/>
  <c r="AD57"/>
  <c r="AC57"/>
  <c r="AB57"/>
  <c r="Y57"/>
  <c r="P57"/>
  <c r="N57"/>
  <c r="K57"/>
  <c r="I57"/>
  <c r="AY56"/>
  <c r="AW56"/>
  <c r="AS56"/>
  <c r="AN56"/>
  <c r="AL56"/>
  <c r="AK56"/>
  <c r="AG56"/>
  <c r="AF56"/>
  <c r="AE56"/>
  <c r="AD56"/>
  <c r="AC56"/>
  <c r="AB56"/>
  <c r="Y56"/>
  <c r="P56"/>
  <c r="N56"/>
  <c r="K56"/>
  <c r="I56"/>
  <c r="AY55"/>
  <c r="AW55"/>
  <c r="AS55"/>
  <c r="AN55"/>
  <c r="AM55"/>
  <c r="AL55"/>
  <c r="AK55"/>
  <c r="AG55"/>
  <c r="AF55"/>
  <c r="AE55"/>
  <c r="AD55"/>
  <c r="AC55"/>
  <c r="AB55"/>
  <c r="Y55"/>
  <c r="P55"/>
  <c r="N55"/>
  <c r="K55"/>
  <c r="I55"/>
  <c r="AY54"/>
  <c r="AW54"/>
  <c r="AS54"/>
  <c r="AO54"/>
  <c r="AN54"/>
  <c r="AL54"/>
  <c r="AK54"/>
  <c r="AG54"/>
  <c r="AF54"/>
  <c r="AE54"/>
  <c r="AD54"/>
  <c r="AC54"/>
  <c r="AB54"/>
  <c r="Y54"/>
  <c r="P54"/>
  <c r="N54"/>
  <c r="K54"/>
  <c r="I54"/>
  <c r="AY53"/>
  <c r="AW53"/>
  <c r="AS53"/>
  <c r="AN53"/>
  <c r="AL53"/>
  <c r="AK53"/>
  <c r="AG53"/>
  <c r="AF53"/>
  <c r="AE53"/>
  <c r="AD53"/>
  <c r="AC53"/>
  <c r="AB53"/>
  <c r="Y53"/>
  <c r="P53"/>
  <c r="N53"/>
  <c r="K53"/>
  <c r="I53"/>
  <c r="AY52"/>
  <c r="AW52"/>
  <c r="AS52"/>
  <c r="AO52"/>
  <c r="AN52"/>
  <c r="AL52"/>
  <c r="AK52"/>
  <c r="AG52"/>
  <c r="AF52"/>
  <c r="AE52"/>
  <c r="AD52"/>
  <c r="AC52"/>
  <c r="AB52"/>
  <c r="Y52"/>
  <c r="P52"/>
  <c r="N52"/>
  <c r="K52"/>
  <c r="I52"/>
  <c r="AY51"/>
  <c r="AW51"/>
  <c r="AS51"/>
  <c r="AN51"/>
  <c r="AM51"/>
  <c r="AL51"/>
  <c r="AK51"/>
  <c r="AG51"/>
  <c r="AF51"/>
  <c r="AE51"/>
  <c r="AD51"/>
  <c r="AC51"/>
  <c r="AB51"/>
  <c r="Y51"/>
  <c r="P51"/>
  <c r="N51"/>
  <c r="K51"/>
  <c r="I51"/>
  <c r="AY50"/>
  <c r="AW50"/>
  <c r="AS50"/>
  <c r="AN50"/>
  <c r="AL50"/>
  <c r="AK50"/>
  <c r="AG50"/>
  <c r="AF50"/>
  <c r="AE50"/>
  <c r="AD50"/>
  <c r="AC50"/>
  <c r="AB50"/>
  <c r="Y50"/>
  <c r="P50"/>
  <c r="N50"/>
  <c r="K50"/>
  <c r="I50"/>
  <c r="AY49"/>
  <c r="AW49"/>
  <c r="AS49"/>
  <c r="AN49"/>
  <c r="AM49"/>
  <c r="AL49"/>
  <c r="AK49"/>
  <c r="AG49"/>
  <c r="AF49"/>
  <c r="AE49"/>
  <c r="AD49"/>
  <c r="AC49"/>
  <c r="AB49"/>
  <c r="Y49"/>
  <c r="P49"/>
  <c r="N49"/>
  <c r="K49"/>
  <c r="I49"/>
  <c r="AY48"/>
  <c r="AW48"/>
  <c r="AS48"/>
  <c r="AN48"/>
  <c r="AM48"/>
  <c r="AL48"/>
  <c r="AK48"/>
  <c r="AG48"/>
  <c r="AF48"/>
  <c r="AE48"/>
  <c r="AD48"/>
  <c r="AC48"/>
  <c r="AB48"/>
  <c r="Y48"/>
  <c r="P48"/>
  <c r="N48"/>
  <c r="K48"/>
  <c r="I48"/>
  <c r="AY47"/>
  <c r="AW47"/>
  <c r="AS47"/>
  <c r="AN47"/>
  <c r="AL47"/>
  <c r="AK47"/>
  <c r="AG47"/>
  <c r="AF47"/>
  <c r="AE47"/>
  <c r="AD47"/>
  <c r="AC47"/>
  <c r="AB47"/>
  <c r="Y47"/>
  <c r="P47"/>
  <c r="N47"/>
  <c r="K47"/>
  <c r="I47"/>
  <c r="AY46"/>
  <c r="AW46"/>
  <c r="AS46"/>
  <c r="AN46"/>
  <c r="AL46"/>
  <c r="AK46"/>
  <c r="AG46"/>
  <c r="AF46"/>
  <c r="AE46"/>
  <c r="AD46"/>
  <c r="AC46"/>
  <c r="AB46"/>
  <c r="Y46"/>
  <c r="P46"/>
  <c r="N46"/>
  <c r="K46"/>
  <c r="I46"/>
  <c r="AY45"/>
  <c r="AW45"/>
  <c r="AS45"/>
  <c r="AN45"/>
  <c r="AL45"/>
  <c r="AK45"/>
  <c r="AG45"/>
  <c r="AF45"/>
  <c r="AE45"/>
  <c r="AD45"/>
  <c r="AC45"/>
  <c r="AB45"/>
  <c r="Y45"/>
  <c r="P45"/>
  <c r="N45"/>
  <c r="K45"/>
  <c r="I45"/>
  <c r="AY44"/>
  <c r="AW44"/>
  <c r="AS44"/>
  <c r="AN44"/>
  <c r="AL44"/>
  <c r="AK44"/>
  <c r="AG44"/>
  <c r="AF44"/>
  <c r="AE44"/>
  <c r="AD44"/>
  <c r="AC44"/>
  <c r="AB44"/>
  <c r="Y44"/>
  <c r="P44"/>
  <c r="N44"/>
  <c r="K44"/>
  <c r="I44"/>
  <c r="AY43"/>
  <c r="AW43"/>
  <c r="AS43"/>
  <c r="AN43"/>
  <c r="AL43"/>
  <c r="AK43"/>
  <c r="AG43"/>
  <c r="AF43"/>
  <c r="AE43"/>
  <c r="AD43"/>
  <c r="AC43"/>
  <c r="AB43"/>
  <c r="Y43"/>
  <c r="P43"/>
  <c r="N43"/>
  <c r="K43"/>
  <c r="I43"/>
  <c r="AY42"/>
  <c r="AW42"/>
  <c r="AS42"/>
  <c r="AN42"/>
  <c r="AL42"/>
  <c r="AK42"/>
  <c r="AG42"/>
  <c r="AF42"/>
  <c r="AE42"/>
  <c r="AD42"/>
  <c r="AC42"/>
  <c r="AB42"/>
  <c r="Y42"/>
  <c r="P42"/>
  <c r="N42"/>
  <c r="K42"/>
  <c r="I42"/>
  <c r="AY41"/>
  <c r="AW41"/>
  <c r="AS41"/>
  <c r="AN41"/>
  <c r="AL41"/>
  <c r="AK41"/>
  <c r="AG41"/>
  <c r="AF41"/>
  <c r="AE41"/>
  <c r="AD41"/>
  <c r="AC41"/>
  <c r="AB41"/>
  <c r="Y41"/>
  <c r="P41"/>
  <c r="N41"/>
  <c r="K41"/>
  <c r="I41"/>
  <c r="AY40"/>
  <c r="AW40"/>
  <c r="AS40"/>
  <c r="AN40"/>
  <c r="AL40"/>
  <c r="AK40"/>
  <c r="AG40"/>
  <c r="AF40"/>
  <c r="AE40"/>
  <c r="AD40"/>
  <c r="AC40"/>
  <c r="AB40"/>
  <c r="Y40"/>
  <c r="P40"/>
  <c r="N40"/>
  <c r="K40"/>
  <c r="I40"/>
  <c r="AY39"/>
  <c r="AW39"/>
  <c r="AS39"/>
  <c r="AO39"/>
  <c r="AN39"/>
  <c r="AL39"/>
  <c r="AK39"/>
  <c r="AG39"/>
  <c r="AF39"/>
  <c r="AE39"/>
  <c r="AD39"/>
  <c r="AC39"/>
  <c r="AB39"/>
  <c r="Y39"/>
  <c r="P39"/>
  <c r="N39"/>
  <c r="K39"/>
  <c r="I39"/>
  <c r="AY38"/>
  <c r="AW38"/>
  <c r="AS38"/>
  <c r="AN38"/>
  <c r="AL38"/>
  <c r="AK38"/>
  <c r="AG38"/>
  <c r="AF38"/>
  <c r="AE38"/>
  <c r="AD38"/>
  <c r="AC38"/>
  <c r="AB38"/>
  <c r="Y38"/>
  <c r="P38"/>
  <c r="N38"/>
  <c r="K38"/>
  <c r="I38"/>
  <c r="AY37"/>
  <c r="AW37"/>
  <c r="AS37"/>
  <c r="AN37"/>
  <c r="AL37"/>
  <c r="AK37"/>
  <c r="AG37"/>
  <c r="AF37"/>
  <c r="AE37"/>
  <c r="AD37"/>
  <c r="AC37"/>
  <c r="AB37"/>
  <c r="Y37"/>
  <c r="P37"/>
  <c r="N37"/>
  <c r="K37"/>
  <c r="I37"/>
  <c r="AY36"/>
  <c r="AW36"/>
  <c r="AS36"/>
  <c r="AN36"/>
  <c r="AL36"/>
  <c r="AK36"/>
  <c r="AG36"/>
  <c r="AF36"/>
  <c r="AE36"/>
  <c r="AD36"/>
  <c r="AC36"/>
  <c r="AB36"/>
  <c r="Y36"/>
  <c r="P36"/>
  <c r="N36"/>
  <c r="K36"/>
  <c r="I36"/>
  <c r="AY35"/>
  <c r="AW35"/>
  <c r="AS35"/>
  <c r="AO35"/>
  <c r="AN35"/>
  <c r="AL35"/>
  <c r="AK35"/>
  <c r="AG35"/>
  <c r="AF35"/>
  <c r="AE35"/>
  <c r="AD35"/>
  <c r="AC35"/>
  <c r="AB35"/>
  <c r="Y35"/>
  <c r="P35"/>
  <c r="N35"/>
  <c r="K35"/>
  <c r="I35"/>
  <c r="AY34"/>
  <c r="AW34"/>
  <c r="AS34"/>
  <c r="AN34"/>
  <c r="AL34"/>
  <c r="AK34"/>
  <c r="AG34"/>
  <c r="AF34"/>
  <c r="AE34"/>
  <c r="AD34"/>
  <c r="AC34"/>
  <c r="AB34"/>
  <c r="Y34"/>
  <c r="P34"/>
  <c r="N34"/>
  <c r="K34"/>
  <c r="I34"/>
  <c r="AY33"/>
  <c r="AW33"/>
  <c r="AS33"/>
  <c r="AN33"/>
  <c r="AL33"/>
  <c r="AK33"/>
  <c r="AG33"/>
  <c r="AF33"/>
  <c r="AE33"/>
  <c r="AD33"/>
  <c r="AC33"/>
  <c r="AB33"/>
  <c r="Y33"/>
  <c r="P33"/>
  <c r="N33"/>
  <c r="K33"/>
  <c r="I33"/>
  <c r="AY32"/>
  <c r="AW32"/>
  <c r="AS32"/>
  <c r="AN32"/>
  <c r="AL32"/>
  <c r="AK32"/>
  <c r="AG32"/>
  <c r="AF32"/>
  <c r="AE32"/>
  <c r="AD32"/>
  <c r="AC32"/>
  <c r="AB32"/>
  <c r="Y32"/>
  <c r="P32"/>
  <c r="N32"/>
  <c r="K32"/>
  <c r="I32"/>
  <c r="AY31"/>
  <c r="AW31"/>
  <c r="AS31"/>
  <c r="AN31"/>
  <c r="AL31"/>
  <c r="AK31"/>
  <c r="AG31"/>
  <c r="AF31"/>
  <c r="AE31"/>
  <c r="AD31"/>
  <c r="AC31"/>
  <c r="AB31"/>
  <c r="Y31"/>
  <c r="P31"/>
  <c r="N31"/>
  <c r="K31"/>
  <c r="I31"/>
  <c r="AY30"/>
  <c r="AW30"/>
  <c r="AS30"/>
  <c r="AO30"/>
  <c r="AN30"/>
  <c r="AL30"/>
  <c r="AK30"/>
  <c r="AG30"/>
  <c r="AF30"/>
  <c r="AE30"/>
  <c r="AD30"/>
  <c r="AC30"/>
  <c r="AB30"/>
  <c r="Y30"/>
  <c r="P30"/>
  <c r="N30"/>
  <c r="K30"/>
  <c r="I30"/>
  <c r="AY29"/>
  <c r="AW29"/>
  <c r="AS29"/>
  <c r="AO29"/>
  <c r="AN29"/>
  <c r="AL29"/>
  <c r="AK29"/>
  <c r="AG29"/>
  <c r="AF29"/>
  <c r="AE29"/>
  <c r="AD29"/>
  <c r="AC29"/>
  <c r="AB29"/>
  <c r="Y29"/>
  <c r="P29"/>
  <c r="N29"/>
  <c r="K29"/>
  <c r="I29"/>
  <c r="AY28"/>
  <c r="AW28"/>
  <c r="AS28"/>
  <c r="AN28"/>
  <c r="AM28"/>
  <c r="AL28"/>
  <c r="AK28"/>
  <c r="AG28"/>
  <c r="AF28"/>
  <c r="AE28"/>
  <c r="AD28"/>
  <c r="AC28"/>
  <c r="AB28"/>
  <c r="Y28"/>
  <c r="P28"/>
  <c r="N28"/>
  <c r="K28"/>
  <c r="I28"/>
  <c r="AY27"/>
  <c r="AW27"/>
  <c r="AS27"/>
  <c r="AN27"/>
  <c r="AM27"/>
  <c r="AL27"/>
  <c r="AK27"/>
  <c r="AG27"/>
  <c r="AF27"/>
  <c r="AE27"/>
  <c r="AD27"/>
  <c r="AC27"/>
  <c r="AB27"/>
  <c r="Y27"/>
  <c r="P27"/>
  <c r="N27"/>
  <c r="K27"/>
  <c r="I27"/>
  <c r="AY26"/>
  <c r="AW26"/>
  <c r="AS26"/>
  <c r="AN26"/>
  <c r="AL26"/>
  <c r="AK26"/>
  <c r="AG26"/>
  <c r="AF26"/>
  <c r="AE26"/>
  <c r="AD26"/>
  <c r="AC26"/>
  <c r="AB26"/>
  <c r="Y26"/>
  <c r="P26"/>
  <c r="N26"/>
  <c r="K26"/>
  <c r="I26"/>
  <c r="AY25"/>
  <c r="AW25"/>
  <c r="AS25"/>
  <c r="AN25"/>
  <c r="AL25"/>
  <c r="AK25"/>
  <c r="AG25"/>
  <c r="AF25"/>
  <c r="AE25"/>
  <c r="AD25"/>
  <c r="AC25"/>
  <c r="AB25"/>
  <c r="Y25"/>
  <c r="P25"/>
  <c r="N25"/>
  <c r="K25"/>
  <c r="I25"/>
  <c r="AY24"/>
  <c r="AW24"/>
  <c r="AS24"/>
  <c r="AN24"/>
  <c r="AL24"/>
  <c r="AK24"/>
  <c r="AG24"/>
  <c r="AF24"/>
  <c r="AE24"/>
  <c r="AD24"/>
  <c r="AC24"/>
  <c r="AB24"/>
  <c r="Y24"/>
  <c r="P24"/>
  <c r="N24"/>
  <c r="K24"/>
  <c r="I24"/>
  <c r="AW23"/>
  <c r="AS23"/>
  <c r="AN23"/>
  <c r="AL23"/>
  <c r="AK23"/>
  <c r="AG23"/>
  <c r="AF23"/>
  <c r="AE23"/>
  <c r="AD23"/>
  <c r="AC23"/>
  <c r="AB23"/>
  <c r="Y23"/>
  <c r="P23"/>
  <c r="N23"/>
  <c r="K23"/>
  <c r="I23"/>
  <c r="AY22"/>
  <c r="AW22"/>
  <c r="AS22"/>
  <c r="AN22"/>
  <c r="AL22"/>
  <c r="AK22"/>
  <c r="AG22"/>
  <c r="AF22"/>
  <c r="AE22"/>
  <c r="AD22"/>
  <c r="AC22"/>
  <c r="AB22"/>
  <c r="Y22"/>
  <c r="P22"/>
  <c r="N22"/>
  <c r="K22"/>
  <c r="I22"/>
  <c r="AY21"/>
  <c r="AW21"/>
  <c r="AS21"/>
  <c r="AN21"/>
  <c r="AL21"/>
  <c r="AK21"/>
  <c r="AG21"/>
  <c r="AF21"/>
  <c r="AE21"/>
  <c r="AD21"/>
  <c r="AC21"/>
  <c r="AB21"/>
  <c r="Y21"/>
  <c r="P21"/>
  <c r="N21"/>
  <c r="K21"/>
  <c r="I21"/>
  <c r="AY20"/>
  <c r="AW20"/>
  <c r="AS20"/>
  <c r="AN20"/>
  <c r="AL20"/>
  <c r="AK20"/>
  <c r="AG20"/>
  <c r="AF20"/>
  <c r="AE20"/>
  <c r="AD20"/>
  <c r="AC20"/>
  <c r="AB20"/>
  <c r="Y20"/>
  <c r="P20"/>
  <c r="N20"/>
  <c r="K20"/>
  <c r="I20"/>
  <c r="AY19"/>
  <c r="AW19"/>
  <c r="AS19"/>
  <c r="AN19"/>
  <c r="AL19"/>
  <c r="AK19"/>
  <c r="AG19"/>
  <c r="AF19"/>
  <c r="AE19"/>
  <c r="AD19"/>
  <c r="AC19"/>
  <c r="AB19"/>
  <c r="Y19"/>
  <c r="P19"/>
  <c r="N19"/>
  <c r="K19"/>
  <c r="I19"/>
  <c r="AY18"/>
  <c r="AW18"/>
  <c r="AS18"/>
  <c r="AN18"/>
  <c r="AL18"/>
  <c r="AK18"/>
  <c r="AG18"/>
  <c r="AF18"/>
  <c r="AE18"/>
  <c r="AD18"/>
  <c r="AC18"/>
  <c r="AB18"/>
  <c r="Y18"/>
  <c r="P18"/>
  <c r="N18"/>
  <c r="K18"/>
  <c r="I18"/>
  <c r="AY17"/>
  <c r="AW17"/>
  <c r="AS17"/>
  <c r="AN17"/>
  <c r="AL17"/>
  <c r="AK17"/>
  <c r="AG17"/>
  <c r="AF17"/>
  <c r="AE17"/>
  <c r="AD17"/>
  <c r="AC17"/>
  <c r="AB17"/>
  <c r="Y17"/>
  <c r="P17"/>
  <c r="N17"/>
  <c r="K17"/>
  <c r="I17"/>
  <c r="AY16"/>
  <c r="AW16"/>
  <c r="AS16"/>
  <c r="AO16"/>
  <c r="AN16"/>
  <c r="AL16"/>
  <c r="AK16"/>
  <c r="AG16"/>
  <c r="AF16"/>
  <c r="AE16"/>
  <c r="AD16"/>
  <c r="AC16"/>
  <c r="AB16"/>
  <c r="Y16"/>
  <c r="P16"/>
  <c r="N16"/>
  <c r="K16"/>
  <c r="I16"/>
  <c r="AY15"/>
  <c r="AW15"/>
  <c r="AS15"/>
  <c r="AO15"/>
  <c r="AN15"/>
  <c r="AL15"/>
  <c r="AK15"/>
  <c r="AG15"/>
  <c r="AF15"/>
  <c r="AE15"/>
  <c r="AD15"/>
  <c r="AC15"/>
  <c r="AB15"/>
  <c r="Y15"/>
  <c r="P15"/>
  <c r="N15"/>
  <c r="K15"/>
  <c r="I15"/>
  <c r="AY14"/>
  <c r="AW14"/>
  <c r="AS14"/>
  <c r="AO14"/>
  <c r="AN14"/>
  <c r="AL14"/>
  <c r="AK14"/>
  <c r="AG14"/>
  <c r="AF14"/>
  <c r="AE14"/>
  <c r="AD14"/>
  <c r="AC14"/>
  <c r="AB14"/>
  <c r="Y14"/>
  <c r="P14"/>
  <c r="N14"/>
  <c r="K14"/>
  <c r="I14"/>
  <c r="AY13"/>
  <c r="AW13"/>
  <c r="AS13"/>
  <c r="AN13"/>
  <c r="AM13"/>
  <c r="AL13"/>
  <c r="AK13"/>
  <c r="AG13"/>
  <c r="AF13"/>
  <c r="AE13"/>
  <c r="AD13"/>
  <c r="AC13"/>
  <c r="AB13"/>
  <c r="Y13"/>
  <c r="P13"/>
  <c r="N13"/>
  <c r="K13"/>
  <c r="I13"/>
  <c r="AY12"/>
  <c r="AW12"/>
  <c r="AS12"/>
  <c r="AO12"/>
  <c r="AN12"/>
  <c r="AM12"/>
  <c r="AL12"/>
  <c r="AK12"/>
  <c r="AG12"/>
  <c r="AF12"/>
  <c r="AE12"/>
  <c r="AD12"/>
  <c r="AC12"/>
  <c r="AB12"/>
  <c r="Y12"/>
  <c r="P12"/>
  <c r="N12"/>
  <c r="K12"/>
  <c r="I12"/>
  <c r="AY11"/>
  <c r="AW11"/>
  <c r="AS11"/>
  <c r="AN11"/>
  <c r="AL11"/>
  <c r="AK11"/>
  <c r="AG11"/>
  <c r="AF11"/>
  <c r="AE11"/>
  <c r="AD11"/>
  <c r="AC11"/>
  <c r="AB11"/>
  <c r="Y11"/>
  <c r="P11"/>
  <c r="N11"/>
  <c r="K11"/>
  <c r="I11"/>
  <c r="AY10"/>
  <c r="AW10"/>
  <c r="AS10"/>
  <c r="AN10"/>
  <c r="AL10"/>
  <c r="AK10"/>
  <c r="AG10"/>
  <c r="AF10"/>
  <c r="AE10"/>
  <c r="AD10"/>
  <c r="AC10"/>
  <c r="AB10"/>
  <c r="Y10"/>
  <c r="P10"/>
  <c r="N10"/>
  <c r="K10"/>
  <c r="I10"/>
  <c r="AY9"/>
  <c r="AW9"/>
  <c r="AS9"/>
  <c r="AN9"/>
  <c r="AL9"/>
  <c r="AK9"/>
  <c r="AG9"/>
  <c r="AF9"/>
  <c r="AE9"/>
  <c r="AD9"/>
  <c r="AC9"/>
  <c r="AB9"/>
  <c r="Y9"/>
  <c r="P9"/>
  <c r="N9"/>
  <c r="K9"/>
  <c r="I9"/>
  <c r="AY8"/>
  <c r="AW8"/>
  <c r="AS8"/>
  <c r="AO8"/>
  <c r="AN8"/>
  <c r="AL8"/>
  <c r="AK8"/>
  <c r="AG8"/>
  <c r="AF8"/>
  <c r="AE8"/>
  <c r="AD8"/>
  <c r="AC8"/>
  <c r="AB8"/>
  <c r="Y8"/>
  <c r="P8"/>
  <c r="N8"/>
  <c r="K8"/>
  <c r="I8"/>
  <c r="AY7"/>
  <c r="AW7"/>
  <c r="AS7"/>
  <c r="AO7"/>
  <c r="AN7"/>
  <c r="AL7"/>
  <c r="AK7"/>
  <c r="AG7"/>
  <c r="AF7"/>
  <c r="AE7"/>
  <c r="AD7"/>
  <c r="AC7"/>
  <c r="AB7"/>
  <c r="Y7"/>
  <c r="P7"/>
  <c r="N7"/>
  <c r="K7"/>
  <c r="I7"/>
  <c r="AY6"/>
  <c r="AW6"/>
  <c r="AS6"/>
  <c r="AO6"/>
  <c r="AN6"/>
  <c r="AL6"/>
  <c r="AK6"/>
  <c r="AG6"/>
  <c r="AF6"/>
  <c r="AE6"/>
  <c r="AD6"/>
  <c r="AC6"/>
  <c r="AB6"/>
  <c r="Y6"/>
  <c r="P6"/>
  <c r="N6"/>
  <c r="K6"/>
  <c r="I6"/>
  <c r="AY5"/>
  <c r="AW5"/>
  <c r="AS5"/>
  <c r="AN5"/>
  <c r="AL5"/>
  <c r="AK5"/>
  <c r="AG5"/>
  <c r="AF5"/>
  <c r="AE5"/>
  <c r="AD5"/>
  <c r="AC5"/>
  <c r="AB5"/>
  <c r="Y5"/>
  <c r="P5"/>
  <c r="N5"/>
  <c r="K5"/>
  <c r="I5"/>
  <c r="AY4"/>
  <c r="AW4"/>
  <c r="AS4"/>
  <c r="AN4"/>
  <c r="AL4"/>
  <c r="AK4"/>
  <c r="AG4"/>
  <c r="AF4"/>
  <c r="AE4"/>
  <c r="AD4"/>
  <c r="AC4"/>
  <c r="AB4"/>
  <c r="Y4"/>
  <c r="P4"/>
  <c r="N4"/>
  <c r="K4"/>
  <c r="I4"/>
  <c r="K115" l="1"/>
  <c r="L115" s="1"/>
  <c r="Y115"/>
  <c r="AC115"/>
  <c r="AE115"/>
  <c r="AK115"/>
  <c r="AC3"/>
</calcChain>
</file>

<file path=xl/sharedStrings.xml><?xml version="1.0" encoding="utf-8"?>
<sst xmlns="http://schemas.openxmlformats.org/spreadsheetml/2006/main" count="7850" uniqueCount="3124">
  <si>
    <t>双十一 活动考核目标</t>
  </si>
  <si>
    <t>1档</t>
  </si>
  <si>
    <t>2档</t>
  </si>
  <si>
    <t>门店人数</t>
  </si>
  <si>
    <t>单品任务</t>
  </si>
  <si>
    <t>活动期间（11.9-11.11）</t>
  </si>
  <si>
    <t>内购</t>
  </si>
  <si>
    <t>1档完成率</t>
  </si>
  <si>
    <t>1档扣除内购数据</t>
  </si>
  <si>
    <t>2档扣除内购数据</t>
  </si>
  <si>
    <t>活动期间单品核算</t>
  </si>
  <si>
    <r>
      <rPr>
        <sz val="10"/>
        <rFont val="Arial"/>
      </rPr>
      <t>PK</t>
    </r>
    <r>
      <rPr>
        <sz val="10"/>
        <rFont val="宋体"/>
        <charset val="134"/>
      </rPr>
      <t>奖励</t>
    </r>
  </si>
  <si>
    <r>
      <rPr>
        <b/>
        <sz val="10"/>
        <color rgb="FFFF0000"/>
        <rFont val="Arial"/>
      </rPr>
      <t>PK</t>
    </r>
    <r>
      <rPr>
        <b/>
        <sz val="10"/>
        <color rgb="FFFF0000"/>
        <rFont val="宋体"/>
        <charset val="134"/>
      </rPr>
      <t>合计奖励（已发放）</t>
    </r>
  </si>
  <si>
    <r>
      <rPr>
        <b/>
        <sz val="10"/>
        <color rgb="FFFF0000"/>
        <rFont val="Arial"/>
      </rPr>
      <t>PK</t>
    </r>
    <r>
      <rPr>
        <b/>
        <sz val="10"/>
        <color rgb="FFFF0000"/>
        <rFont val="宋体"/>
        <charset val="134"/>
      </rPr>
      <t>处罚金（共）</t>
    </r>
  </si>
  <si>
    <t>销售毛利达标奖</t>
  </si>
  <si>
    <t>序号</t>
  </si>
  <si>
    <t>门店ID</t>
  </si>
  <si>
    <t>门店名称</t>
  </si>
  <si>
    <t>片区名称</t>
  </si>
  <si>
    <t>分组</t>
  </si>
  <si>
    <t>PK金（日均）</t>
  </si>
  <si>
    <t>PK金（3天）</t>
  </si>
  <si>
    <t>1档销售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</si>
  <si>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</si>
  <si>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1档毛利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</si>
  <si>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</si>
  <si>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1档毛利率</t>
  </si>
  <si>
    <t>2档销售</t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</si>
  <si>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</si>
  <si>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2档毛利</t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</si>
  <si>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</si>
  <si>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2档毛利率</t>
  </si>
  <si>
    <t>正式员工</t>
  </si>
  <si>
    <t>试用期+实习生</t>
  </si>
  <si>
    <t>天胶任务</t>
  </si>
  <si>
    <t>乳酸+健胃</t>
  </si>
  <si>
    <t>八珍 益母片</t>
  </si>
  <si>
    <t>销售</t>
  </si>
  <si>
    <t>毛利</t>
  </si>
  <si>
    <t>毛利率</t>
  </si>
  <si>
    <t>天胶</t>
  </si>
  <si>
    <t xml:space="preserve">乳酸 </t>
  </si>
  <si>
    <t>健胃</t>
  </si>
  <si>
    <r>
      <rPr>
        <b/>
        <sz val="10"/>
        <rFont val="宋体"/>
        <charset val="134"/>
      </rPr>
      <t>乳酸</t>
    </r>
    <r>
      <rPr>
        <b/>
        <sz val="10"/>
        <rFont val="Arial"/>
      </rPr>
      <t>+</t>
    </r>
    <r>
      <rPr>
        <b/>
        <sz val="10"/>
        <rFont val="宋体"/>
        <charset val="134"/>
      </rPr>
      <t>健胃</t>
    </r>
  </si>
  <si>
    <t>天胶处罚</t>
  </si>
  <si>
    <t>乳健处罚</t>
  </si>
  <si>
    <r>
      <rPr>
        <b/>
        <sz val="10"/>
        <color rgb="FFED29DD"/>
        <rFont val="Arial"/>
      </rPr>
      <t>1</t>
    </r>
    <r>
      <rPr>
        <b/>
        <sz val="10"/>
        <color rgb="FFED29DD"/>
        <rFont val="宋体"/>
        <charset val="134"/>
      </rPr>
      <t>档</t>
    </r>
  </si>
  <si>
    <r>
      <rPr>
        <b/>
        <sz val="10"/>
        <color rgb="FFED29DD"/>
        <rFont val="Arial"/>
      </rPr>
      <t>2</t>
    </r>
    <r>
      <rPr>
        <b/>
        <sz val="10"/>
        <color rgb="FFED29DD"/>
        <rFont val="宋体"/>
        <charset val="134"/>
      </rPr>
      <t>档</t>
    </r>
  </si>
  <si>
    <t>四川太极武侯区丝竹路药店</t>
  </si>
  <si>
    <t>城中片区</t>
  </si>
  <si>
    <t xml:space="preserve"> </t>
  </si>
  <si>
    <t>四川太极成华区华油路药店</t>
  </si>
  <si>
    <t>四川太极邛崃市临邛镇洪川小区药店</t>
  </si>
  <si>
    <t>城郊一片区</t>
  </si>
  <si>
    <t>四川太极三江店</t>
  </si>
  <si>
    <t>城郊二片区</t>
  </si>
  <si>
    <t>四川太极郫县郫筒镇一环路东南段药店</t>
  </si>
  <si>
    <t>四川太极崇州中心店</t>
  </si>
  <si>
    <t>四川太极怀远店</t>
  </si>
  <si>
    <t>四川太极温江店</t>
  </si>
  <si>
    <t>四川太极都江堰市蒲阳路药店</t>
  </si>
  <si>
    <t>四川太极新津县五津镇五津西路二药房</t>
  </si>
  <si>
    <t>四川太极大邑县安仁镇千禧街药店</t>
  </si>
  <si>
    <t>四川太极金带街药店</t>
  </si>
  <si>
    <t>四川太极红星店</t>
  </si>
  <si>
    <t>四川太极大邑县晋源镇东壕沟段药店</t>
  </si>
  <si>
    <t>四川太极都江堰奎光路中段药店</t>
  </si>
  <si>
    <t>四川太极土龙路药店</t>
  </si>
  <si>
    <t>西北片区</t>
  </si>
  <si>
    <t>四川太极锦江区劼人路药店</t>
  </si>
  <si>
    <t>四川太极金牛区金沙路药店</t>
  </si>
  <si>
    <t>四川太极成华区新怡路店</t>
  </si>
  <si>
    <t>四川太极成华区华康路药店</t>
  </si>
  <si>
    <t>东南片区</t>
  </si>
  <si>
    <t>四川太极新津邓双镇岷江店</t>
  </si>
  <si>
    <t>四川太极大邑县晋原镇子龙路店</t>
  </si>
  <si>
    <t xml:space="preserve">四川太极崇州市崇阳镇永康东路药店 </t>
  </si>
  <si>
    <t>四川太极大邑县晋原镇潘家街药店</t>
  </si>
  <si>
    <t>四川太极青羊区蜀辉路药店</t>
  </si>
  <si>
    <t>四川太极都江堰市蒲阳镇堰问道西路药店</t>
  </si>
  <si>
    <t>四川太极大邑县沙渠镇方圆路药店</t>
  </si>
  <si>
    <t>四川太极温江区公平街道江安路药店</t>
  </si>
  <si>
    <t>四川太极西部店</t>
  </si>
  <si>
    <t>四川太极大邑县晋原镇内蒙古大道桃源药店</t>
  </si>
  <si>
    <t>四川太极新津县五津镇武阳西路药店</t>
  </si>
  <si>
    <t>四川太极青羊区贝森北路药店</t>
  </si>
  <si>
    <t>四川太极大邑县晋原镇通达东路五段药店</t>
  </si>
  <si>
    <t>四川太极邛崃市临邛镇翠荫街药店</t>
  </si>
  <si>
    <t>四川太极双林路药店</t>
  </si>
  <si>
    <t>四川太极高新区中和大道药店</t>
  </si>
  <si>
    <t>四川太极成华区羊子山西路药店（兴元华盛）</t>
  </si>
  <si>
    <t>四川太极双流县西航港街道锦华路一段药店</t>
  </si>
  <si>
    <t>四川太极武侯区顺和街店</t>
  </si>
  <si>
    <t>四川太极青羊区北东街店</t>
  </si>
  <si>
    <t>四川太极成华杉板桥南一路店</t>
  </si>
  <si>
    <t>四川太极都江堰聚源镇药店</t>
  </si>
  <si>
    <t>四川太极五津西路药店</t>
  </si>
  <si>
    <t>四川太极龙潭西路店</t>
  </si>
  <si>
    <t>四川太极成都高新区元华二巷药店</t>
  </si>
  <si>
    <t>四川太极青羊区十二桥药店</t>
  </si>
  <si>
    <r>
      <rPr>
        <sz val="10"/>
        <rFont val="宋体"/>
        <charset val="134"/>
      </rPr>
      <t>慢病</t>
    </r>
    <r>
      <rPr>
        <sz val="10"/>
        <rFont val="Arial"/>
      </rPr>
      <t>1</t>
    </r>
    <r>
      <rPr>
        <sz val="10"/>
        <rFont val="宋体"/>
        <charset val="134"/>
      </rPr>
      <t>人</t>
    </r>
  </si>
  <si>
    <t>四川太极锦江区静明路药店</t>
  </si>
  <si>
    <t>四川太极金牛区交大路第三药店</t>
  </si>
  <si>
    <t>四川太极大邑县新场镇文昌街药店</t>
  </si>
  <si>
    <t>四川太极金牛区黄苑东街药店</t>
  </si>
  <si>
    <t>四川太极崇州市崇阳镇尚贤坊街药店</t>
  </si>
  <si>
    <t>四川太极清江东路药店</t>
  </si>
  <si>
    <t>四川太极邛崃市羊安镇永康大道药店</t>
  </si>
  <si>
    <t>四川太极大邑县晋原镇东街药店</t>
  </si>
  <si>
    <t>四川太极成华区二环路北四段药店（汇融名城）</t>
  </si>
  <si>
    <t>四川太极都江堰景中路店</t>
  </si>
  <si>
    <t>四川太极高新天久北巷药店</t>
  </si>
  <si>
    <t>四川太极兴义镇万兴路药店</t>
  </si>
  <si>
    <t>四川太极都江堰幸福镇翔凤路药店</t>
  </si>
  <si>
    <t>四川太极金牛区银河北街药店</t>
  </si>
  <si>
    <t>四川太极锦江区梨花街药店</t>
  </si>
  <si>
    <t>旗舰片</t>
  </si>
  <si>
    <t>四川太极锦江区水杉街药店</t>
  </si>
  <si>
    <t>四川太极旗舰店</t>
  </si>
  <si>
    <t>四川太极锦江区合欢树街药店</t>
  </si>
  <si>
    <t>四川太极高新区紫薇东路药店</t>
  </si>
  <si>
    <t>四川太极成华区崔家店路药店</t>
  </si>
  <si>
    <t>四川太极大药房连锁有限公司武侯区聚萃街药店</t>
  </si>
  <si>
    <t>四川太极青羊区童子街药店</t>
  </si>
  <si>
    <t>四川太极武侯区科华街药店</t>
  </si>
  <si>
    <t>四川太极郫县郫筒镇东大街药店</t>
  </si>
  <si>
    <t>四川太极高新区中和公济桥路药店</t>
  </si>
  <si>
    <t>四川太极新都区新繁镇繁江北路药店</t>
  </si>
  <si>
    <t>四川太极成华区万科路药店</t>
  </si>
  <si>
    <t>四川太极成华区万宇路药店</t>
  </si>
  <si>
    <t>四川太极通盈街药店</t>
  </si>
  <si>
    <t>四川太极锦江区观音桥街药店</t>
  </si>
  <si>
    <t>四川太极高新区大源北街药店</t>
  </si>
  <si>
    <t>四川太极都江堰药店</t>
  </si>
  <si>
    <t>四川太极崇州市崇阳镇蜀州中路药店</t>
  </si>
  <si>
    <t>四川太极新园大道药店</t>
  </si>
  <si>
    <t>四川太极金牛区蜀汉路药店</t>
  </si>
  <si>
    <t>四川太极光华药店</t>
  </si>
  <si>
    <t>四川太极武侯区大悦路药店</t>
  </si>
  <si>
    <t>四川太极邛崃市临邛镇长安大道药店</t>
  </si>
  <si>
    <t>四川太极成华区西林一街药店</t>
  </si>
  <si>
    <t>四川太极沙河源药店</t>
  </si>
  <si>
    <t>四川太极双流区东升街道三强西路药店</t>
  </si>
  <si>
    <t>四川太极邛崃中心药店</t>
  </si>
  <si>
    <t>四川太极龙泉驿区龙泉街道驿生路药店</t>
  </si>
  <si>
    <t>四川太极新都区马超东路店</t>
  </si>
  <si>
    <t>四川太极高新区民丰大道西段药店</t>
  </si>
  <si>
    <t>四川太极锦江区柳翠路药店</t>
  </si>
  <si>
    <t>四川太极浆洗街药店</t>
  </si>
  <si>
    <t>四川太极成华区金马河路药店</t>
  </si>
  <si>
    <t>四川太极光华村街药店</t>
  </si>
  <si>
    <t>四川太极锦江区榕声路店</t>
  </si>
  <si>
    <t>四川太极高新区新下街药店</t>
  </si>
  <si>
    <t>四川太极枣子巷药店</t>
  </si>
  <si>
    <t>四川太极金牛区银沙路药店</t>
  </si>
  <si>
    <t>四川太极锦江区庆云南街药店</t>
  </si>
  <si>
    <t>四川太极新乐中街药店</t>
  </si>
  <si>
    <t>四川太极大邑县晋原镇北街药店</t>
  </si>
  <si>
    <t>四川太极成华区华泰路药店</t>
  </si>
  <si>
    <t>四川太极金丝街药店</t>
  </si>
  <si>
    <t>四川太极人民中路店</t>
  </si>
  <si>
    <t>成都成汉太极大药房有限公司</t>
  </si>
  <si>
    <t>四川太极新都区新都街道万和北路药店</t>
  </si>
  <si>
    <t>四川太极清江东路2药店</t>
  </si>
  <si>
    <t>四川太极武侯区佳灵路药店</t>
  </si>
  <si>
    <t>四川太极金牛区解放路药店</t>
  </si>
  <si>
    <t>四川太极武侯区大华街药店</t>
  </si>
  <si>
    <t>四川太极武侯区航中街药店</t>
  </si>
  <si>
    <t>合计</t>
  </si>
  <si>
    <t>双十一活动片区考核情况</t>
  </si>
  <si>
    <t>活动期间销售</t>
  </si>
  <si>
    <t>活动期间完成率</t>
  </si>
  <si>
    <t>PK+追加奖励</t>
  </si>
  <si>
    <t>1档3天销售</t>
  </si>
  <si>
    <t>1档3天毛利</t>
  </si>
  <si>
    <t xml:space="preserve"> 2档3天销售</t>
  </si>
  <si>
    <t xml:space="preserve"> 2档3天毛利</t>
  </si>
  <si>
    <t>1档销售完成率</t>
  </si>
  <si>
    <t>1档毛利完成率</t>
  </si>
  <si>
    <t>2档销售完成率</t>
  </si>
  <si>
    <t>2档毛利完成率</t>
  </si>
  <si>
    <t>PK奖励</t>
  </si>
  <si>
    <t>达标2档追加奖励</t>
  </si>
  <si>
    <t>合计奖励</t>
  </si>
  <si>
    <t>不再单独奖励</t>
  </si>
  <si>
    <t>总计</t>
  </si>
  <si>
    <t>双十一活动奖励明细</t>
  </si>
  <si>
    <t>片区</t>
  </si>
  <si>
    <t>门店</t>
  </si>
  <si>
    <t>个人ID</t>
  </si>
  <si>
    <t>姓名</t>
  </si>
  <si>
    <t>销售毛利奖励</t>
  </si>
  <si>
    <t>合计奖励金额</t>
  </si>
  <si>
    <t>双十一 活动考核目标（11.9）</t>
  </si>
  <si>
    <t>PK组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</si>
  <si>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档销售完成率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</si>
  <si>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档销售完成率</t>
    </r>
  </si>
  <si>
    <r>
      <rPr>
        <b/>
        <sz val="10"/>
        <rFont val="宋体"/>
        <charset val="134"/>
      </rPr>
      <t>退还</t>
    </r>
    <r>
      <rPr>
        <b/>
        <sz val="10"/>
        <rFont val="Arial"/>
      </rPr>
      <t>PK</t>
    </r>
    <r>
      <rPr>
        <b/>
        <sz val="10"/>
        <rFont val="宋体"/>
        <charset val="134"/>
      </rPr>
      <t>金</t>
    </r>
    <r>
      <rPr>
        <b/>
        <sz val="10"/>
        <rFont val="Arial"/>
      </rPr>
      <t xml:space="preserve">    </t>
    </r>
  </si>
  <si>
    <r>
      <rPr>
        <b/>
        <sz val="10"/>
        <color rgb="FFFF0000"/>
        <rFont val="Arial"/>
      </rPr>
      <t>PK</t>
    </r>
    <r>
      <rPr>
        <b/>
        <sz val="10"/>
        <color rgb="FFFF0000"/>
        <rFont val="宋体"/>
        <charset val="134"/>
      </rPr>
      <t>奖励</t>
    </r>
  </si>
  <si>
    <t>支付门店</t>
  </si>
  <si>
    <t>合计金额</t>
  </si>
  <si>
    <t>处罚金</t>
  </si>
  <si>
    <t>公司支付</t>
  </si>
  <si>
    <t>华泰店支付</t>
  </si>
  <si>
    <t>暂存</t>
  </si>
  <si>
    <t>新乐中街支付</t>
  </si>
  <si>
    <t>庆云南街支付</t>
  </si>
  <si>
    <t>天久北巷支付</t>
  </si>
  <si>
    <t>枣子巷支付</t>
  </si>
  <si>
    <t>佳灵路支付</t>
  </si>
  <si>
    <t>郫县店支付</t>
  </si>
  <si>
    <t>新下街支付</t>
  </si>
  <si>
    <t>清江2店支付</t>
  </si>
  <si>
    <t>长安大道支付</t>
  </si>
  <si>
    <t>柳翠店支付</t>
  </si>
  <si>
    <t>大邑新场支付</t>
  </si>
  <si>
    <t>万和北路支付</t>
  </si>
  <si>
    <t>蜀州中路、三强西路支付</t>
  </si>
  <si>
    <t>大邑北街支付</t>
  </si>
  <si>
    <t>翔凤店支付</t>
  </si>
  <si>
    <t>解放路支付</t>
  </si>
  <si>
    <t>武阳西路支付</t>
  </si>
  <si>
    <t>龙潭西路支付</t>
  </si>
  <si>
    <t>应</t>
  </si>
  <si>
    <t>出</t>
  </si>
  <si>
    <t>双十一 活动考核目标（11.10）</t>
  </si>
  <si>
    <r>
      <rPr>
        <b/>
        <sz val="10"/>
        <rFont val="宋体"/>
        <charset val="134"/>
      </rPr>
      <t xml:space="preserve">退还   </t>
    </r>
    <r>
      <rPr>
        <b/>
        <sz val="10"/>
        <rFont val="Arial"/>
      </rPr>
      <t>PK</t>
    </r>
    <r>
      <rPr>
        <b/>
        <sz val="10"/>
        <rFont val="宋体"/>
        <charset val="134"/>
      </rPr>
      <t>金</t>
    </r>
    <r>
      <rPr>
        <b/>
        <sz val="10"/>
        <rFont val="Arial"/>
      </rPr>
      <t xml:space="preserve">    </t>
    </r>
  </si>
  <si>
    <t>旗舰店支付</t>
  </si>
  <si>
    <t>光华村、新乐中街支付</t>
  </si>
  <si>
    <t>榕声店支付</t>
  </si>
  <si>
    <t>童子街、清江2店支付</t>
  </si>
  <si>
    <t>大悦路支付</t>
  </si>
  <si>
    <t>航中店支付</t>
  </si>
  <si>
    <t>银沙路支付</t>
  </si>
  <si>
    <t>紫薇东路支付</t>
  </si>
  <si>
    <t>公济桥支付</t>
  </si>
  <si>
    <t>龙泉支付</t>
  </si>
  <si>
    <t>大华店支付</t>
  </si>
  <si>
    <t>双十一 活动考核目标 （11月11日）</t>
  </si>
  <si>
    <r>
      <rPr>
        <b/>
        <sz val="10"/>
        <rFont val="Arial"/>
      </rPr>
      <t>PK</t>
    </r>
    <r>
      <rPr>
        <b/>
        <sz val="10"/>
        <rFont val="宋体"/>
        <charset val="134"/>
      </rPr>
      <t>金</t>
    </r>
    <r>
      <rPr>
        <b/>
        <sz val="10"/>
        <rFont val="Arial"/>
      </rPr>
      <t xml:space="preserve">  </t>
    </r>
    <r>
      <rPr>
        <b/>
        <sz val="10"/>
        <rFont val="宋体"/>
        <charset val="134"/>
      </rPr>
      <t>（日均）</t>
    </r>
  </si>
  <si>
    <t>11.11销售</t>
  </si>
  <si>
    <t>3天一起退600</t>
  </si>
  <si>
    <t>通盈街支付</t>
  </si>
  <si>
    <t>民丰支付</t>
  </si>
  <si>
    <t>崔家店支付</t>
  </si>
  <si>
    <t>都江堰支付</t>
  </si>
  <si>
    <t>沙河源支付</t>
  </si>
  <si>
    <t>航中街、三强西路支付</t>
  </si>
  <si>
    <t>店员姓名</t>
  </si>
  <si>
    <t>工号</t>
  </si>
  <si>
    <t>手机号</t>
  </si>
  <si>
    <t>门店编号</t>
  </si>
  <si>
    <t>所属门店</t>
  </si>
  <si>
    <t>所属片区</t>
  </si>
  <si>
    <t>职位</t>
  </si>
  <si>
    <t>试卷名称</t>
  </si>
  <si>
    <t>考试名称</t>
  </si>
  <si>
    <t>考试开始时间</t>
  </si>
  <si>
    <t>考试提交时间</t>
  </si>
  <si>
    <t>第二次成绩</t>
  </si>
  <si>
    <t>是否通过</t>
  </si>
  <si>
    <t>第一次成绩</t>
  </si>
  <si>
    <t>处罚</t>
  </si>
  <si>
    <t>梅雅霜</t>
  </si>
  <si>
    <t>11769</t>
  </si>
  <si>
    <t>16602832796</t>
  </si>
  <si>
    <t>301_744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</si>
  <si>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科华街药店</t>
    </r>
  </si>
  <si>
    <r>
      <rPr>
        <sz val="10"/>
        <color rgb="FFFF0000"/>
        <rFont val="宋体"/>
        <charset val="134"/>
      </rPr>
      <t>城中片区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周日（城中片区）</t>
    </r>
  </si>
  <si>
    <t>营业员</t>
  </si>
  <si>
    <t>双十一活动考试</t>
  </si>
  <si>
    <t>【更正】双十一活动内容试题</t>
  </si>
  <si>
    <t>2019-11-09 07:56:14.0</t>
  </si>
  <si>
    <t>2019-11-09 08:00:03.0</t>
  </si>
  <si>
    <t>35.00</t>
  </si>
  <si>
    <t>不通过</t>
  </si>
  <si>
    <t>85.00</t>
  </si>
  <si>
    <t>张阿几</t>
  </si>
  <si>
    <t>12144</t>
  </si>
  <si>
    <t>13550275493</t>
  </si>
  <si>
    <t>301_570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</si>
  <si>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浣花滨河路药店</t>
    </r>
  </si>
  <si>
    <r>
      <rPr>
        <sz val="10"/>
        <color rgb="FFFF0000"/>
        <rFont val="宋体"/>
        <charset val="134"/>
      </rPr>
      <t>西北片区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周日（西北片区）</t>
    </r>
  </si>
  <si>
    <t>2019-11-08 21:19:22.0</t>
  </si>
  <si>
    <t>2019-11-08 21:31:50.0</t>
  </si>
  <si>
    <t>40.00</t>
  </si>
  <si>
    <t>90.00</t>
  </si>
  <si>
    <t>余济秀</t>
  </si>
  <si>
    <t>10857</t>
  </si>
  <si>
    <t>15884599032</t>
  </si>
  <si>
    <t>301_105267</t>
  </si>
  <si>
    <t>蜀汉路店</t>
  </si>
  <si>
    <r>
      <rPr>
        <sz val="10"/>
        <color rgb="FFFF0000"/>
        <rFont val="宋体"/>
        <charset val="134"/>
      </rPr>
      <t>西北片区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周三（西北片区）</t>
    </r>
  </si>
  <si>
    <t>2019-11-08 17:04:49.0</t>
  </si>
  <si>
    <t>2019-11-08 17:05:45.0</t>
  </si>
  <si>
    <t>45.00</t>
  </si>
  <si>
    <t>已离职</t>
  </si>
  <si>
    <t>邓洁</t>
  </si>
  <si>
    <t>12113</t>
  </si>
  <si>
    <t>18328459787</t>
  </si>
  <si>
    <t>301_341</t>
  </si>
  <si>
    <t>邛崃中心药店</t>
  </si>
  <si>
    <r>
      <rPr>
        <sz val="10"/>
        <color rgb="FFFF0000"/>
        <rFont val="宋体"/>
        <charset val="134"/>
      </rPr>
      <t>城郊一片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周日（城郊一片）</t>
    </r>
  </si>
  <si>
    <t>试用期人员</t>
  </si>
  <si>
    <t>2019-11-08 17:03:40.0</t>
  </si>
  <si>
    <t>2019-11-08 17:05:41.0</t>
  </si>
  <si>
    <t>60.00</t>
  </si>
  <si>
    <t>王茹</t>
  </si>
  <si>
    <t>11142</t>
  </si>
  <si>
    <t>13547950842</t>
  </si>
  <si>
    <t>301_720</t>
  </si>
  <si>
    <t>大邑新场镇店</t>
  </si>
  <si>
    <r>
      <rPr>
        <sz val="10"/>
        <color rgb="FFFF0000"/>
        <rFont val="宋体"/>
        <charset val="134"/>
      </rPr>
      <t>城郊一片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&gt;7/0</t>
    </r>
    <r>
      <rPr>
        <sz val="10"/>
        <color rgb="FFFF0000"/>
        <rFont val="宋体"/>
        <charset val="134"/>
      </rPr>
      <t>（城郊一片新场）</t>
    </r>
  </si>
  <si>
    <t>2019-11-08 18:56:47.0</t>
  </si>
  <si>
    <t>2019-11-08 19:00:17.0</t>
  </si>
  <si>
    <t>65.00</t>
  </si>
  <si>
    <t>刘娟</t>
  </si>
  <si>
    <t>11256</t>
  </si>
  <si>
    <t>13541302764</t>
  </si>
  <si>
    <t>301_351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</si>
  <si>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都江堰药店</t>
    </r>
  </si>
  <si>
    <r>
      <rPr>
        <sz val="10"/>
        <color rgb="FFFF0000"/>
        <rFont val="宋体"/>
        <charset val="134"/>
      </rPr>
      <t>城郊二片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周日（城郊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）</t>
    </r>
  </si>
  <si>
    <t>2019-11-09 07:29:31.0</t>
  </si>
  <si>
    <t>2019-11-09 07:33:10.0</t>
  </si>
  <si>
    <t>70.00</t>
  </si>
  <si>
    <t>杨晓毅</t>
  </si>
  <si>
    <t>11490</t>
  </si>
  <si>
    <t>15308069573</t>
  </si>
  <si>
    <t>2019-11-08 18:24:36.0</t>
  </si>
  <si>
    <t>2019-11-08 18:31:34.0</t>
  </si>
  <si>
    <t>周倩</t>
  </si>
  <si>
    <t>12441</t>
  </si>
  <si>
    <t>15183699828</t>
  </si>
  <si>
    <t>301_104429</t>
  </si>
  <si>
    <t>大华街店</t>
  </si>
  <si>
    <t>2019-11-08 20:11:22.0</t>
  </si>
  <si>
    <t>2019-11-08 20:14:37.0</t>
  </si>
  <si>
    <t>75.00</t>
  </si>
  <si>
    <t>万雪倩</t>
  </si>
  <si>
    <t>12497</t>
  </si>
  <si>
    <t>18090153412</t>
  </si>
  <si>
    <t>301_365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</si>
  <si>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光华村街药店</t>
    </r>
  </si>
  <si>
    <t>2019-11-08 17:26:15.0</t>
  </si>
  <si>
    <t>2019-11-08 17:28:09.0</t>
  </si>
  <si>
    <t>易永红</t>
  </si>
  <si>
    <t>5347</t>
  </si>
  <si>
    <t>13438301259</t>
  </si>
  <si>
    <t>301_308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</si>
  <si>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红星店</t>
    </r>
  </si>
  <si>
    <r>
      <rPr>
        <sz val="10"/>
        <color rgb="FFFF0000"/>
        <rFont val="宋体"/>
        <charset val="134"/>
      </rPr>
      <t>城中片区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周三（城中片区）</t>
    </r>
  </si>
  <si>
    <t>2019-11-08 22:20:18.0</t>
  </si>
  <si>
    <t>2019-11-08 22:25:11.0</t>
  </si>
  <si>
    <t>姜孝杨</t>
  </si>
  <si>
    <t>10931</t>
  </si>
  <si>
    <t>18280441156</t>
  </si>
  <si>
    <t>2019-11-08 17:41:11.0</t>
  </si>
  <si>
    <t>2019-11-08 17:56:45.0</t>
  </si>
  <si>
    <t>80.00</t>
  </si>
  <si>
    <t>孔慧玥</t>
  </si>
  <si>
    <t>12452</t>
  </si>
  <si>
    <t>15708442633</t>
  </si>
  <si>
    <t>301_106569</t>
  </si>
  <si>
    <t>大悦路店</t>
  </si>
  <si>
    <t>2019-11-08 22:07:32.0</t>
  </si>
  <si>
    <t>2019-11-08 22:10:20.0</t>
  </si>
  <si>
    <t>李明磊</t>
  </si>
  <si>
    <t>12507</t>
  </si>
  <si>
    <t>18384177668</t>
  </si>
  <si>
    <t>301_373</t>
  </si>
  <si>
    <t>通盈街药店</t>
  </si>
  <si>
    <t>2019-11-08 23:04:54.0</t>
  </si>
  <si>
    <t>2019-11-08 23:13:03.0</t>
  </si>
  <si>
    <t>李馨怡</t>
  </si>
  <si>
    <t>12669</t>
  </si>
  <si>
    <t>13668235661</t>
  </si>
  <si>
    <t>301_545</t>
  </si>
  <si>
    <t>龙潭西路店</t>
  </si>
  <si>
    <r>
      <rPr>
        <sz val="10"/>
        <color rgb="FFFF0000"/>
        <rFont val="宋体"/>
        <charset val="134"/>
      </rPr>
      <t>东南片区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周日（东南片区）</t>
    </r>
  </si>
  <si>
    <t/>
  </si>
  <si>
    <t>2019-11-08 18:35:31.0</t>
  </si>
  <si>
    <t>2019-11-08 19:05:17.0</t>
  </si>
  <si>
    <t>薛燕</t>
  </si>
  <si>
    <t>6251</t>
  </si>
  <si>
    <t>15802898869</t>
  </si>
  <si>
    <t>301_514</t>
  </si>
  <si>
    <t>新津邓双店</t>
  </si>
  <si>
    <r>
      <rPr>
        <sz val="10"/>
        <color rgb="FFFF0000"/>
        <rFont val="宋体"/>
        <charset val="134"/>
      </rPr>
      <t>城郊一片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周三（城郊一片）</t>
    </r>
  </si>
  <si>
    <t>2019-11-08 21:54:25.0</t>
  </si>
  <si>
    <t>2019-11-08 22:14:02.0</t>
  </si>
  <si>
    <t>甘俊莉</t>
  </si>
  <si>
    <t>11622</t>
  </si>
  <si>
    <t>18980197878</t>
  </si>
  <si>
    <t>301_307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</si>
  <si>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旗舰店</t>
    </r>
  </si>
  <si>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旗舰片（周六）</t>
    </r>
  </si>
  <si>
    <t>2019-11-08 20:14:23.0</t>
  </si>
  <si>
    <t>2019-11-08 20:18:18.0</t>
  </si>
  <si>
    <t>沈长英</t>
  </si>
  <si>
    <t>12147</t>
  </si>
  <si>
    <t>19983812891</t>
  </si>
  <si>
    <t>301_347</t>
  </si>
  <si>
    <r>
      <rPr>
        <sz val="10"/>
        <color rgb="FFFF0000"/>
        <rFont val="宋体"/>
        <charset val="134"/>
      </rPr>
      <t>清江东路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药店</t>
    </r>
  </si>
  <si>
    <t>2019-11-08 21:46:32.0</t>
  </si>
  <si>
    <t>2019-11-08 21:56:50.0</t>
  </si>
  <si>
    <t>李洋米</t>
  </si>
  <si>
    <t>12234</t>
  </si>
  <si>
    <t>15882419682</t>
  </si>
  <si>
    <t>301_582</t>
  </si>
  <si>
    <t>十二桥药店</t>
  </si>
  <si>
    <t>2019-11-08 19:31:45.0</t>
  </si>
  <si>
    <t>2019-11-08 19:36:31.0</t>
  </si>
  <si>
    <t>廖欣雨</t>
  </si>
  <si>
    <t>12442</t>
  </si>
  <si>
    <t>18111670838</t>
  </si>
  <si>
    <t>301_105910</t>
  </si>
  <si>
    <t>紫薇东路店</t>
  </si>
  <si>
    <r>
      <rPr>
        <sz val="10"/>
        <color rgb="FFFF0000"/>
        <rFont val="宋体"/>
        <charset val="134"/>
      </rPr>
      <t>东南片区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周三（东南片区）</t>
    </r>
  </si>
  <si>
    <t>2019-11-08 20:32:03.0</t>
  </si>
  <si>
    <t>2019-11-08 20:43:02.0</t>
  </si>
  <si>
    <t>胡康员</t>
  </si>
  <si>
    <t>12444</t>
  </si>
  <si>
    <t>15708459652</t>
  </si>
  <si>
    <t>301_753</t>
  </si>
  <si>
    <t>合欢树街药店</t>
  </si>
  <si>
    <t>2019-11-08 18:52:23.0</t>
  </si>
  <si>
    <t>2019-11-08 19:03:56.0</t>
  </si>
  <si>
    <t>曾思静</t>
  </si>
  <si>
    <t>12506</t>
  </si>
  <si>
    <t>18782466936</t>
  </si>
  <si>
    <t>301_343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</si>
  <si>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光华药店</t>
    </r>
  </si>
  <si>
    <t>2019-11-08 18:27:47.0</t>
  </si>
  <si>
    <t>2019-11-08 18:27:53.0</t>
  </si>
  <si>
    <t>韩启敏</t>
  </si>
  <si>
    <t>6385</t>
  </si>
  <si>
    <t>18144340351</t>
  </si>
  <si>
    <t>301_738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</si>
  <si>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蒲阳路药店</t>
    </r>
  </si>
  <si>
    <t>2019-11-08 23:38:27.0</t>
  </si>
  <si>
    <t>2019-11-08 23:43:50.0</t>
  </si>
  <si>
    <t>李桂芳</t>
  </si>
  <si>
    <t>8972</t>
  </si>
  <si>
    <t>13308008624</t>
  </si>
  <si>
    <t>301_712</t>
  </si>
  <si>
    <t>华泰路药店</t>
  </si>
  <si>
    <t>2019-11-08 17:38:22.0</t>
  </si>
  <si>
    <t>2019-11-08 17:42:47.0</t>
  </si>
  <si>
    <t>王俊</t>
  </si>
  <si>
    <t>11023</t>
  </si>
  <si>
    <t>18781986531</t>
  </si>
  <si>
    <t>301_747</t>
  </si>
  <si>
    <t>郫县二店</t>
  </si>
  <si>
    <t>2019-11-08 19:43:53.0</t>
  </si>
  <si>
    <t>2019-11-08 19:49:27.0</t>
  </si>
  <si>
    <t>张丽</t>
  </si>
  <si>
    <t>11377</t>
  </si>
  <si>
    <t>17764988240</t>
  </si>
  <si>
    <t>301_546</t>
  </si>
  <si>
    <t>榕声路店</t>
  </si>
  <si>
    <t>2019-11-08 19:19:59.0</t>
  </si>
  <si>
    <t>2019-11-08 19:31:43.0</t>
  </si>
  <si>
    <t>邹东梅</t>
  </si>
  <si>
    <t>11964</t>
  </si>
  <si>
    <t>13881784014</t>
  </si>
  <si>
    <t>2019-11-08 17:46:17.0</t>
  </si>
  <si>
    <t>2019-11-08 17:51:47.0</t>
  </si>
  <si>
    <t>李昌梅</t>
  </si>
  <si>
    <t>12275</t>
  </si>
  <si>
    <t>18349201534</t>
  </si>
  <si>
    <t>2019-11-08 18:40:47.0</t>
  </si>
  <si>
    <t>2019-11-08 18:53:08.0</t>
  </si>
  <si>
    <t>李雪</t>
  </si>
  <si>
    <t>12451</t>
  </si>
  <si>
    <t>18328665277</t>
  </si>
  <si>
    <t>2019-11-08 17:36:54.0</t>
  </si>
  <si>
    <t>2019-11-08 17:41:01.0</t>
  </si>
  <si>
    <t>张美顺</t>
  </si>
  <si>
    <t>12460</t>
  </si>
  <si>
    <t>17761249584</t>
  </si>
  <si>
    <t>301_745</t>
  </si>
  <si>
    <t>金沙路药店</t>
  </si>
  <si>
    <t>2019-11-08 20:16:30.0</t>
  </si>
  <si>
    <t>2019-11-08 20:27:46.0</t>
  </si>
  <si>
    <t>李阿其</t>
  </si>
  <si>
    <t>12532</t>
  </si>
  <si>
    <t>18084047237</t>
  </si>
  <si>
    <t>301_107728</t>
  </si>
  <si>
    <t>大邑北街店</t>
  </si>
  <si>
    <t>2019-11-08 17:45:17.0</t>
  </si>
  <si>
    <t>2019-11-08 17:58:09.0</t>
  </si>
  <si>
    <t>饶玉银</t>
  </si>
  <si>
    <t>12534</t>
  </si>
  <si>
    <t>17772352290</t>
  </si>
  <si>
    <t>301_102564</t>
  </si>
  <si>
    <t>邛崃翠荫街药店</t>
  </si>
  <si>
    <t>2019-11-08 21:39:58.0</t>
  </si>
  <si>
    <t>2019-11-08 21:46:57.0</t>
  </si>
  <si>
    <r>
      <rPr>
        <sz val="10"/>
        <color rgb="FFFF0000"/>
        <rFont val="宋体"/>
        <charset val="134"/>
      </rPr>
      <t>陈蓉</t>
    </r>
    <r>
      <rPr>
        <sz val="10"/>
        <color rgb="FFFF0000"/>
        <rFont val="Arial"/>
      </rPr>
      <t>3</t>
    </r>
  </si>
  <si>
    <t>6505</t>
  </si>
  <si>
    <t>13679016272</t>
  </si>
  <si>
    <t>301_704</t>
  </si>
  <si>
    <t>都江堰奎光店</t>
  </si>
  <si>
    <t>2019-11-08 20:57:09.0</t>
  </si>
  <si>
    <t>2019-11-08 21:06:39.0</t>
  </si>
  <si>
    <t>闵雪</t>
  </si>
  <si>
    <t>9138</t>
  </si>
  <si>
    <t>15828067133</t>
  </si>
  <si>
    <t>301_732</t>
  </si>
  <si>
    <t>邛崃羊安镇永康大道药店</t>
  </si>
  <si>
    <r>
      <rPr>
        <sz val="10"/>
        <color rgb="FFFF0000"/>
        <rFont val="宋体"/>
        <charset val="134"/>
      </rPr>
      <t>城郊一片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&gt;3/9(</t>
    </r>
    <r>
      <rPr>
        <sz val="10"/>
        <color rgb="FFFF0000"/>
        <rFont val="宋体"/>
        <charset val="134"/>
      </rPr>
      <t>城郊一片）</t>
    </r>
  </si>
  <si>
    <t>2019-11-08 18:34:00.0</t>
  </si>
  <si>
    <t>2019-11-08 18:38:55.0</t>
  </si>
  <si>
    <t>曹娉</t>
  </si>
  <si>
    <t>10586</t>
  </si>
  <si>
    <t>15828696260</t>
  </si>
  <si>
    <t>301_108277</t>
  </si>
  <si>
    <t>银沙路店</t>
  </si>
  <si>
    <t>2019-11-08 17:39:00.0</t>
  </si>
  <si>
    <t>2019-11-08 17:51:40.0</t>
  </si>
  <si>
    <t>熊琴</t>
  </si>
  <si>
    <t>10849</t>
  </si>
  <si>
    <t>17713541907</t>
  </si>
  <si>
    <t>2019-11-08 19:44:10.0</t>
  </si>
  <si>
    <t>2019-11-08 19:58:16.0</t>
  </si>
  <si>
    <t>陈会</t>
  </si>
  <si>
    <t>10856</t>
  </si>
  <si>
    <t>13684051510</t>
  </si>
  <si>
    <t>301_387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</si>
  <si>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新乐中街药店</t>
    </r>
  </si>
  <si>
    <t>2019-11-08 20:01:40.0</t>
  </si>
  <si>
    <t>2019-11-08 20:18:30.0</t>
  </si>
  <si>
    <t>张玲</t>
  </si>
  <si>
    <t>10890</t>
  </si>
  <si>
    <t>15881519813</t>
  </si>
  <si>
    <t>2019-11-08 17:07:31.0</t>
  </si>
  <si>
    <t>2019-11-08 17:11:08.0</t>
  </si>
  <si>
    <t>何媛</t>
  </si>
  <si>
    <t>10898</t>
  </si>
  <si>
    <t>18781398752</t>
  </si>
  <si>
    <t>2019-11-08 17:27:53.0</t>
  </si>
  <si>
    <t>2019-11-08 17:31:18.0</t>
  </si>
  <si>
    <t>刘敏</t>
  </si>
  <si>
    <t>10900</t>
  </si>
  <si>
    <t>13541920931</t>
  </si>
  <si>
    <t>301_754</t>
  </si>
  <si>
    <t>尚贤坊街药店</t>
  </si>
  <si>
    <r>
      <rPr>
        <sz val="10"/>
        <color rgb="FFFF0000"/>
        <rFont val="宋体"/>
        <charset val="134"/>
      </rPr>
      <t>城郊二片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周三（城郊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）</t>
    </r>
  </si>
  <si>
    <t>2019-11-08 17:53:41.0</t>
  </si>
  <si>
    <t>2019-11-08 17:58:21.0</t>
  </si>
  <si>
    <t>贾益娟</t>
  </si>
  <si>
    <t>10953</t>
  </si>
  <si>
    <t>15397641768</t>
  </si>
  <si>
    <t>2019-11-08 19:02:49.0</t>
  </si>
  <si>
    <t>2019-11-08 19:04:20.0</t>
  </si>
  <si>
    <t>王娅</t>
  </si>
  <si>
    <t>11537</t>
  </si>
  <si>
    <t>13398454891</t>
  </si>
  <si>
    <t>2019-11-08 22:45:00.0</t>
  </si>
  <si>
    <t>2019-11-08 22:54:31.0</t>
  </si>
  <si>
    <t>姚沙</t>
  </si>
  <si>
    <t>11829</t>
  </si>
  <si>
    <t>18981244738</t>
  </si>
  <si>
    <t>301_511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</si>
  <si>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杉板桥南一路店</t>
    </r>
  </si>
  <si>
    <t>2019-11-08 18:00:09.0</t>
  </si>
  <si>
    <t>2019-11-08 18:12:25.0</t>
  </si>
  <si>
    <t>代茜澜</t>
  </si>
  <si>
    <t>12091</t>
  </si>
  <si>
    <t>18715881523</t>
  </si>
  <si>
    <t>301_349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</si>
  <si>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人民中路店</t>
    </r>
  </si>
  <si>
    <t>2019-11-08 17:05:19.0</t>
  </si>
  <si>
    <t>2019-11-08 17:11:56.0</t>
  </si>
  <si>
    <t>刘建芳</t>
  </si>
  <si>
    <t>12164</t>
  </si>
  <si>
    <t>15908122376</t>
  </si>
  <si>
    <t>301_103639</t>
  </si>
  <si>
    <t>金马河店</t>
  </si>
  <si>
    <t>2019-11-08 17:16:17.0</t>
  </si>
  <si>
    <t>2019-11-08 17:24:26.0</t>
  </si>
  <si>
    <t>黄雅冰</t>
  </si>
  <si>
    <t>12216</t>
  </si>
  <si>
    <t>15281299454</t>
  </si>
  <si>
    <t>301_571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</si>
  <si>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民丰大道西段药店</t>
    </r>
  </si>
  <si>
    <t>实习生</t>
  </si>
  <si>
    <t>2019-11-08 17:29:57.0</t>
  </si>
  <si>
    <t>2019-11-08 17:32:49.0</t>
  </si>
  <si>
    <t>周红梅</t>
  </si>
  <si>
    <t>12229</t>
  </si>
  <si>
    <t>18280347612</t>
  </si>
  <si>
    <t>2019-11-08 19:24:45.0</t>
  </si>
  <si>
    <t>2019-11-08 19:28:44.0</t>
  </si>
  <si>
    <t>邹鹏</t>
  </si>
  <si>
    <t>12398</t>
  </si>
  <si>
    <t>15828090537</t>
  </si>
  <si>
    <t>2019-11-08 17:40:26.0</t>
  </si>
  <si>
    <t>2019-11-08 17:41:48.0</t>
  </si>
  <si>
    <t>黄瑞玉</t>
  </si>
  <si>
    <t>12448</t>
  </si>
  <si>
    <t>15397605758</t>
  </si>
  <si>
    <t>301_752</t>
  </si>
  <si>
    <t>聚萃街药店</t>
  </si>
  <si>
    <t>2019-11-08 21:24:43.0</t>
  </si>
  <si>
    <t>2019-11-08 21:28:39.0</t>
  </si>
  <si>
    <t>骆玲</t>
  </si>
  <si>
    <t>12467</t>
  </si>
  <si>
    <t>17828059096</t>
  </si>
  <si>
    <t>2019-11-08 17:28:59.0</t>
  </si>
  <si>
    <t>2019-11-08 17:35:12.0</t>
  </si>
  <si>
    <t>李婷</t>
  </si>
  <si>
    <t>12487</t>
  </si>
  <si>
    <t>19908049500</t>
  </si>
  <si>
    <t>301_581</t>
  </si>
  <si>
    <t>汇融名城</t>
  </si>
  <si>
    <t>2019-11-08 17:27:08.0</t>
  </si>
  <si>
    <t>2019-11-08 17:31:14.0</t>
  </si>
  <si>
    <t>95.00</t>
  </si>
  <si>
    <t>赵鹏</t>
  </si>
  <si>
    <t>12500</t>
  </si>
  <si>
    <t>18054799158</t>
  </si>
  <si>
    <t>2019-11-08 21:28:46.0</t>
  </si>
  <si>
    <t>2019-11-08 21:32:36.0</t>
  </si>
  <si>
    <t>100.00</t>
  </si>
  <si>
    <t>彭晓媛</t>
  </si>
  <si>
    <t>12508</t>
  </si>
  <si>
    <t>18228158637</t>
  </si>
  <si>
    <t>301_102934</t>
  </si>
  <si>
    <t>银河北街店</t>
  </si>
  <si>
    <t>2019-11-08 22:37:22.0</t>
  </si>
  <si>
    <t>2019-11-08 22:40:15.0</t>
  </si>
  <si>
    <t>胡静</t>
  </si>
  <si>
    <t>12515</t>
  </si>
  <si>
    <t>15609056513</t>
  </si>
  <si>
    <t>2019-11-08 17:11:20.0</t>
  </si>
  <si>
    <t>2019-11-08 17:23:02.0</t>
  </si>
  <si>
    <t>付雅雯</t>
  </si>
  <si>
    <t>12516</t>
  </si>
  <si>
    <t>18581598635</t>
  </si>
  <si>
    <t>2019-11-08 18:13:34.0</t>
  </si>
  <si>
    <t>2019-11-08 18:13:46.0</t>
  </si>
  <si>
    <t>李丽</t>
  </si>
  <si>
    <t>12528</t>
  </si>
  <si>
    <t>18982985867</t>
  </si>
  <si>
    <t>2019-11-08 21:34:33.0</t>
  </si>
  <si>
    <t>2019-11-08 21:41:54.0</t>
  </si>
  <si>
    <t>黄兴中</t>
  </si>
  <si>
    <t>4435</t>
  </si>
  <si>
    <t>13558669769</t>
  </si>
  <si>
    <t>301_733</t>
  </si>
  <si>
    <t>双流三强西路店</t>
  </si>
  <si>
    <t>2019-11-08 20:11:46.0</t>
  </si>
  <si>
    <t>2019-11-08 20:21:39.0</t>
  </si>
  <si>
    <t>王芳</t>
  </si>
  <si>
    <t>6123</t>
  </si>
  <si>
    <t>13541052208</t>
  </si>
  <si>
    <t>副店长</t>
  </si>
  <si>
    <t>2019-11-08 17:59:56.0</t>
  </si>
  <si>
    <t>2019-11-08 18:10:39.0</t>
  </si>
  <si>
    <t>孟小明</t>
  </si>
  <si>
    <t>6823</t>
  </si>
  <si>
    <t>13982210896</t>
  </si>
  <si>
    <t>店长</t>
  </si>
  <si>
    <t>2019-11-08 19:01:28.0</t>
  </si>
  <si>
    <t>2019-11-08 19:31:35.0</t>
  </si>
  <si>
    <t>付静</t>
  </si>
  <si>
    <t>7644</t>
  </si>
  <si>
    <t>13881807885</t>
  </si>
  <si>
    <t>301_591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</si>
  <si>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邛崃长安大道药店</t>
    </r>
  </si>
  <si>
    <t>2019-11-08 20:25:05.0</t>
  </si>
  <si>
    <t>2019-11-08 20:33:21.0</t>
  </si>
  <si>
    <t>叶娟</t>
  </si>
  <si>
    <t>7661</t>
  </si>
  <si>
    <t>15908164392</t>
  </si>
  <si>
    <t>301_716</t>
  </si>
  <si>
    <t>大邑沙渠镇药店</t>
  </si>
  <si>
    <t>2019-11-08 21:20:51.0</t>
  </si>
  <si>
    <t>2019-11-08 21:23:40.0</t>
  </si>
  <si>
    <t>钟友群</t>
  </si>
  <si>
    <t>8075</t>
  </si>
  <si>
    <t>13540707579</t>
  </si>
  <si>
    <t>2019-11-08 17:18:09.0</t>
  </si>
  <si>
    <t>2019-11-08 17:29:23.0</t>
  </si>
  <si>
    <t>邓杨梅</t>
  </si>
  <si>
    <t>8354</t>
  </si>
  <si>
    <t>13438237698</t>
  </si>
  <si>
    <t>2019-11-08 20:02:48.0</t>
  </si>
  <si>
    <t>2019-11-08 20:15:29.0</t>
  </si>
  <si>
    <t>林思敏</t>
  </si>
  <si>
    <t>8400</t>
  </si>
  <si>
    <t>15902864825</t>
  </si>
  <si>
    <t>2019-11-08 21:37:55.0</t>
  </si>
  <si>
    <t>2019-11-08 21:44:12.0</t>
  </si>
  <si>
    <t>阴静</t>
  </si>
  <si>
    <t>9190</t>
  </si>
  <si>
    <t>15982175795</t>
  </si>
  <si>
    <t>2019-11-08 17:19:46.0</t>
  </si>
  <si>
    <t>2019-11-08 17:21:47.0</t>
  </si>
  <si>
    <t>唐文琼</t>
  </si>
  <si>
    <t>9669</t>
  </si>
  <si>
    <t>15928194998</t>
  </si>
  <si>
    <t>2019-11-08 17:14:29.0</t>
  </si>
  <si>
    <t>2019-11-08 17:16:18.0</t>
  </si>
  <si>
    <t>夏彩红</t>
  </si>
  <si>
    <t>9988</t>
  </si>
  <si>
    <t>13980528826</t>
  </si>
  <si>
    <t>301_329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</si>
  <si>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温江店</t>
    </r>
  </si>
  <si>
    <t>2019-11-08 17:03:01.0</t>
  </si>
  <si>
    <t>2019-11-08 17:17:24.0</t>
  </si>
  <si>
    <t>李甜甜</t>
  </si>
  <si>
    <t>10186</t>
  </si>
  <si>
    <t>13982288497</t>
  </si>
  <si>
    <t>301_572</t>
  </si>
  <si>
    <t>郫县东大街药店</t>
  </si>
  <si>
    <t>2019-11-08 17:10:39.0</t>
  </si>
  <si>
    <t>2019-11-08 17:16:34.0</t>
  </si>
  <si>
    <t>余志彬</t>
  </si>
  <si>
    <t>10613</t>
  </si>
  <si>
    <t>13648050786</t>
  </si>
  <si>
    <t>柜组长（中药）</t>
  </si>
  <si>
    <t>2019-11-08 17:08:33.0</t>
  </si>
  <si>
    <t>2019-11-08 17:10:06.0</t>
  </si>
  <si>
    <t>费诗尧</t>
  </si>
  <si>
    <t>10808</t>
  </si>
  <si>
    <t>13540831951</t>
  </si>
  <si>
    <t>301_54</t>
  </si>
  <si>
    <r>
      <rPr>
        <sz val="10"/>
        <color rgb="FFFF0000"/>
        <rFont val="Arial"/>
      </rPr>
      <t xml:space="preserve">  </t>
    </r>
    <r>
      <rPr>
        <sz val="10"/>
        <color rgb="FFFF0000"/>
        <rFont val="宋体"/>
        <charset val="134"/>
      </rPr>
      <t>怀远店</t>
    </r>
  </si>
  <si>
    <r>
      <rPr>
        <sz val="10"/>
        <color rgb="FFFF0000"/>
        <rFont val="宋体"/>
        <charset val="134"/>
      </rPr>
      <t>城郊二片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&gt;1.5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片怀远店）</t>
    </r>
  </si>
  <si>
    <t>2019-11-08 21:14:36.0</t>
  </si>
  <si>
    <t>2019-11-08 21:21:02.0</t>
  </si>
  <si>
    <t>孙莉</t>
  </si>
  <si>
    <t>11012</t>
  </si>
  <si>
    <t>13980088201</t>
  </si>
  <si>
    <t>301_748</t>
  </si>
  <si>
    <t>大邑东街药店</t>
  </si>
  <si>
    <t>2019-11-08 18:31:19.0</t>
  </si>
  <si>
    <t>2019-11-08 18:35:14.0</t>
  </si>
  <si>
    <t>李俊俐</t>
  </si>
  <si>
    <t>11318</t>
  </si>
  <si>
    <t>15008111371</t>
  </si>
  <si>
    <r>
      <rPr>
        <sz val="10"/>
        <color rgb="FFFF0000"/>
        <rFont val="宋体"/>
        <charset val="134"/>
      </rPr>
      <t>营业员</t>
    </r>
    <r>
      <rPr>
        <sz val="10"/>
        <color rgb="FFFF0000"/>
        <rFont val="Arial"/>
      </rPr>
      <t>,</t>
    </r>
    <r>
      <rPr>
        <sz val="10"/>
        <color rgb="FFFF0000"/>
        <rFont val="宋体"/>
        <charset val="134"/>
      </rPr>
      <t>实习生</t>
    </r>
  </si>
  <si>
    <t>2019-11-08 21:12:49.0</t>
  </si>
  <si>
    <t>2019-11-08 21:17:02.0</t>
  </si>
  <si>
    <t>任嘉欣</t>
  </si>
  <si>
    <t>11330</t>
  </si>
  <si>
    <t>19940675708</t>
  </si>
  <si>
    <t>301_391</t>
  </si>
  <si>
    <t>金丝街药店</t>
  </si>
  <si>
    <t>2019-11-08 17:33:23.0</t>
  </si>
  <si>
    <t>2019-11-08 17:38:30.0</t>
  </si>
  <si>
    <t>黄丹</t>
  </si>
  <si>
    <t>11463</t>
  </si>
  <si>
    <t>15583402441</t>
  </si>
  <si>
    <t>301_573</t>
  </si>
  <si>
    <t>双流锦华路一段药店</t>
  </si>
  <si>
    <t>2019-11-08 21:45:36.0</t>
  </si>
  <si>
    <t>2019-11-08 21:45:48.0</t>
  </si>
  <si>
    <t>刘秀琼</t>
  </si>
  <si>
    <t>11504</t>
  </si>
  <si>
    <t>15928859058</t>
  </si>
  <si>
    <t>2019-11-08 20:28:41.0</t>
  </si>
  <si>
    <t>2019-11-08 20:33:05.0</t>
  </si>
  <si>
    <t>马婷婷</t>
  </si>
  <si>
    <t>11619</t>
  </si>
  <si>
    <t>15802814039</t>
  </si>
  <si>
    <t>301_721</t>
  </si>
  <si>
    <t>邛崃洪川小区药店</t>
  </si>
  <si>
    <t>2019-11-08 20:29:20.0</t>
  </si>
  <si>
    <t>2019-11-08 20:44:01.0</t>
  </si>
  <si>
    <t>曾抗历</t>
  </si>
  <si>
    <t>11796</t>
  </si>
  <si>
    <t>18215628915</t>
  </si>
  <si>
    <t>301_103199</t>
  </si>
  <si>
    <t>西林一街店</t>
  </si>
  <si>
    <t>2019-11-08 17:27:48.0</t>
  </si>
  <si>
    <t>2019-11-08 17:35:45.0</t>
  </si>
  <si>
    <t>雷鑫梅</t>
  </si>
  <si>
    <t>11830</t>
  </si>
  <si>
    <t>15828376039</t>
  </si>
  <si>
    <t>301_56</t>
  </si>
  <si>
    <r>
      <rPr>
        <sz val="10"/>
        <color rgb="FFFF0000"/>
        <rFont val="Arial"/>
      </rPr>
      <t xml:space="preserve">  </t>
    </r>
    <r>
      <rPr>
        <sz val="10"/>
        <color rgb="FFFF0000"/>
        <rFont val="宋体"/>
        <charset val="134"/>
      </rPr>
      <t>三江店</t>
    </r>
  </si>
  <si>
    <r>
      <rPr>
        <sz val="10"/>
        <color rgb="FFFF0000"/>
        <rFont val="宋体"/>
        <charset val="134"/>
      </rPr>
      <t>城郊二片</t>
    </r>
    <r>
      <rPr>
        <sz val="10"/>
        <color rgb="FFFF0000"/>
        <rFont val="Arial"/>
      </rPr>
      <t>&gt;</t>
    </r>
    <r>
      <rPr>
        <sz val="10"/>
        <color rgb="FFFF0000"/>
        <rFont val="宋体"/>
        <charset val="134"/>
      </rPr>
      <t>川太极分公司</t>
    </r>
    <r>
      <rPr>
        <sz val="10"/>
        <color rgb="FFFF0000"/>
        <rFont val="Arial"/>
      </rPr>
      <t>&gt;0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Arial"/>
      </rPr>
      <t>6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片三江店）</t>
    </r>
  </si>
  <si>
    <t>2019-11-08 20:24:11.0</t>
  </si>
  <si>
    <t>2019-11-08 20:29:49.0</t>
  </si>
  <si>
    <t>李漫</t>
  </si>
  <si>
    <t>11841</t>
  </si>
  <si>
    <t>15928505734</t>
  </si>
  <si>
    <t>301_517</t>
  </si>
  <si>
    <t>青羊区北东街店</t>
  </si>
  <si>
    <t>2019-11-08 23:57:25.0</t>
  </si>
  <si>
    <t>2019-11-09 00:06:06.0</t>
  </si>
  <si>
    <t>刘明慧</t>
  </si>
  <si>
    <t>11844</t>
  </si>
  <si>
    <t>18628129802</t>
  </si>
  <si>
    <t>301_102935</t>
  </si>
  <si>
    <t>童子街店</t>
  </si>
  <si>
    <t>2019-11-08 17:23:44.0</t>
  </si>
  <si>
    <t>2019-11-08 17:30:24.0</t>
  </si>
  <si>
    <t>彭亚丹</t>
  </si>
  <si>
    <t>11903</t>
  </si>
  <si>
    <t>17340139663</t>
  </si>
  <si>
    <t>2019-11-08 18:56:25.0</t>
  </si>
  <si>
    <t>2019-11-08 19:05:38.0</t>
  </si>
  <si>
    <t>吕晓琴</t>
  </si>
  <si>
    <t>12094</t>
  </si>
  <si>
    <t>17358503884</t>
  </si>
  <si>
    <t>301_549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</si>
  <si>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大邑县东壕沟段药店</t>
    </r>
  </si>
  <si>
    <t>2019-11-08 17:16:10.0</t>
  </si>
  <si>
    <t>2019-11-08 17:28:22.0</t>
  </si>
  <si>
    <r>
      <rPr>
        <sz val="10"/>
        <color rgb="FFFF0000"/>
        <rFont val="宋体"/>
        <charset val="134"/>
      </rPr>
      <t>林霞</t>
    </r>
    <r>
      <rPr>
        <sz val="10"/>
        <color rgb="FFFF0000"/>
        <rFont val="Arial"/>
      </rPr>
      <t>2</t>
    </r>
  </si>
  <si>
    <t>12109</t>
  </si>
  <si>
    <t>17358665200</t>
  </si>
  <si>
    <t>301_587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</si>
  <si>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都江堰景中路店</t>
    </r>
  </si>
  <si>
    <t>2019-11-08 23:53:06.0</t>
  </si>
  <si>
    <t>2019-11-08 23:59:31.0</t>
  </si>
  <si>
    <t>汪婷</t>
  </si>
  <si>
    <t>12135</t>
  </si>
  <si>
    <t>18334235564</t>
  </si>
  <si>
    <t>301_513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</si>
  <si>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顺和街店</t>
    </r>
  </si>
  <si>
    <t>2019-11-08 17:21:15.0</t>
  </si>
  <si>
    <t>2019-11-08 17:32:13.0</t>
  </si>
  <si>
    <t>闵巧</t>
  </si>
  <si>
    <t>12136</t>
  </si>
  <si>
    <t>18180433587</t>
  </si>
  <si>
    <t>301_104533</t>
  </si>
  <si>
    <t>潘家街店</t>
  </si>
  <si>
    <t>2019-11-08 19:47:38.0</t>
  </si>
  <si>
    <t>2019-11-08 19:55:39.0</t>
  </si>
  <si>
    <t>陈玲</t>
  </si>
  <si>
    <t>12143</t>
  </si>
  <si>
    <t>15882382284</t>
  </si>
  <si>
    <t>2019-11-08 17:15:32.0</t>
  </si>
  <si>
    <t>2019-11-08 17:16:32.0</t>
  </si>
  <si>
    <t>吴佩芸</t>
  </si>
  <si>
    <t>12163</t>
  </si>
  <si>
    <t>18483280194</t>
  </si>
  <si>
    <t>301_743</t>
  </si>
  <si>
    <t>万宇路药店</t>
  </si>
  <si>
    <t>2019-11-08 20:55:10.0</t>
  </si>
  <si>
    <t>2019-11-08 21:01:09.0</t>
  </si>
  <si>
    <t>郭吉娜</t>
  </si>
  <si>
    <t>12207</t>
  </si>
  <si>
    <t>18280721659</t>
  </si>
  <si>
    <t>301_379</t>
  </si>
  <si>
    <t>土龙路药店</t>
  </si>
  <si>
    <t>2019-11-08 20:36:57.0</t>
  </si>
  <si>
    <t>2019-11-08 20:39:20.0</t>
  </si>
  <si>
    <t>何倩</t>
  </si>
  <si>
    <t>12208</t>
  </si>
  <si>
    <t>18084927926</t>
  </si>
  <si>
    <t>2019-11-08 17:28:06.0</t>
  </si>
  <si>
    <t>2019-11-08 17:31:50.0</t>
  </si>
  <si>
    <t>曾巧玲</t>
  </si>
  <si>
    <t>12211</t>
  </si>
  <si>
    <t>15884578592</t>
  </si>
  <si>
    <t>2019-11-08 19:15:15.0</t>
  </si>
  <si>
    <t>2019-11-08 19:21:11.0</t>
  </si>
  <si>
    <t>12215</t>
  </si>
  <si>
    <t>18382085274</t>
  </si>
  <si>
    <t>301_750</t>
  </si>
  <si>
    <t>成汉南路店</t>
  </si>
  <si>
    <t>2019-11-08 20:32:20.0</t>
  </si>
  <si>
    <t>2019-11-08 20:45:10.0</t>
  </si>
  <si>
    <t>陈维婷</t>
  </si>
  <si>
    <t>12218</t>
  </si>
  <si>
    <t>15760442622</t>
  </si>
  <si>
    <t>301_737</t>
  </si>
  <si>
    <t>大源北街药店</t>
  </si>
  <si>
    <t>2019-11-08 22:41:56.0</t>
  </si>
  <si>
    <t>2019-11-08 22:44:31.0</t>
  </si>
  <si>
    <t>崔露</t>
  </si>
  <si>
    <t>12222</t>
  </si>
  <si>
    <t>18382480784</t>
  </si>
  <si>
    <t>301_106568</t>
  </si>
  <si>
    <t>公济桥店</t>
  </si>
  <si>
    <t>2019-11-08 17:33:27.0</t>
  </si>
  <si>
    <t>2019-11-08 17:50:51.0</t>
  </si>
  <si>
    <t>朱平</t>
  </si>
  <si>
    <t>12224</t>
  </si>
  <si>
    <t>13540358306</t>
  </si>
  <si>
    <t>2019-11-08 17:17:02.0</t>
  </si>
  <si>
    <t>2019-11-08 17:35:48.0</t>
  </si>
  <si>
    <t>罗豪</t>
  </si>
  <si>
    <t>12225</t>
  </si>
  <si>
    <t>18583175973</t>
  </si>
  <si>
    <t>2019-11-08 17:06:31.0</t>
  </si>
  <si>
    <t>2019-11-08 17:12:10.0</t>
  </si>
  <si>
    <t>徐昌宁</t>
  </si>
  <si>
    <t>12226</t>
  </si>
  <si>
    <t>18200121013</t>
  </si>
  <si>
    <t>2019-11-08 19:25:51.0</t>
  </si>
  <si>
    <t>2019-11-08 19:29:22.0</t>
  </si>
  <si>
    <t>刁文芳</t>
  </si>
  <si>
    <t>12227</t>
  </si>
  <si>
    <t>17311236943</t>
  </si>
  <si>
    <t>2019-11-08 19:26:17.0</t>
  </si>
  <si>
    <t>2019-11-08 19:31:37.0</t>
  </si>
  <si>
    <t>李蕊彤</t>
  </si>
  <si>
    <t>12254</t>
  </si>
  <si>
    <t>18349234043</t>
  </si>
  <si>
    <t>2019-11-08 20:22:33.0</t>
  </si>
  <si>
    <t>2019-11-08 20:42:17.0</t>
  </si>
  <si>
    <t>袁红桃</t>
  </si>
  <si>
    <t>12317</t>
  </si>
  <si>
    <t>18728423915</t>
  </si>
  <si>
    <t>2019-11-08 17:10:53.0</t>
  </si>
  <si>
    <t>2019-11-08 17:15:09.0</t>
  </si>
  <si>
    <t>张飘</t>
  </si>
  <si>
    <t>12338</t>
  </si>
  <si>
    <t>18202821307</t>
  </si>
  <si>
    <t>2019-11-08 19:41:14.0</t>
  </si>
  <si>
    <t>2019-11-08 19:48:36.0</t>
  </si>
  <si>
    <t>吴惠</t>
  </si>
  <si>
    <t>12395</t>
  </si>
  <si>
    <t>13739467506</t>
  </si>
  <si>
    <t>301_105751</t>
  </si>
  <si>
    <t>新下街店</t>
  </si>
  <si>
    <t>2019-11-08 19:34:31.0</t>
  </si>
  <si>
    <t>2019-11-08 19:43:04.0</t>
  </si>
  <si>
    <t>王宇</t>
  </si>
  <si>
    <t>12412</t>
  </si>
  <si>
    <t>18380229297</t>
  </si>
  <si>
    <t>2019-11-08 18:21:41.0</t>
  </si>
  <si>
    <t>2019-11-08 18:33:19.0</t>
  </si>
  <si>
    <t>李艳萍</t>
  </si>
  <si>
    <t>12440</t>
  </si>
  <si>
    <t>13880824449</t>
  </si>
  <si>
    <t>301_399</t>
  </si>
  <si>
    <t>天久北巷药店</t>
  </si>
  <si>
    <t>2019-11-08 17:40:15.0</t>
  </si>
  <si>
    <t>2019-11-08 17:40:22.0</t>
  </si>
  <si>
    <t>李雪梅</t>
  </si>
  <si>
    <t>12449</t>
  </si>
  <si>
    <t>18584873940</t>
  </si>
  <si>
    <t>301_585</t>
  </si>
  <si>
    <r>
      <rPr>
        <sz val="10"/>
        <color rgb="FFFF0000"/>
        <rFont val="Arial"/>
      </rPr>
      <t xml:space="preserve"> </t>
    </r>
    <r>
      <rPr>
        <sz val="10"/>
        <color rgb="FFFF0000"/>
        <rFont val="宋体"/>
        <charset val="134"/>
      </rPr>
      <t>羊子山西路药店</t>
    </r>
  </si>
  <si>
    <t>2019-11-08 17:27:51.0</t>
  </si>
  <si>
    <t>2019-11-08 17:42:22.0</t>
  </si>
  <si>
    <t>郭玲怡</t>
  </si>
  <si>
    <t>12466</t>
  </si>
  <si>
    <t>15390088045</t>
  </si>
  <si>
    <t>2019-11-08 17:31:10.0</t>
  </si>
  <si>
    <t>2019-11-08 17:37:53.0</t>
  </si>
  <si>
    <t>黄飞霞</t>
  </si>
  <si>
    <t>12478</t>
  </si>
  <si>
    <t>15881877876</t>
  </si>
  <si>
    <t>2019-11-08 22:24:19.0</t>
  </si>
  <si>
    <t>2019-11-08 22:37:25.0</t>
  </si>
  <si>
    <t>邓磊</t>
  </si>
  <si>
    <t>12480</t>
  </si>
  <si>
    <t>15883407335</t>
  </si>
  <si>
    <t>301_103198</t>
  </si>
  <si>
    <t>贝森路店</t>
  </si>
  <si>
    <t>2019-11-08 17:15:16.0</t>
  </si>
  <si>
    <t>2019-11-08 17:19:54.0</t>
  </si>
  <si>
    <t>杨怡珩</t>
  </si>
  <si>
    <t>12482</t>
  </si>
  <si>
    <t>13281473276</t>
  </si>
  <si>
    <t>301_359</t>
  </si>
  <si>
    <t>枣子巷药店</t>
  </si>
  <si>
    <t>2019-11-08 17:37:00.0</t>
  </si>
  <si>
    <t>2019-11-08 17:40:44.0</t>
  </si>
  <si>
    <t>刘亚男</t>
  </si>
  <si>
    <t>12484</t>
  </si>
  <si>
    <t>13540442153</t>
  </si>
  <si>
    <t>2019-11-08 18:33:36.0</t>
  </si>
  <si>
    <t>2019-11-08 18:42:30.0</t>
  </si>
  <si>
    <t>刘霞</t>
  </si>
  <si>
    <t>12499</t>
  </si>
  <si>
    <t>15881352921</t>
  </si>
  <si>
    <t>2019-11-08 17:17:45.0</t>
  </si>
  <si>
    <t>2019-11-08 17:18:28.0</t>
  </si>
  <si>
    <t>易珊</t>
  </si>
  <si>
    <t>12510</t>
  </si>
  <si>
    <t>15583396713</t>
  </si>
  <si>
    <t>2019-11-08 17:14:10.0</t>
  </si>
  <si>
    <t>2019-11-08 17:23:49.0</t>
  </si>
  <si>
    <t>苏婷婷</t>
  </si>
  <si>
    <t>12539</t>
  </si>
  <si>
    <t>18883982564</t>
  </si>
  <si>
    <t>2019-11-08 23:13:55.0</t>
  </si>
  <si>
    <t>2019-11-08 23:19:43.0</t>
  </si>
  <si>
    <t>冯莉</t>
  </si>
  <si>
    <t>4444</t>
  </si>
  <si>
    <t>15828329446</t>
  </si>
  <si>
    <t>2019-11-08 19:25:30.0</t>
  </si>
  <si>
    <t>2019-11-08 19:31:01.0</t>
  </si>
  <si>
    <t>梁兰</t>
  </si>
  <si>
    <t>5407</t>
  </si>
  <si>
    <t>15281085953</t>
  </si>
  <si>
    <t>2019-11-08 19:23:32.0</t>
  </si>
  <si>
    <t>2019-11-08 19:29:57.0</t>
  </si>
  <si>
    <t>黄玲</t>
  </si>
  <si>
    <t>5519</t>
  </si>
  <si>
    <t>15002818839</t>
  </si>
  <si>
    <t>2019-11-08 18:40:44.0</t>
  </si>
  <si>
    <t>2019-11-08 18:50:04.0</t>
  </si>
  <si>
    <r>
      <rPr>
        <sz val="10"/>
        <color rgb="FFFF0000"/>
        <rFont val="宋体"/>
        <charset val="134"/>
      </rPr>
      <t>李静</t>
    </r>
    <r>
      <rPr>
        <sz val="10"/>
        <color rgb="FFFF0000"/>
        <rFont val="Arial"/>
      </rPr>
      <t>1</t>
    </r>
  </si>
  <si>
    <t>5880</t>
  </si>
  <si>
    <t>15680908656</t>
  </si>
  <si>
    <t>2019-11-08 17:21:11.0</t>
  </si>
  <si>
    <t>2019-11-08 17:25:43.0</t>
  </si>
  <si>
    <t>黄敏</t>
  </si>
  <si>
    <t>6306</t>
  </si>
  <si>
    <t>13608080741</t>
  </si>
  <si>
    <t>2019-11-08 19:15:30.0</t>
  </si>
  <si>
    <t>2019-11-08 19:23:31.0</t>
  </si>
  <si>
    <t>杨秀娟</t>
  </si>
  <si>
    <t>6454</t>
  </si>
  <si>
    <t>15982087497</t>
  </si>
  <si>
    <t>2019-11-08 17:26:42.0</t>
  </si>
  <si>
    <t>2019-11-08 17:29:38.0</t>
  </si>
  <si>
    <t>晏玲</t>
  </si>
  <si>
    <t>7369</t>
  </si>
  <si>
    <t>15982290752</t>
  </si>
  <si>
    <t>2019-11-08 18:24:01.0</t>
  </si>
  <si>
    <t>2019-11-08 18:39:08.0</t>
  </si>
  <si>
    <t>朱春梅</t>
  </si>
  <si>
    <t>8489</t>
  </si>
  <si>
    <t>13550364959</t>
  </si>
  <si>
    <t>301_102567</t>
  </si>
  <si>
    <t>新津武阳西路店</t>
  </si>
  <si>
    <t>2019-11-08 17:29:42.0</t>
  </si>
  <si>
    <t>邓黎</t>
  </si>
  <si>
    <t>9200</t>
  </si>
  <si>
    <t>18583485965</t>
  </si>
  <si>
    <t>2019-11-08 18:25:14.0</t>
  </si>
  <si>
    <t>2019-11-08 18:30:32.0</t>
  </si>
  <si>
    <t>纪莉萍</t>
  </si>
  <si>
    <t>9295</t>
  </si>
  <si>
    <t>18200595811</t>
  </si>
  <si>
    <t>2019-11-08 17:04:22.0</t>
  </si>
  <si>
    <t>2019-11-08 17:07:06.0</t>
  </si>
  <si>
    <t>陈春花</t>
  </si>
  <si>
    <t>9840</t>
  </si>
  <si>
    <t>18100802030</t>
  </si>
  <si>
    <t>2019-11-08 18:12:57.0</t>
  </si>
  <si>
    <t>2019-11-08 18:25:59.0</t>
  </si>
  <si>
    <t>陈凤珍</t>
  </si>
  <si>
    <t>10043</t>
  </si>
  <si>
    <t>15008232578</t>
  </si>
  <si>
    <t>301_367</t>
  </si>
  <si>
    <t xml:space="preserve"> 金带街药店</t>
  </si>
  <si>
    <t>城郊二片&gt;川太极分公司&gt;周日（城郊2）</t>
  </si>
  <si>
    <t>2019-11-08 17:14:55.0</t>
  </si>
  <si>
    <t>2019-11-08 17:17:33.0</t>
  </si>
  <si>
    <t>通过</t>
  </si>
  <si>
    <t>魏小琴</t>
  </si>
  <si>
    <t>10177</t>
  </si>
  <si>
    <t>18628062559</t>
  </si>
  <si>
    <t>301_726</t>
  </si>
  <si>
    <t>交大路第三药店</t>
  </si>
  <si>
    <t>西北片区&gt;川太极分公司&gt;周三（西北片区）</t>
  </si>
  <si>
    <t>2019-11-08 17:05:46.0</t>
  </si>
  <si>
    <t>罗丹</t>
  </si>
  <si>
    <t>10191</t>
  </si>
  <si>
    <t>13540412353</t>
  </si>
  <si>
    <t xml:space="preserve"> 光华药店</t>
  </si>
  <si>
    <t>西北片区&gt;川太极分公司&gt;周日（西北片区）</t>
  </si>
  <si>
    <t>2019-11-08 17:36:29.0</t>
  </si>
  <si>
    <t>2019-11-08 17:40:12.0</t>
  </si>
  <si>
    <t>王旭</t>
  </si>
  <si>
    <t>10218</t>
  </si>
  <si>
    <t>13658071752</t>
  </si>
  <si>
    <t>301_104838</t>
  </si>
  <si>
    <t>蜀州中路店</t>
  </si>
  <si>
    <t>2019-11-08 23:37:44.0</t>
  </si>
  <si>
    <t>2019-11-08 23:46:10.0</t>
  </si>
  <si>
    <t>乐良清</t>
  </si>
  <si>
    <t>10772</t>
  </si>
  <si>
    <t>13688030411</t>
  </si>
  <si>
    <t>301_706</t>
  </si>
  <si>
    <t xml:space="preserve"> 都江堰翔凤路药店</t>
  </si>
  <si>
    <t>2019-11-08 19:12:53.0</t>
  </si>
  <si>
    <t>2019-11-08 19:18:14.0</t>
  </si>
  <si>
    <t>代珍慧</t>
  </si>
  <si>
    <t>10892</t>
  </si>
  <si>
    <t>18181500578</t>
  </si>
  <si>
    <t xml:space="preserve"> 旗舰店</t>
  </si>
  <si>
    <t>川太极分公司&gt;旗舰片（周六）</t>
  </si>
  <si>
    <t>2019-11-08 17:19:55.0</t>
  </si>
  <si>
    <t>2019-11-08 17:24:56.0</t>
  </si>
  <si>
    <t>鲁雪</t>
  </si>
  <si>
    <t>10893</t>
  </si>
  <si>
    <t>13540623213</t>
  </si>
  <si>
    <t>东南片区&gt;川太极分公司&gt;周日（东南片区）</t>
  </si>
  <si>
    <t>2019-11-08 20:56:33.0</t>
  </si>
  <si>
    <t>2019-11-08 21:00:12.0</t>
  </si>
  <si>
    <t>袁咏梅</t>
  </si>
  <si>
    <t>10930</t>
  </si>
  <si>
    <t>15108262893</t>
  </si>
  <si>
    <t>301_724</t>
  </si>
  <si>
    <t xml:space="preserve"> 观音桥街药店</t>
  </si>
  <si>
    <t>2019-11-08 17:35:43.0</t>
  </si>
  <si>
    <t>2019-11-08 17:40:17.0</t>
  </si>
  <si>
    <t>汤雪芹</t>
  </si>
  <si>
    <t>10932</t>
  </si>
  <si>
    <t>18328466239</t>
  </si>
  <si>
    <t>2019-11-08 17:23:41.0</t>
  </si>
  <si>
    <t>2019-11-08 17:34:12.0</t>
  </si>
  <si>
    <t>黄姣</t>
  </si>
  <si>
    <t>10951</t>
  </si>
  <si>
    <t>13550253522</t>
  </si>
  <si>
    <t>301_707</t>
  </si>
  <si>
    <t>成华区万科路药店</t>
  </si>
  <si>
    <t>2019-11-08 17:03:48.0</t>
  </si>
  <si>
    <t>2019-11-08 17:05:14.0</t>
  </si>
  <si>
    <t>张洁</t>
  </si>
  <si>
    <t>10952</t>
  </si>
  <si>
    <t>18382469216</t>
  </si>
  <si>
    <t>2019-11-08 17:08:34.0</t>
  </si>
  <si>
    <t>2019-11-08 17:09:57.0</t>
  </si>
  <si>
    <t>彭勤</t>
  </si>
  <si>
    <t>10955</t>
  </si>
  <si>
    <t>13550168988</t>
  </si>
  <si>
    <t>2019-11-08 17:04:10.0</t>
  </si>
  <si>
    <t>2019-11-08 17:14:16.0</t>
  </si>
  <si>
    <t>阳玲</t>
  </si>
  <si>
    <t>10989</t>
  </si>
  <si>
    <t>18081122214</t>
  </si>
  <si>
    <t>2019-11-08 17:16:58.0</t>
  </si>
  <si>
    <t>李银萍</t>
  </si>
  <si>
    <t>11004</t>
  </si>
  <si>
    <t>15982312942</t>
  </si>
  <si>
    <t>东南片区&gt;川太极分公司&gt;周三（东南片区）</t>
  </si>
  <si>
    <t>2019-11-08 20:21:46.0</t>
  </si>
  <si>
    <t>2019-11-08 20:28:17.0</t>
  </si>
  <si>
    <t>黄梅</t>
  </si>
  <si>
    <t>11051</t>
  </si>
  <si>
    <t>15182265723</t>
  </si>
  <si>
    <t>2019-11-08 18:54:59.0</t>
  </si>
  <si>
    <t>2019-11-08 18:56:52.0</t>
  </si>
  <si>
    <t>罗丽</t>
  </si>
  <si>
    <t>11058</t>
  </si>
  <si>
    <t>13980598776</t>
  </si>
  <si>
    <t>城中片区&gt;川太极分公司&gt;周日（城中片区）</t>
  </si>
  <si>
    <t>2019-11-08 18:37:58.0</t>
  </si>
  <si>
    <t>2019-11-08 18:46:53.0</t>
  </si>
  <si>
    <t>肖然</t>
  </si>
  <si>
    <t>11107</t>
  </si>
  <si>
    <t>15883848813</t>
  </si>
  <si>
    <t>301_742</t>
  </si>
  <si>
    <t xml:space="preserve"> 庆云南街药店</t>
  </si>
  <si>
    <t>城中片区&gt;川太极分公司&gt;周三（城中片区）</t>
  </si>
  <si>
    <t>2019-11-08 17:20:13.0</t>
  </si>
  <si>
    <t>2019-11-08 17:20:19.0</t>
  </si>
  <si>
    <t>毛茜</t>
  </si>
  <si>
    <t>11117</t>
  </si>
  <si>
    <t>18284583213</t>
  </si>
  <si>
    <t>2019-11-08 18:56:16.0</t>
  </si>
  <si>
    <t>2019-11-08 19:01:53.0</t>
  </si>
  <si>
    <t>郑娇</t>
  </si>
  <si>
    <t>11241</t>
  </si>
  <si>
    <t>15828106532</t>
  </si>
  <si>
    <t>2019-11-08 17:57:52.0</t>
  </si>
  <si>
    <t>2019-11-08 18:02:55.0</t>
  </si>
  <si>
    <t>朱文艺</t>
  </si>
  <si>
    <t>11323</t>
  </si>
  <si>
    <t>18980277182</t>
  </si>
  <si>
    <t xml:space="preserve"> 民丰大道西段药店</t>
  </si>
  <si>
    <t>2019-11-08 17:23:00.0</t>
  </si>
  <si>
    <t>2019-11-08 17:37:43.0</t>
  </si>
  <si>
    <t>彭燕</t>
  </si>
  <si>
    <t>11329</t>
  </si>
  <si>
    <t>18781307647</t>
  </si>
  <si>
    <t xml:space="preserve"> 顺和街店</t>
  </si>
  <si>
    <t>2019-11-08 17:59:33.0</t>
  </si>
  <si>
    <t>2019-11-08 18:01:18.0</t>
  </si>
  <si>
    <t>罗妍</t>
  </si>
  <si>
    <t>11333</t>
  </si>
  <si>
    <t>15182279670</t>
  </si>
  <si>
    <t>301_515</t>
  </si>
  <si>
    <t>崔家店路药店</t>
  </si>
  <si>
    <t>2019-11-08 20:09:06.0</t>
  </si>
  <si>
    <t>2019-11-08 20:10:13.0</t>
  </si>
  <si>
    <t>王盛英</t>
  </si>
  <si>
    <t>11335</t>
  </si>
  <si>
    <t>15283301290</t>
  </si>
  <si>
    <t>301_337</t>
  </si>
  <si>
    <t>浆洗街药店</t>
  </si>
  <si>
    <t>2019-11-08 19:22:27.0</t>
  </si>
  <si>
    <t>2019-11-08 19:33:26.0</t>
  </si>
  <si>
    <t>黎婷婷</t>
  </si>
  <si>
    <t>11394</t>
  </si>
  <si>
    <t>18408210130</t>
  </si>
  <si>
    <t>301_339</t>
  </si>
  <si>
    <t xml:space="preserve"> 沙河源药店</t>
  </si>
  <si>
    <t>2019-11-08 17:27:04.0</t>
  </si>
  <si>
    <t>2019-11-08 17:30:04.0</t>
  </si>
  <si>
    <t>曾胜男</t>
  </si>
  <si>
    <t>11429</t>
  </si>
  <si>
    <t>13558775415</t>
  </si>
  <si>
    <t>2019-11-08 17:05:48.0</t>
  </si>
  <si>
    <t>2019-11-08 17:09:19.0</t>
  </si>
  <si>
    <t>杨菊</t>
  </si>
  <si>
    <t>11446</t>
  </si>
  <si>
    <t>15892500616</t>
  </si>
  <si>
    <t>301_102479</t>
  </si>
  <si>
    <t>劼人路药店</t>
  </si>
  <si>
    <t>城中片区&gt;川太极分公司&gt;周六（城中片区）</t>
  </si>
  <si>
    <t>2019-11-08 21:51:02.0</t>
  </si>
  <si>
    <t>2019-11-08 21:53:23.0</t>
  </si>
  <si>
    <t>王媚</t>
  </si>
  <si>
    <t>11447</t>
  </si>
  <si>
    <t>18728725690</t>
  </si>
  <si>
    <t>2019-11-08 17:06:13.0</t>
  </si>
  <si>
    <t>2019-11-08 17:25:59.0</t>
  </si>
  <si>
    <t>杨久会</t>
  </si>
  <si>
    <t>11459</t>
  </si>
  <si>
    <t>15982118639</t>
  </si>
  <si>
    <t>301_710</t>
  </si>
  <si>
    <t xml:space="preserve"> 问道西路药店</t>
  </si>
  <si>
    <t>2019-11-08 21:04:55.0</t>
  </si>
  <si>
    <t>2019-11-08 21:08:47.0</t>
  </si>
  <si>
    <t>苟俊驰</t>
  </si>
  <si>
    <t>11486</t>
  </si>
  <si>
    <t>13551803688</t>
  </si>
  <si>
    <t>301_709</t>
  </si>
  <si>
    <t>马超东路店</t>
  </si>
  <si>
    <t>2019-11-08 17:15:20.0</t>
  </si>
  <si>
    <t>2019-11-08 17:16:44.0</t>
  </si>
  <si>
    <t>黄艳</t>
  </si>
  <si>
    <t>11487</t>
  </si>
  <si>
    <t>13981786945</t>
  </si>
  <si>
    <t>2019-11-08 17:32:50.0</t>
  </si>
  <si>
    <t>2019-11-08 17:36:49.0</t>
  </si>
  <si>
    <t>张茹君</t>
  </si>
  <si>
    <t>11512</t>
  </si>
  <si>
    <t>13219038830</t>
  </si>
  <si>
    <t>2019-11-08 17:05:47.0</t>
  </si>
  <si>
    <t>2019-11-08 17:10:18.0</t>
  </si>
  <si>
    <t>刘晓燕</t>
  </si>
  <si>
    <t>11517</t>
  </si>
  <si>
    <t>15108309047</t>
  </si>
  <si>
    <t>2019-11-08 19:15:36.0</t>
  </si>
  <si>
    <t>2019-11-08 19:21:14.0</t>
  </si>
  <si>
    <t>冯静</t>
  </si>
  <si>
    <t>11596</t>
  </si>
  <si>
    <t>18011308605</t>
  </si>
  <si>
    <t>301_730</t>
  </si>
  <si>
    <t>新都新繁店</t>
  </si>
  <si>
    <t>2019-11-08 21:36:36.0</t>
  </si>
  <si>
    <t>2019-11-08 21:42:47.0</t>
  </si>
  <si>
    <t>董华</t>
  </si>
  <si>
    <t>11602</t>
  </si>
  <si>
    <t>17360137118</t>
  </si>
  <si>
    <t xml:space="preserve"> 杉板桥南一路店</t>
  </si>
  <si>
    <t>2019-11-08 17:09:28.0</t>
  </si>
  <si>
    <t>唐礼萍</t>
  </si>
  <si>
    <t>11627</t>
  </si>
  <si>
    <t>13708230602</t>
  </si>
  <si>
    <t>301_717</t>
  </si>
  <si>
    <t xml:space="preserve"> 大邑通达店</t>
  </si>
  <si>
    <t>城郊一片&gt;川太极分公司&gt;周日（城郊一片）</t>
  </si>
  <si>
    <t>2019-11-08 17:53:32.0</t>
  </si>
  <si>
    <t>2019-11-08 18:00:22.0</t>
  </si>
  <si>
    <t>张亚红</t>
  </si>
  <si>
    <t>11642</t>
  </si>
  <si>
    <t>18848476400</t>
  </si>
  <si>
    <t>2019-11-08 18:03:04.0</t>
  </si>
  <si>
    <t>2019-11-08 18:05:25.0</t>
  </si>
  <si>
    <t>王婷</t>
  </si>
  <si>
    <t>11686</t>
  </si>
  <si>
    <t>18784707390</t>
  </si>
  <si>
    <t>301_102565</t>
  </si>
  <si>
    <t>佳灵路店</t>
  </si>
  <si>
    <t>2019-11-08 17:16:38.0</t>
  </si>
  <si>
    <t>2019-11-08 17:20:37.0</t>
  </si>
  <si>
    <t>李思琪</t>
  </si>
  <si>
    <t>11711</t>
  </si>
  <si>
    <t>13550024030</t>
  </si>
  <si>
    <t xml:space="preserve"> 温江店</t>
  </si>
  <si>
    <t>城郊二片&gt;川太极分公司&gt;周三（城郊2）</t>
  </si>
  <si>
    <t>2019-11-08 18:00:57.0</t>
  </si>
  <si>
    <t>2019-11-08 18:05:07.0</t>
  </si>
  <si>
    <t>王晓雁</t>
  </si>
  <si>
    <t>11752</t>
  </si>
  <si>
    <t>13551228906</t>
  </si>
  <si>
    <t>2019-11-08 17:10:31.0</t>
  </si>
  <si>
    <t>2019-11-08 17:15:01.0</t>
  </si>
  <si>
    <t>刘银花</t>
  </si>
  <si>
    <t>11760</t>
  </si>
  <si>
    <t>18408291883</t>
  </si>
  <si>
    <t>2019-11-08 17:05:18.0</t>
  </si>
  <si>
    <t>2019-11-08 17:12:17.0</t>
  </si>
  <si>
    <t>张鑫怡</t>
  </si>
  <si>
    <t>11765</t>
  </si>
  <si>
    <t>17345269382</t>
  </si>
  <si>
    <t>2019-11-08 21:07:28.0</t>
  </si>
  <si>
    <t>2019-11-08 21:10:45.0</t>
  </si>
  <si>
    <t>杨艳</t>
  </si>
  <si>
    <t>11776</t>
  </si>
  <si>
    <t>15390029211</t>
  </si>
  <si>
    <t>2019-11-08 17:13:52.0</t>
  </si>
  <si>
    <t>2019-11-08 17:16:41.0</t>
  </si>
  <si>
    <t>赵芮莹</t>
  </si>
  <si>
    <t>11793</t>
  </si>
  <si>
    <t>13547129844</t>
  </si>
  <si>
    <t>2019-11-08 17:11:21.0</t>
  </si>
  <si>
    <t>2019-11-08 17:11:51.0</t>
  </si>
  <si>
    <t>胡新</t>
  </si>
  <si>
    <t>11797</t>
  </si>
  <si>
    <t>15228992144</t>
  </si>
  <si>
    <t>2019-11-08 17:03:45.0</t>
  </si>
  <si>
    <t>2019-11-08 17:06:07.0</t>
  </si>
  <si>
    <t>王依纯</t>
  </si>
  <si>
    <t>11799</t>
  </si>
  <si>
    <t>15828527522</t>
  </si>
  <si>
    <t>2019-11-08 17:07:54.0</t>
  </si>
  <si>
    <t>2019-11-08 17:13:50.0</t>
  </si>
  <si>
    <t>吴霞</t>
  </si>
  <si>
    <t>11825</t>
  </si>
  <si>
    <t>15608036698</t>
  </si>
  <si>
    <t>2019-11-08 17:21:33.0</t>
  </si>
  <si>
    <t>2019-11-08 17:25:12.0</t>
  </si>
  <si>
    <t>贺春芳</t>
  </si>
  <si>
    <t>11866</t>
  </si>
  <si>
    <t>18728392031</t>
  </si>
  <si>
    <t>2019-11-08 17:02:08.0</t>
  </si>
  <si>
    <t>2019-11-08 17:08:38.0</t>
  </si>
  <si>
    <t>李凤霞</t>
  </si>
  <si>
    <t>11871</t>
  </si>
  <si>
    <t>18728391167</t>
  </si>
  <si>
    <t>2019-11-08 18:44:16.0</t>
  </si>
  <si>
    <t>2019-11-08 18:49:41.0</t>
  </si>
  <si>
    <t>牟鑫阳</t>
  </si>
  <si>
    <t>11872</t>
  </si>
  <si>
    <t>18782058718</t>
  </si>
  <si>
    <t xml:space="preserve"> 红星店</t>
  </si>
  <si>
    <t>2019-11-08 17:27:15.0</t>
  </si>
  <si>
    <t>2019-11-08 17:30:29.0</t>
  </si>
  <si>
    <t>刘科言</t>
  </si>
  <si>
    <t>11876</t>
  </si>
  <si>
    <t>17311394694</t>
  </si>
  <si>
    <t>2019-11-08 17:07:17.0</t>
  </si>
  <si>
    <t>邓婧</t>
  </si>
  <si>
    <t>11880</t>
  </si>
  <si>
    <t>15928550347</t>
  </si>
  <si>
    <t>2019-11-08 17:11:42.0</t>
  </si>
  <si>
    <t>陈娟</t>
  </si>
  <si>
    <t>11883</t>
  </si>
  <si>
    <t>18782480577</t>
  </si>
  <si>
    <t>2019-11-08 18:36:23.0</t>
  </si>
  <si>
    <t>2019-11-08 18:39:11.0</t>
  </si>
  <si>
    <t>李娟</t>
  </si>
  <si>
    <t>11977</t>
  </si>
  <si>
    <t>13551314174</t>
  </si>
  <si>
    <t>2019-11-08 20:32:00.0</t>
  </si>
  <si>
    <t>2019-11-08 20:36:48.0</t>
  </si>
  <si>
    <t>熊祎</t>
  </si>
  <si>
    <t>11987</t>
  </si>
  <si>
    <t>18781424646</t>
  </si>
  <si>
    <t>2019-11-08 18:16:18.0</t>
  </si>
  <si>
    <t>2019-11-08 18:20:35.0</t>
  </si>
  <si>
    <t>李文静</t>
  </si>
  <si>
    <t>12048</t>
  </si>
  <si>
    <t>13551290052</t>
  </si>
  <si>
    <t>2019-11-08 18:10:56.0</t>
  </si>
  <si>
    <t>2019-11-08 18:17:07.0</t>
  </si>
  <si>
    <t>刘茹溢</t>
  </si>
  <si>
    <t>12054</t>
  </si>
  <si>
    <t>15984371223</t>
  </si>
  <si>
    <t>2019-11-08 19:17:24.0</t>
  </si>
  <si>
    <t>2019-11-08 19:19:51.0</t>
  </si>
  <si>
    <t>涂超男</t>
  </si>
  <si>
    <t>12108</t>
  </si>
  <si>
    <t>17612847144</t>
  </si>
  <si>
    <t>2019-11-08 17:33:31.0</t>
  </si>
  <si>
    <t>2019-11-08 17:33:33.0</t>
  </si>
  <si>
    <t>邓琦</t>
  </si>
  <si>
    <t>12146</t>
  </si>
  <si>
    <t>18349911386</t>
  </si>
  <si>
    <t>2019-11-08 17:43:07.0</t>
  </si>
  <si>
    <t>2019-11-08 17:48:21.0</t>
  </si>
  <si>
    <t>黄焰</t>
  </si>
  <si>
    <t>12157</t>
  </si>
  <si>
    <t>18227611077</t>
  </si>
  <si>
    <t>2019-11-08 17:41:17.0</t>
  </si>
  <si>
    <t>牟彩云</t>
  </si>
  <si>
    <t>12184</t>
  </si>
  <si>
    <t>18224450628</t>
  </si>
  <si>
    <t>301_746</t>
  </si>
  <si>
    <t xml:space="preserve"> 桃源药店</t>
  </si>
  <si>
    <t>2019-11-08 17:28:57.0</t>
  </si>
  <si>
    <t>2019-11-08 17:34:49.0</t>
  </si>
  <si>
    <t>许宗瑜</t>
  </si>
  <si>
    <t>12189</t>
  </si>
  <si>
    <t>13183500293</t>
  </si>
  <si>
    <t>2019-11-08 17:34:32.0</t>
  </si>
  <si>
    <t>2019-11-08 17:38:18.0</t>
  </si>
  <si>
    <t>冯丽娟</t>
  </si>
  <si>
    <t>12197</t>
  </si>
  <si>
    <t>18123030571</t>
  </si>
  <si>
    <t>2019-11-08 17:15:48.0</t>
  </si>
  <si>
    <t>2019-11-08 17:19:28.0</t>
  </si>
  <si>
    <t>张丽莎</t>
  </si>
  <si>
    <t>12198</t>
  </si>
  <si>
    <t>18090194328</t>
  </si>
  <si>
    <t>301_102478</t>
  </si>
  <si>
    <t>静明路药店</t>
  </si>
  <si>
    <t>2019-11-08 21:09:59.0</t>
  </si>
  <si>
    <t>2019-11-08 21:17:59.0</t>
  </si>
  <si>
    <t>任情</t>
  </si>
  <si>
    <t>12199</t>
  </si>
  <si>
    <t>17828811098</t>
  </si>
  <si>
    <t>2019-11-08 19:02:40.0</t>
  </si>
  <si>
    <t>2019-11-08 19:06:14.0</t>
  </si>
  <si>
    <t>斯蕊</t>
  </si>
  <si>
    <t>12200</t>
  </si>
  <si>
    <t>18108097971</t>
  </si>
  <si>
    <t xml:space="preserve"> 人民中路店</t>
  </si>
  <si>
    <t>2019-11-08 21:10:19.0</t>
  </si>
  <si>
    <t>2019-11-08 21:20:30.0</t>
  </si>
  <si>
    <t>刘静</t>
  </si>
  <si>
    <t>12203</t>
  </si>
  <si>
    <t>15082543904</t>
  </si>
  <si>
    <t>2019-11-08 19:22:36.0</t>
  </si>
  <si>
    <t>2019-11-08 19:31:47.0</t>
  </si>
  <si>
    <t>王海英</t>
  </si>
  <si>
    <t>12210</t>
  </si>
  <si>
    <t>18380166191</t>
  </si>
  <si>
    <t>2019-11-08 18:47:11.0</t>
  </si>
  <si>
    <t>2019-11-08 18:54:35.0</t>
  </si>
  <si>
    <t>汤艺</t>
  </si>
  <si>
    <t>12213</t>
  </si>
  <si>
    <t>15760247040</t>
  </si>
  <si>
    <t>2019-11-08 20:29:58.0</t>
  </si>
  <si>
    <t>2019-11-08 20:33:16.0</t>
  </si>
  <si>
    <t>李润霞</t>
  </si>
  <si>
    <t>12214</t>
  </si>
  <si>
    <t>18782437329</t>
  </si>
  <si>
    <t xml:space="preserve"> 新乐中街药店</t>
  </si>
  <si>
    <t>2019-11-08 17:33:25.0</t>
  </si>
  <si>
    <t>2019-11-08 17:36:24.0</t>
  </si>
  <si>
    <t>王琴</t>
  </si>
  <si>
    <t>12217</t>
  </si>
  <si>
    <t>18328313421</t>
  </si>
  <si>
    <t>2019-11-08 18:34:40.0</t>
  </si>
  <si>
    <t>2019-11-08 18:35:33.0</t>
  </si>
  <si>
    <t>何海燕</t>
  </si>
  <si>
    <t>12220</t>
  </si>
  <si>
    <t>13408502968</t>
  </si>
  <si>
    <t>301_104430</t>
  </si>
  <si>
    <t>中和大道店</t>
  </si>
  <si>
    <t>2019-11-08 18:11:03.0</t>
  </si>
  <si>
    <t>2019-11-08 18:16:56.0</t>
  </si>
  <si>
    <t>李雯</t>
  </si>
  <si>
    <t>12235</t>
  </si>
  <si>
    <t>18302892761</t>
  </si>
  <si>
    <t>2019-11-08 17:29:18.0</t>
  </si>
  <si>
    <t>2019-11-08 17:34:46.0</t>
  </si>
  <si>
    <t>林禹帅</t>
  </si>
  <si>
    <t>12255</t>
  </si>
  <si>
    <t>15608021952</t>
  </si>
  <si>
    <t>2019-11-08 19:26:40.0</t>
  </si>
  <si>
    <t>2019-11-08 19:33:13.0</t>
  </si>
  <si>
    <t>郭桃</t>
  </si>
  <si>
    <t>12277</t>
  </si>
  <si>
    <t>13689074550</t>
  </si>
  <si>
    <t>2019-11-08 17:14:24.0</t>
  </si>
  <si>
    <t>2019-11-08 17:16:51.0</t>
  </si>
  <si>
    <t>马艺芮</t>
  </si>
  <si>
    <t>12332</t>
  </si>
  <si>
    <t>13679645325</t>
  </si>
  <si>
    <t>2019-11-08 18:07:57.0</t>
  </si>
  <si>
    <t>2019-11-08 18:10:52.0</t>
  </si>
  <si>
    <t>聂琴</t>
  </si>
  <si>
    <t>12339</t>
  </si>
  <si>
    <t>15282396356</t>
  </si>
  <si>
    <t>2019-11-08 19:15:09.0</t>
  </si>
  <si>
    <t>2019-11-08 19:21:08.0</t>
  </si>
  <si>
    <t>邹加露</t>
  </si>
  <si>
    <t>12347</t>
  </si>
  <si>
    <t>17828894574</t>
  </si>
  <si>
    <t>2019-11-08 17:52:02.0</t>
  </si>
  <si>
    <t>2019-11-08 18:01:38.0</t>
  </si>
  <si>
    <t>钟世豪</t>
  </si>
  <si>
    <t>12446</t>
  </si>
  <si>
    <t>17882218569</t>
  </si>
  <si>
    <t>2019-11-08 17:36:31.0</t>
  </si>
  <si>
    <t>2019-11-08 17:36:33.0</t>
  </si>
  <si>
    <t>50.00</t>
  </si>
  <si>
    <t>林万海</t>
  </si>
  <si>
    <t>12459</t>
  </si>
  <si>
    <t>15892872825</t>
  </si>
  <si>
    <t>301_357</t>
  </si>
  <si>
    <t>清江东路药店</t>
  </si>
  <si>
    <t>2019-11-08 21:36:24.0</t>
  </si>
  <si>
    <t>2019-11-08 21:36:35.0</t>
  </si>
  <si>
    <t>冯婧恩</t>
  </si>
  <si>
    <t>12462</t>
  </si>
  <si>
    <t>15182977644</t>
  </si>
  <si>
    <t>2019-11-08 17:15:25.0</t>
  </si>
  <si>
    <t>2019-11-08 17:17:36.0</t>
  </si>
  <si>
    <t>刘成童</t>
  </si>
  <si>
    <t>12464</t>
  </si>
  <si>
    <t>17612867598</t>
  </si>
  <si>
    <t>301_377</t>
  </si>
  <si>
    <t>新园大道药店</t>
  </si>
  <si>
    <t>2019-11-08 20:29:47.0</t>
  </si>
  <si>
    <t>2019-11-08 20:41:52.0</t>
  </si>
  <si>
    <t>代琳</t>
  </si>
  <si>
    <t>12465</t>
  </si>
  <si>
    <t>18113157882</t>
  </si>
  <si>
    <t>301_578</t>
  </si>
  <si>
    <t>华油路药店</t>
  </si>
  <si>
    <t>2019-11-08 20:42:43.0</t>
  </si>
  <si>
    <t>2019-11-08 20:47:45.0</t>
  </si>
  <si>
    <t>朱静</t>
  </si>
  <si>
    <t>12468</t>
  </si>
  <si>
    <t>15802826416</t>
  </si>
  <si>
    <t>301_107658</t>
  </si>
  <si>
    <t>万和北路店</t>
  </si>
  <si>
    <t>2019-11-08 19:18:31.0</t>
  </si>
  <si>
    <t>2019-11-08 19:24:53.0</t>
  </si>
  <si>
    <t>刁晓梅</t>
  </si>
  <si>
    <t>12470</t>
  </si>
  <si>
    <t>13541206505</t>
  </si>
  <si>
    <t>2019-11-08 17:08:27.0</t>
  </si>
  <si>
    <t>2019-11-08 17:15:03.0</t>
  </si>
  <si>
    <t>李莹</t>
  </si>
  <si>
    <t>12471</t>
  </si>
  <si>
    <t>15528057023</t>
  </si>
  <si>
    <t>2019-11-08 17:42:45.0</t>
  </si>
  <si>
    <t>2019-11-08 17:43:56.0</t>
  </si>
  <si>
    <t>陈典雅</t>
  </si>
  <si>
    <t>12472</t>
  </si>
  <si>
    <t>18113246968</t>
  </si>
  <si>
    <t>2019-11-08 21:06:53.0</t>
  </si>
  <si>
    <t>2019-11-08 21:14:19.0</t>
  </si>
  <si>
    <t>谢坤秀</t>
  </si>
  <si>
    <t>12473</t>
  </si>
  <si>
    <t>17738945032</t>
  </si>
  <si>
    <t>2019-11-08 18:11:01.0</t>
  </si>
  <si>
    <t>2019-11-08 18:12:51.0</t>
  </si>
  <si>
    <t>鞠灵</t>
  </si>
  <si>
    <t>12474</t>
  </si>
  <si>
    <t>18783015922</t>
  </si>
  <si>
    <t>2019-11-08 20:50:04.0</t>
  </si>
  <si>
    <t>2019-11-08 21:02:03.0</t>
  </si>
  <si>
    <t>杨武</t>
  </si>
  <si>
    <t>12475</t>
  </si>
  <si>
    <t>17380232500</t>
  </si>
  <si>
    <t>2019-11-08 17:58:23.0</t>
  </si>
  <si>
    <t>2019-11-08 18:02:34.0</t>
  </si>
  <si>
    <t>陈浩宇</t>
  </si>
  <si>
    <t>12479</t>
  </si>
  <si>
    <t>17609455059</t>
  </si>
  <si>
    <t>2019-11-08 17:25:49.0</t>
  </si>
  <si>
    <t>2019-11-08 17:27:36.0</t>
  </si>
  <si>
    <t>唐敏</t>
  </si>
  <si>
    <t>12483</t>
  </si>
  <si>
    <t>16602823204</t>
  </si>
  <si>
    <t>2019-11-08 17:15:58.0</t>
  </si>
  <si>
    <t>2019-11-08 17:16:47.0</t>
  </si>
  <si>
    <t>唐信银</t>
  </si>
  <si>
    <t>12489</t>
  </si>
  <si>
    <t>15283570315</t>
  </si>
  <si>
    <t>2019-11-08 17:52:51.0</t>
  </si>
  <si>
    <t>2019-11-08 17:55:54.0</t>
  </si>
  <si>
    <t>12491</t>
  </si>
  <si>
    <t>15583397227</t>
  </si>
  <si>
    <t>2019-11-08 17:08:55.0</t>
  </si>
  <si>
    <t>2019-11-08 17:20:57.0</t>
  </si>
  <si>
    <t>梁睿</t>
  </si>
  <si>
    <t>12493</t>
  </si>
  <si>
    <t>15583827130</t>
  </si>
  <si>
    <t>2019-11-08 17:03:53.0</t>
  </si>
  <si>
    <t>2019-11-08 17:21:27.0</t>
  </si>
  <si>
    <t>叶焕颜</t>
  </si>
  <si>
    <t>12496</t>
  </si>
  <si>
    <t>18030618007</t>
  </si>
  <si>
    <t>2019-11-08 19:39:30.0</t>
  </si>
  <si>
    <t>2019-11-08 19:45:42.0</t>
  </si>
  <si>
    <t>刘双</t>
  </si>
  <si>
    <t>12502</t>
  </si>
  <si>
    <t>18349807032</t>
  </si>
  <si>
    <t>2019-11-08 17:20:12.0</t>
  </si>
  <si>
    <t>2019-11-08 17:20:23.0</t>
  </si>
  <si>
    <t>文淼</t>
  </si>
  <si>
    <t>12504</t>
  </si>
  <si>
    <t>18398159765</t>
  </si>
  <si>
    <t>2019-11-08 18:46:25.0</t>
  </si>
  <si>
    <t>2019-11-08 18:49:04.0</t>
  </si>
  <si>
    <t>曾蕾蕾</t>
  </si>
  <si>
    <t>12505</t>
  </si>
  <si>
    <t>15583396621</t>
  </si>
  <si>
    <t>2019-11-08 17:28:58.0</t>
  </si>
  <si>
    <t>12509</t>
  </si>
  <si>
    <t>18215722128</t>
  </si>
  <si>
    <t>2019-11-08 17:30:10.0</t>
  </si>
  <si>
    <t>2019-11-08 17:32:46.0</t>
  </si>
  <si>
    <t>吴潇潇</t>
  </si>
  <si>
    <t>12512</t>
  </si>
  <si>
    <t>18080314206</t>
  </si>
  <si>
    <t>301_106865</t>
  </si>
  <si>
    <t>丝竹路店</t>
  </si>
  <si>
    <t>2019-11-08 19:41:36.0</t>
  </si>
  <si>
    <t>2019-11-08 19:45:52.0</t>
  </si>
  <si>
    <t>李苗</t>
  </si>
  <si>
    <t>12518</t>
  </si>
  <si>
    <t>15676008528</t>
  </si>
  <si>
    <t>2019-11-08 17:16:06.0</t>
  </si>
  <si>
    <t>2019-11-08 17:17:49.0</t>
  </si>
  <si>
    <t>罗霞</t>
  </si>
  <si>
    <t>12519</t>
  </si>
  <si>
    <t>18584899005</t>
  </si>
  <si>
    <t>2019-11-08 19:03:15.0</t>
  </si>
  <si>
    <t>2019-11-08 19:06:38.0</t>
  </si>
  <si>
    <t>赵雅丽</t>
  </si>
  <si>
    <t>12529</t>
  </si>
  <si>
    <t>15520667793</t>
  </si>
  <si>
    <t>301_52</t>
  </si>
  <si>
    <t xml:space="preserve">  崇州中心店</t>
  </si>
  <si>
    <t>2019-11-08 17:49:04.0</t>
  </si>
  <si>
    <t>2019-11-08 17:53:00.0</t>
  </si>
  <si>
    <t>沈艳洁</t>
  </si>
  <si>
    <t>12531</t>
  </si>
  <si>
    <t>14781410686</t>
  </si>
  <si>
    <t>2019-11-08 17:49:48.0</t>
  </si>
  <si>
    <t>2019-11-08 17:54:59.0</t>
  </si>
  <si>
    <t>李巧</t>
  </si>
  <si>
    <t>12535</t>
  </si>
  <si>
    <t>18352455141</t>
  </si>
  <si>
    <t>2019-11-08 22:05:23.0</t>
  </si>
  <si>
    <t>2019-11-08 22:09:24.0</t>
  </si>
  <si>
    <t>赵芃妤</t>
  </si>
  <si>
    <t>12556</t>
  </si>
  <si>
    <t>15983860635</t>
  </si>
  <si>
    <t>城郊一片&gt;川太极分公司&gt;周三（城郊一片）</t>
  </si>
  <si>
    <t>2019-11-08 19:49:42.0</t>
  </si>
  <si>
    <t>2019-11-08 20:07:32.0</t>
  </si>
  <si>
    <t>吴洪瑶</t>
  </si>
  <si>
    <t>12623</t>
  </si>
  <si>
    <t>18181524064</t>
  </si>
  <si>
    <t>2019-11-08 17:22:54.0</t>
  </si>
  <si>
    <t>2019-11-08 17:28:02.0</t>
  </si>
  <si>
    <t>黄静</t>
  </si>
  <si>
    <t>12624</t>
  </si>
  <si>
    <t>13330986193</t>
  </si>
  <si>
    <t>城郊一片&gt;川太极分公司&gt;3/9(城郊一片）</t>
  </si>
  <si>
    <t>2019-11-08 17:46:26.0</t>
  </si>
  <si>
    <t>2019-11-08 17:52:41.0</t>
  </si>
  <si>
    <t>罗玮</t>
  </si>
  <si>
    <t>4022</t>
  </si>
  <si>
    <t>13730837524</t>
  </si>
  <si>
    <t>2019-11-08 17:20:17.0</t>
  </si>
  <si>
    <t>2019-11-08 17:24:31.0</t>
  </si>
  <si>
    <t>向海英</t>
  </si>
  <si>
    <t>4024</t>
  </si>
  <si>
    <t>13541182662</t>
  </si>
  <si>
    <t>2019-11-08 17:21:03.0</t>
  </si>
  <si>
    <t>2019-11-08 17:26:23.0</t>
  </si>
  <si>
    <t>段文秀</t>
  </si>
  <si>
    <t>4089</t>
  </si>
  <si>
    <t>18980933527</t>
  </si>
  <si>
    <t>2019-11-08 17:35:16.0</t>
  </si>
  <si>
    <t>2019-11-08 17:49:11.0</t>
  </si>
  <si>
    <t>杨素芬</t>
  </si>
  <si>
    <t>4093</t>
  </si>
  <si>
    <t>13408550996</t>
  </si>
  <si>
    <t>301_311</t>
  </si>
  <si>
    <t xml:space="preserve"> 西部店</t>
  </si>
  <si>
    <t>2019-11-08 17:33:30.0</t>
  </si>
  <si>
    <t>2019-11-08 17:35:32.0</t>
  </si>
  <si>
    <t>代志斌</t>
  </si>
  <si>
    <t>4117</t>
  </si>
  <si>
    <t>13880850420</t>
  </si>
  <si>
    <t>2019-11-08 18:03:26.0</t>
  </si>
  <si>
    <t>2019-11-08 18:05:18.0</t>
  </si>
  <si>
    <t>李红梅</t>
  </si>
  <si>
    <t>4196</t>
  </si>
  <si>
    <t>15328052428</t>
  </si>
  <si>
    <t>2019-11-08 19:49:50.0</t>
  </si>
  <si>
    <t>2019-11-08 19:53:59.0</t>
  </si>
  <si>
    <t>莫晓菊</t>
  </si>
  <si>
    <t>4264</t>
  </si>
  <si>
    <t>13666223476</t>
  </si>
  <si>
    <t>2019-11-08 19:27:10.0</t>
  </si>
  <si>
    <t>2019-11-08 19:29:19.0</t>
  </si>
  <si>
    <t>谢琴</t>
  </si>
  <si>
    <t>4291</t>
  </si>
  <si>
    <t>13558826525</t>
  </si>
  <si>
    <t>2019-11-08 17:34:30.0</t>
  </si>
  <si>
    <t>2019-11-08 17:35:49.0</t>
  </si>
  <si>
    <t>周娟</t>
  </si>
  <si>
    <t>4302</t>
  </si>
  <si>
    <t>13558743930</t>
  </si>
  <si>
    <t>2019-11-08 17:26:05.0</t>
  </si>
  <si>
    <t>2019-11-08 17:27:42.0</t>
  </si>
  <si>
    <t>朱朝霞</t>
  </si>
  <si>
    <t>4325</t>
  </si>
  <si>
    <t>13880435815</t>
  </si>
  <si>
    <t>2019-11-08 17:52:42.0</t>
  </si>
  <si>
    <t>2019-11-08 17:56:27.0</t>
  </si>
  <si>
    <t>郑红艳</t>
  </si>
  <si>
    <t>4330</t>
  </si>
  <si>
    <t>13547860187</t>
  </si>
  <si>
    <t>2019-11-08 21:10:08.0</t>
  </si>
  <si>
    <t>2019-11-08 21:13:29.0</t>
  </si>
  <si>
    <t>谭庆娟</t>
  </si>
  <si>
    <t>4529</t>
  </si>
  <si>
    <t>15198255749</t>
  </si>
  <si>
    <t>2019-11-08 17:11:44.0</t>
  </si>
  <si>
    <t>2019-11-08 17:13:39.0</t>
  </si>
  <si>
    <t>朱玉梅</t>
  </si>
  <si>
    <t>4540</t>
  </si>
  <si>
    <t>13980567731</t>
  </si>
  <si>
    <t>2019-11-08 18:48:19.0</t>
  </si>
  <si>
    <t>2019-11-08 19:07:46.0</t>
  </si>
  <si>
    <t>贾静</t>
  </si>
  <si>
    <t>5344</t>
  </si>
  <si>
    <t>13618040912</t>
  </si>
  <si>
    <t>2019-11-08 19:27:21.0</t>
  </si>
  <si>
    <t>2019-11-08 19:33:20.0</t>
  </si>
  <si>
    <t>张建</t>
  </si>
  <si>
    <t>5408</t>
  </si>
  <si>
    <t>13548022840</t>
  </si>
  <si>
    <t>2019-11-08 17:25:18.0</t>
  </si>
  <si>
    <t>2019-11-08 17:32:02.0</t>
  </si>
  <si>
    <t>殷岱菊</t>
  </si>
  <si>
    <t>5527</t>
  </si>
  <si>
    <t>18349249381</t>
  </si>
  <si>
    <t>2019-11-08 17:11:04.0</t>
  </si>
  <si>
    <t>2019-11-08 17:12:05.0</t>
  </si>
  <si>
    <t>任远芳</t>
  </si>
  <si>
    <t>5701</t>
  </si>
  <si>
    <t>13438231312</t>
  </si>
  <si>
    <t>2019-11-08 17:22:11.0</t>
  </si>
  <si>
    <t>2019-11-08 17:31:37.0</t>
  </si>
  <si>
    <t>祁荣</t>
  </si>
  <si>
    <t>5954</t>
  </si>
  <si>
    <t>18380149610</t>
  </si>
  <si>
    <t>301_385</t>
  </si>
  <si>
    <t xml:space="preserve"> 五津西路药店</t>
  </si>
  <si>
    <t>2019-11-08 21:04:58.0</t>
  </si>
  <si>
    <t>李燕</t>
  </si>
  <si>
    <t>6121</t>
  </si>
  <si>
    <t>13551124920</t>
  </si>
  <si>
    <t>2019-11-08 19:25:08.0</t>
  </si>
  <si>
    <t>2019-11-08 19:33:14.0</t>
  </si>
  <si>
    <t>李莎</t>
  </si>
  <si>
    <t>6148</t>
  </si>
  <si>
    <t>18080126221</t>
  </si>
  <si>
    <t>301_594</t>
  </si>
  <si>
    <t>安仁镇千禧街药店</t>
  </si>
  <si>
    <t>2019-11-08 18:42:16.0</t>
  </si>
  <si>
    <t>2019-11-08 18:48:51.0</t>
  </si>
  <si>
    <t>张群</t>
  </si>
  <si>
    <t>6232</t>
  </si>
  <si>
    <t>15928559839</t>
  </si>
  <si>
    <t>2019-11-08 18:48:59.0</t>
  </si>
  <si>
    <t>2019-11-08 18:51:51.0</t>
  </si>
  <si>
    <t>李忠英</t>
  </si>
  <si>
    <t>6390</t>
  </si>
  <si>
    <t>15828097485</t>
  </si>
  <si>
    <t>2019-11-08 21:23:45.0</t>
  </si>
  <si>
    <t>2019-11-08 21:30:27.0</t>
  </si>
  <si>
    <t>李小平</t>
  </si>
  <si>
    <t>6494</t>
  </si>
  <si>
    <t>13880355686</t>
  </si>
  <si>
    <t>2019-11-08 17:01:04.0</t>
  </si>
  <si>
    <t>2019-11-08 17:02:40.0</t>
  </si>
  <si>
    <t>陈文芳</t>
  </si>
  <si>
    <t>6607</t>
  </si>
  <si>
    <t>13980667659</t>
  </si>
  <si>
    <t>2019-11-08 17:12:04.0</t>
  </si>
  <si>
    <t>2019-11-08 17:13:58.0</t>
  </si>
  <si>
    <t>李秀辉</t>
  </si>
  <si>
    <t>6733</t>
  </si>
  <si>
    <t>13551855040</t>
  </si>
  <si>
    <t>301_539</t>
  </si>
  <si>
    <t>大邑子龙路店</t>
  </si>
  <si>
    <t>2019-11-09 07:57:23.0</t>
  </si>
  <si>
    <t>2019-11-09 07:58:48.0</t>
  </si>
  <si>
    <t>付曦</t>
  </si>
  <si>
    <t>6752</t>
  </si>
  <si>
    <t>15908125662</t>
  </si>
  <si>
    <t>2019-11-08 17:41:09.0</t>
  </si>
  <si>
    <t>2019-11-08 17:47:36.0</t>
  </si>
  <si>
    <t>范旭</t>
  </si>
  <si>
    <t>6810</t>
  </si>
  <si>
    <t>13882169146</t>
  </si>
  <si>
    <t>2019-11-08 17:08:23.0</t>
  </si>
  <si>
    <t>2019-11-08 17:11:28.0</t>
  </si>
  <si>
    <t>刘新</t>
  </si>
  <si>
    <t>6830</t>
  </si>
  <si>
    <t>18702869564</t>
  </si>
  <si>
    <t>2019-11-08 19:21:48.0</t>
  </si>
  <si>
    <t>2019-11-08 19:23:55.0</t>
  </si>
  <si>
    <t>何英</t>
  </si>
  <si>
    <t>6831</t>
  </si>
  <si>
    <t>15882093641</t>
  </si>
  <si>
    <t>2019-11-08 19:16:36.0</t>
  </si>
  <si>
    <t>2019-11-08 19:19:44.0</t>
  </si>
  <si>
    <t>窦潘</t>
  </si>
  <si>
    <t>6884</t>
  </si>
  <si>
    <t>13980802247</t>
  </si>
  <si>
    <t xml:space="preserve">  怀远店</t>
  </si>
  <si>
    <t>城郊二片&gt;川太极分公司&gt;1.5（2片怀远店）</t>
  </si>
  <si>
    <t>2019-11-08 17:39:50.0</t>
  </si>
  <si>
    <t>2019-11-08 17:55:07.0</t>
  </si>
  <si>
    <t>唐丽</t>
  </si>
  <si>
    <t>6965</t>
  </si>
  <si>
    <t>13547983395</t>
  </si>
  <si>
    <t>2019-11-08 18:44:00.0</t>
  </si>
  <si>
    <t>2019-11-08 18:46:07.0</t>
  </si>
  <si>
    <t>廖红</t>
  </si>
  <si>
    <t>7388</t>
  </si>
  <si>
    <t>15928928200</t>
  </si>
  <si>
    <t>2019-11-08 17:05:50.0</t>
  </si>
  <si>
    <t>2019-11-08 17:09:21.0</t>
  </si>
  <si>
    <t>郑万利</t>
  </si>
  <si>
    <t>7662</t>
  </si>
  <si>
    <t>18381081068</t>
  </si>
  <si>
    <t>2019-11-08 17:11:50.0</t>
  </si>
  <si>
    <t>2019-11-08 17:15:10.0</t>
  </si>
  <si>
    <t>彭蓉</t>
  </si>
  <si>
    <t>7687</t>
  </si>
  <si>
    <t>18782091722</t>
  </si>
  <si>
    <t xml:space="preserve"> 大邑县东壕沟段药店</t>
  </si>
  <si>
    <t>2019-11-08 17:45:12.0</t>
  </si>
  <si>
    <t>2019-11-08 17:46:12.0</t>
  </si>
  <si>
    <t>杨伟钰</t>
  </si>
  <si>
    <t>7917</t>
  </si>
  <si>
    <t>15828153113</t>
  </si>
  <si>
    <t>2019-11-08 17:26:06.0</t>
  </si>
  <si>
    <t>2019-11-08 17:26:11.0</t>
  </si>
  <si>
    <t>高艳</t>
  </si>
  <si>
    <t>7947</t>
  </si>
  <si>
    <t>13551329034</t>
  </si>
  <si>
    <t>2019-11-08 17:29:44.0</t>
  </si>
  <si>
    <t>2019-11-08 17:35:44.0</t>
  </si>
  <si>
    <t>钟学兰</t>
  </si>
  <si>
    <t>8038</t>
  </si>
  <si>
    <t>13980862061</t>
  </si>
  <si>
    <t>2019-11-08 18:03:14.0</t>
  </si>
  <si>
    <t>2019-11-08 18:09:28.0</t>
  </si>
  <si>
    <t>蔡小丽</t>
  </si>
  <si>
    <t>8338</t>
  </si>
  <si>
    <t>18180668183</t>
  </si>
  <si>
    <t>2019-11-08 17:13:28.0</t>
  </si>
  <si>
    <t>2019-11-08 17:15:34.0</t>
  </si>
  <si>
    <t>宋留艺</t>
  </si>
  <si>
    <t>8386</t>
  </si>
  <si>
    <t>18200212395</t>
  </si>
  <si>
    <t>301_723</t>
  </si>
  <si>
    <t xml:space="preserve"> 柳翠路药店</t>
  </si>
  <si>
    <t>2019-11-08 17:30:55.0</t>
  </si>
  <si>
    <t>聂丽</t>
  </si>
  <si>
    <t>8594</t>
  </si>
  <si>
    <t>15388259151</t>
  </si>
  <si>
    <t xml:space="preserve"> 都江堰药店</t>
  </si>
  <si>
    <t>2019-11-08 20:57:21.0</t>
  </si>
  <si>
    <t>2019-11-08 21:04:10.0</t>
  </si>
  <si>
    <t>梁海燕</t>
  </si>
  <si>
    <t>8606</t>
  </si>
  <si>
    <t>13699433767</t>
  </si>
  <si>
    <t>2019-11-08 21:05:13.0</t>
  </si>
  <si>
    <t>2019-11-08 21:08:19.0</t>
  </si>
  <si>
    <t>熊小玲</t>
  </si>
  <si>
    <t>9320</t>
  </si>
  <si>
    <t>13518183885</t>
  </si>
  <si>
    <t>2019-11-08 17:11:27.0</t>
  </si>
  <si>
    <t>2019-11-08 17:16:19.0</t>
  </si>
  <si>
    <t>周燕</t>
  </si>
  <si>
    <t>9331</t>
  </si>
  <si>
    <t>15228994863</t>
  </si>
  <si>
    <t>2019-11-08 17:08:47.0</t>
  </si>
  <si>
    <t>2019-11-08 17:12:55.0</t>
  </si>
  <si>
    <t>孙佳丽</t>
  </si>
  <si>
    <t>9527</t>
  </si>
  <si>
    <t>15881159976</t>
  </si>
  <si>
    <t>2019-11-08 20:51:16.0</t>
  </si>
  <si>
    <t>2019-11-08 20:57:51.0</t>
  </si>
  <si>
    <t>马昕</t>
  </si>
  <si>
    <t>9563</t>
  </si>
  <si>
    <t>13668288885</t>
  </si>
  <si>
    <t>2019-11-08 17:18:03.0</t>
  </si>
  <si>
    <t>2019-11-08 17:19:05.0</t>
  </si>
  <si>
    <t>李佳岭</t>
  </si>
  <si>
    <t>9679</t>
  </si>
  <si>
    <t>13568832637</t>
  </si>
  <si>
    <t>2019-11-08 17:08:29.0</t>
  </si>
  <si>
    <t>2019-11-08 17:15:15.0</t>
  </si>
  <si>
    <t>钱亚辉</t>
  </si>
  <si>
    <t>9731</t>
  </si>
  <si>
    <t>15928534069</t>
  </si>
  <si>
    <t>2019-11-08 19:43:33.0</t>
  </si>
  <si>
    <t>2019-11-08 19:48:28.0</t>
  </si>
  <si>
    <t>蔡旌晶</t>
  </si>
  <si>
    <t>9822</t>
  </si>
  <si>
    <t>13086647972</t>
  </si>
  <si>
    <t>2019-11-08 19:15:22.0</t>
  </si>
  <si>
    <t>2019-11-08 19:27:41.0</t>
  </si>
  <si>
    <t>邓洋</t>
  </si>
  <si>
    <t>9841</t>
  </si>
  <si>
    <t>13808075394</t>
  </si>
  <si>
    <t>301_104428</t>
  </si>
  <si>
    <t>永康东路店</t>
  </si>
  <si>
    <t>2019-11-08 21:58:53.0</t>
  </si>
  <si>
    <t>2019-11-08 22:03:23.0</t>
  </si>
  <si>
    <t>周金梅</t>
  </si>
  <si>
    <t>990176</t>
  </si>
  <si>
    <t>13678143347</t>
  </si>
  <si>
    <t>促销</t>
  </si>
  <si>
    <t>2019-11-08 18:25:00.0</t>
  </si>
  <si>
    <t>2019-11-08 18:35:19.0</t>
  </si>
  <si>
    <t>赵英</t>
  </si>
  <si>
    <t>990451</t>
  </si>
  <si>
    <t>15828087002</t>
  </si>
  <si>
    <t>2019-11-08 18:39:56.0</t>
  </si>
  <si>
    <t>2019-11-08 18:42:56.0</t>
  </si>
  <si>
    <t>叶素英</t>
  </si>
  <si>
    <t>990467</t>
  </si>
  <si>
    <t>13540850204</t>
  </si>
  <si>
    <t>301_355</t>
  </si>
  <si>
    <t>双林路药店</t>
  </si>
  <si>
    <t>2019-11-08 16:59:36.0</t>
  </si>
  <si>
    <t>2019-11-08 17:04:26.0</t>
  </si>
  <si>
    <t>廖桂英</t>
  </si>
  <si>
    <t>991137</t>
  </si>
  <si>
    <t>13540826607</t>
  </si>
  <si>
    <t>2019-11-08 18:01:04.0</t>
  </si>
  <si>
    <t>李金华</t>
  </si>
  <si>
    <t>993501</t>
  </si>
  <si>
    <t>13658010976</t>
  </si>
  <si>
    <t>2019-11-08 17:27:55.0</t>
  </si>
  <si>
    <t>2019-11-08 17:31:31.0</t>
  </si>
  <si>
    <t>林玲</t>
  </si>
  <si>
    <t>995987</t>
  </si>
  <si>
    <t>13458617630</t>
  </si>
  <si>
    <t>2019-11-08 19:10:18.0</t>
  </si>
  <si>
    <t>2019-11-08 19:27:45.0</t>
  </si>
  <si>
    <t>林霞</t>
  </si>
  <si>
    <t>9983</t>
  </si>
  <si>
    <t>18728478452</t>
  </si>
  <si>
    <t>2019-11-08 17:35:35.0</t>
  </si>
  <si>
    <t>2019-11-08 17:38:25.0</t>
  </si>
  <si>
    <t>兰新喻</t>
  </si>
  <si>
    <t>10650</t>
  </si>
  <si>
    <t>13688067110</t>
  </si>
  <si>
    <t>2019-11-08 17:33:45.0</t>
  </si>
  <si>
    <t>2019-11-08 17:37:21.0</t>
  </si>
  <si>
    <t>陈思敏</t>
  </si>
  <si>
    <t>10816</t>
  </si>
  <si>
    <t>18382151601</t>
  </si>
  <si>
    <t>2019-11-08 19:30:32.0</t>
  </si>
  <si>
    <t>2019-11-08 19:35:48.0</t>
  </si>
  <si>
    <t>付能梅</t>
  </si>
  <si>
    <t>10860</t>
  </si>
  <si>
    <t>15756323750</t>
  </si>
  <si>
    <t>2019-11-08 20:51:20.0</t>
  </si>
  <si>
    <t>2019-11-08 20:53:38.0</t>
  </si>
  <si>
    <t>阮丽</t>
  </si>
  <si>
    <t>10886</t>
  </si>
  <si>
    <t>15928472226</t>
  </si>
  <si>
    <t>2019-11-08 17:58:12.0</t>
  </si>
  <si>
    <t>2019-11-08 18:00:06.0</t>
  </si>
  <si>
    <t>何倩倩</t>
  </si>
  <si>
    <t>10983</t>
  </si>
  <si>
    <t>17761305425</t>
  </si>
  <si>
    <t xml:space="preserve">  三江店</t>
  </si>
  <si>
    <t>城郊二片&gt;川太极分公司&gt;0、6（2片三江店）</t>
  </si>
  <si>
    <t>2019-11-08 19:36:44.0</t>
  </si>
  <si>
    <t>2019-11-08 19:46:43.0</t>
  </si>
  <si>
    <t>李蕊如</t>
  </si>
  <si>
    <t>11109</t>
  </si>
  <si>
    <t>13980763267</t>
  </si>
  <si>
    <t>2019-11-08 18:10:07.0</t>
  </si>
  <si>
    <t>2019-11-08 18:16:41.0</t>
  </si>
  <si>
    <t>黄天平</t>
  </si>
  <si>
    <t>11120</t>
  </si>
  <si>
    <t>15183433145</t>
  </si>
  <si>
    <t>2019-11-08 18:54:00.0</t>
  </si>
  <si>
    <t>2019-11-08 18:56:38.0</t>
  </si>
  <si>
    <t>唐冬芳</t>
  </si>
  <si>
    <t>11178</t>
  </si>
  <si>
    <t>15108359504</t>
  </si>
  <si>
    <t>301_598</t>
  </si>
  <si>
    <t>水杉街药店</t>
  </si>
  <si>
    <t>2019-11-08 19:49:46.0</t>
  </si>
  <si>
    <t>2019-11-08 20:06:46.0</t>
  </si>
  <si>
    <t>肖瑶</t>
  </si>
  <si>
    <t>11231</t>
  </si>
  <si>
    <t>18408274784</t>
  </si>
  <si>
    <t xml:space="preserve"> 浣花滨河路药店</t>
  </si>
  <si>
    <t>2019-11-08 17:34:34.0</t>
  </si>
  <si>
    <t>2019-11-08 17:36:22.0</t>
  </si>
  <si>
    <t>吴丹</t>
  </si>
  <si>
    <t>11251</t>
  </si>
  <si>
    <t>18224449143</t>
  </si>
  <si>
    <t>2019-11-08 16:59:58.0</t>
  </si>
  <si>
    <t>2019-11-08 17:04:00.0</t>
  </si>
  <si>
    <t>卫荟垟</t>
  </si>
  <si>
    <t>11319</t>
  </si>
  <si>
    <t>15283372553</t>
  </si>
  <si>
    <t>2019-11-08 19:24:43.0</t>
  </si>
  <si>
    <t>2019-11-08 19:28:00.0</t>
  </si>
  <si>
    <t>陈礼凤</t>
  </si>
  <si>
    <t>11363</t>
  </si>
  <si>
    <t>18160027885</t>
  </si>
  <si>
    <t>2019-11-08 17:43:22.0</t>
  </si>
  <si>
    <t>2019-11-08 17:52:15.0</t>
  </si>
  <si>
    <t>陈琪</t>
  </si>
  <si>
    <t>11379</t>
  </si>
  <si>
    <t>15680500593</t>
  </si>
  <si>
    <t>2019-11-08 17:28:47.0</t>
  </si>
  <si>
    <t>2019-11-08 17:28:49.0</t>
  </si>
  <si>
    <t>刘春花</t>
  </si>
  <si>
    <t>11382</t>
  </si>
  <si>
    <t>17790268107</t>
  </si>
  <si>
    <t>2019-11-08 17:11:18.0</t>
  </si>
  <si>
    <t>2019-11-08 17:14:21.0</t>
  </si>
  <si>
    <t>张丹</t>
  </si>
  <si>
    <t>11388</t>
  </si>
  <si>
    <t>18202861971</t>
  </si>
  <si>
    <t>301_371</t>
  </si>
  <si>
    <t>兴义镇万兴路药店</t>
  </si>
  <si>
    <t>2019-11-08 19:27:35.0</t>
  </si>
  <si>
    <t>2019-11-08 19:32:29.0</t>
  </si>
  <si>
    <t>曾佳敏</t>
  </si>
  <si>
    <t>11397</t>
  </si>
  <si>
    <t>13730772301</t>
  </si>
  <si>
    <t>2019-11-08 21:05:09.0</t>
  </si>
  <si>
    <t>2019-11-08 21:12:48.0</t>
  </si>
  <si>
    <t>李梦菊</t>
  </si>
  <si>
    <t>11453</t>
  </si>
  <si>
    <t>18781426627</t>
  </si>
  <si>
    <t>2019-11-08 17:44:49.0</t>
  </si>
  <si>
    <t>2019-11-08 18:01:19.0</t>
  </si>
  <si>
    <t>陈丽媛</t>
  </si>
  <si>
    <t>11465</t>
  </si>
  <si>
    <t>13550107195</t>
  </si>
  <si>
    <t>2019-11-08 17:20:04.0</t>
  </si>
  <si>
    <t>2019-11-08 17:25:20.0</t>
  </si>
  <si>
    <t>王李秋</t>
  </si>
  <si>
    <t>11483</t>
  </si>
  <si>
    <t>18349121810</t>
  </si>
  <si>
    <t>2019-11-08 17:16:45.0</t>
  </si>
  <si>
    <t>2019-11-08 17:19:00.0</t>
  </si>
  <si>
    <t>伍梦丽</t>
  </si>
  <si>
    <t>11761</t>
  </si>
  <si>
    <t>18380373647</t>
  </si>
  <si>
    <t>2019-11-08 20:53:18.0</t>
  </si>
  <si>
    <t>2019-11-08 21:09:01.0</t>
  </si>
  <si>
    <t>欧双雪</t>
  </si>
  <si>
    <t>11762</t>
  </si>
  <si>
    <t>17390121719</t>
  </si>
  <si>
    <t>2019-11-08 17:31:58.0</t>
  </si>
  <si>
    <t>2019-11-08 17:42:13.0</t>
  </si>
  <si>
    <t>曹师</t>
  </si>
  <si>
    <t>11774</t>
  </si>
  <si>
    <t>18582468472</t>
  </si>
  <si>
    <t>2019-11-08 17:39:26.0</t>
  </si>
  <si>
    <t>2019-11-08 17:45:52.0</t>
  </si>
  <si>
    <t>冯洁</t>
  </si>
  <si>
    <t>11779</t>
  </si>
  <si>
    <t>18728944203</t>
  </si>
  <si>
    <t>2019-11-08 17:24:06.0</t>
  </si>
  <si>
    <t>2019-11-08 17:26:28.0</t>
  </si>
  <si>
    <t>罗雪琴</t>
  </si>
  <si>
    <t>11949</t>
  </si>
  <si>
    <t>18482136459</t>
  </si>
  <si>
    <t>2019-11-08 17:45:11.0</t>
  </si>
  <si>
    <t>2019-11-08 17:55:57.0</t>
  </si>
  <si>
    <t>邓银鑫</t>
  </si>
  <si>
    <t>11985</t>
  </si>
  <si>
    <t>17302858607</t>
  </si>
  <si>
    <t xml:space="preserve"> 蒲阳路药店</t>
  </si>
  <si>
    <t>2019-11-08 20:58:11.0</t>
  </si>
  <si>
    <t>2019-11-08 21:01:57.0</t>
  </si>
  <si>
    <t>梁静容</t>
  </si>
  <si>
    <t>12140</t>
  </si>
  <si>
    <t>15928746461</t>
  </si>
  <si>
    <t>2019-11-08 20:15:11.0</t>
  </si>
  <si>
    <t>2019-11-08 20:17:50.0</t>
  </si>
  <si>
    <t>王佳</t>
  </si>
  <si>
    <t>12158</t>
  </si>
  <si>
    <t>18280295114</t>
  </si>
  <si>
    <t>2019-11-08 19:53:16.0</t>
  </si>
  <si>
    <t>2019-11-08 20:03:42.0</t>
  </si>
  <si>
    <t>舒思玉</t>
  </si>
  <si>
    <t>12190</t>
  </si>
  <si>
    <t>15884928537</t>
  </si>
  <si>
    <t>2019-11-08 21:03:19.0</t>
  </si>
  <si>
    <t>2019-11-08 21:13:18.0</t>
  </si>
  <si>
    <t>胡华</t>
  </si>
  <si>
    <t>12206</t>
  </si>
  <si>
    <t>13608170241</t>
  </si>
  <si>
    <t>2019-11-08 19:32:43.0</t>
  </si>
  <si>
    <t>2019-11-08 19:35:06.0</t>
  </si>
  <si>
    <t>唐璇</t>
  </si>
  <si>
    <t>12209</t>
  </si>
  <si>
    <t>13281133726</t>
  </si>
  <si>
    <t>2019-11-08 20:16:45.0</t>
  </si>
  <si>
    <t>2019-11-08 20:27:10.0</t>
  </si>
  <si>
    <t>周旭</t>
  </si>
  <si>
    <t>12212</t>
  </si>
  <si>
    <t>17302838027</t>
  </si>
  <si>
    <t xml:space="preserve"> 羊子山西路药店</t>
  </si>
  <si>
    <t>2019-11-08 21:17:42.0</t>
  </si>
  <si>
    <t>宋婷婷</t>
  </si>
  <si>
    <t>12221</t>
  </si>
  <si>
    <t>15983804730</t>
  </si>
  <si>
    <t>2019-11-08 19:39:17.0</t>
  </si>
  <si>
    <t>范文静</t>
  </si>
  <si>
    <t>12230</t>
  </si>
  <si>
    <t>18284506336</t>
  </si>
  <si>
    <t>2019-11-08 17:20:21.0</t>
  </si>
  <si>
    <t>2019-11-08 17:25:47.0</t>
  </si>
  <si>
    <t>周美仙</t>
  </si>
  <si>
    <t>12274</t>
  </si>
  <si>
    <t>18113291701</t>
  </si>
  <si>
    <t>2019-11-08 20:07:38.0</t>
  </si>
  <si>
    <t>2019-11-08 20:16:34.0</t>
  </si>
  <si>
    <t>刘学兰</t>
  </si>
  <si>
    <t>12276</t>
  </si>
  <si>
    <t>18190607157</t>
  </si>
  <si>
    <t xml:space="preserve"> 光华村街药店</t>
  </si>
  <si>
    <t>2019-11-08 20:18:51.0</t>
  </si>
  <si>
    <t>2019-11-08 20:26:54.0</t>
  </si>
  <si>
    <t>李金霏</t>
  </si>
  <si>
    <t>12349</t>
  </si>
  <si>
    <t>18990301673</t>
  </si>
  <si>
    <t>2019-11-08 22:48:57.0</t>
  </si>
  <si>
    <t>2019-11-08 23:00:49.0</t>
  </si>
  <si>
    <t>涂思佩</t>
  </si>
  <si>
    <t>12377</t>
  </si>
  <si>
    <t>15982021336</t>
  </si>
  <si>
    <t>2019-11-08 17:46:34.0</t>
  </si>
  <si>
    <t>2019-11-08 17:55:23.0</t>
  </si>
  <si>
    <t>罗悦</t>
  </si>
  <si>
    <t>12396</t>
  </si>
  <si>
    <t>18582457137</t>
  </si>
  <si>
    <t>2019-11-08 20:26:37.0</t>
  </si>
  <si>
    <t>2019-11-08 20:30:44.0</t>
  </si>
  <si>
    <t>潘霞</t>
  </si>
  <si>
    <t>12397</t>
  </si>
  <si>
    <t>15982365173</t>
  </si>
  <si>
    <t>2019-11-08 18:11:32.0</t>
  </si>
  <si>
    <t>2019-11-08 18:18:04.0</t>
  </si>
  <si>
    <t>杨敏</t>
  </si>
  <si>
    <t>12410</t>
  </si>
  <si>
    <t>18081481593</t>
  </si>
  <si>
    <t>2019-11-08 17:58:11.0</t>
  </si>
  <si>
    <t>2019-11-08 18:00:49.0</t>
  </si>
  <si>
    <t>韩守玉</t>
  </si>
  <si>
    <t>12454</t>
  </si>
  <si>
    <t>18200282561</t>
  </si>
  <si>
    <t>2019-11-08 17:14:11.0</t>
  </si>
  <si>
    <t>2019-11-08 17:24:00.0</t>
  </si>
  <si>
    <t>周炫岑</t>
  </si>
  <si>
    <t>12461</t>
  </si>
  <si>
    <t>18782348424</t>
  </si>
  <si>
    <t>301_107829</t>
  </si>
  <si>
    <t>解放路店</t>
  </si>
  <si>
    <t>2019-11-08 17:33:43.0</t>
  </si>
  <si>
    <t>2019-11-08 17:38:44.0</t>
  </si>
  <si>
    <t>冯元香</t>
  </si>
  <si>
    <t>12463</t>
  </si>
  <si>
    <t>18683570710</t>
  </si>
  <si>
    <t>2019-11-08 19:12:14.0</t>
  </si>
  <si>
    <t>2019-11-08 19:24:23.0</t>
  </si>
  <si>
    <t>范珂君</t>
  </si>
  <si>
    <t>12469</t>
  </si>
  <si>
    <t>18582861914</t>
  </si>
  <si>
    <t>2019-11-08 21:42:51.0</t>
  </si>
  <si>
    <t>谢敏</t>
  </si>
  <si>
    <t>12485</t>
  </si>
  <si>
    <t>18981004457</t>
  </si>
  <si>
    <t>2019-11-08 17:34:19.0</t>
  </si>
  <si>
    <t>胡华航</t>
  </si>
  <si>
    <t>12488</t>
  </si>
  <si>
    <t>17608168280</t>
  </si>
  <si>
    <t>2019-11-08 21:06:26.0</t>
  </si>
  <si>
    <t>2019-11-08 21:10:55.0</t>
  </si>
  <si>
    <t>王杜萍</t>
  </si>
  <si>
    <t>12492</t>
  </si>
  <si>
    <t>15181786707</t>
  </si>
  <si>
    <t>2019-11-08 17:06:18.0</t>
  </si>
  <si>
    <t>2019-11-08 17:07:39.0</t>
  </si>
  <si>
    <t>李玉涵</t>
  </si>
  <si>
    <t>12494</t>
  </si>
  <si>
    <t>18981015280</t>
  </si>
  <si>
    <t>2019-11-08 17:06:59.0</t>
  </si>
  <si>
    <t>2019-11-08 17:09:42.0</t>
  </si>
  <si>
    <t>杨昕雨</t>
  </si>
  <si>
    <t>12495</t>
  </si>
  <si>
    <t>18328405899</t>
  </si>
  <si>
    <t>301_106485</t>
  </si>
  <si>
    <t>元华二巷店</t>
  </si>
  <si>
    <t>2019-11-08 18:25:30.0</t>
  </si>
  <si>
    <t>2019-11-08 18:28:03.0</t>
  </si>
  <si>
    <t>左金松</t>
  </si>
  <si>
    <t>12498</t>
  </si>
  <si>
    <t>13981152941</t>
  </si>
  <si>
    <t>2019-11-08 18:09:58.0</t>
  </si>
  <si>
    <t>2019-11-08 18:23:09.0</t>
  </si>
  <si>
    <t>刘勇</t>
  </si>
  <si>
    <t>12501</t>
  </si>
  <si>
    <t>15828743803</t>
  </si>
  <si>
    <t>2019-11-08 21:22:45.0</t>
  </si>
  <si>
    <t>2019-11-08 21:27:27.0</t>
  </si>
  <si>
    <t>李一可</t>
  </si>
  <si>
    <t>12503</t>
  </si>
  <si>
    <t>13548100964</t>
  </si>
  <si>
    <t>2019-11-08 18:45:04.0</t>
  </si>
  <si>
    <t>2019-11-08 18:50:44.0</t>
  </si>
  <si>
    <t>周晓琪</t>
  </si>
  <si>
    <t>12511</t>
  </si>
  <si>
    <t>13541643703</t>
  </si>
  <si>
    <t>2019-11-08 17:10:48.0</t>
  </si>
  <si>
    <t>周雪</t>
  </si>
  <si>
    <t>12513</t>
  </si>
  <si>
    <t>13881797106</t>
  </si>
  <si>
    <t>301_727</t>
  </si>
  <si>
    <t>黄苑东街药店</t>
  </si>
  <si>
    <t>2019-11-08 17:33:19.0</t>
  </si>
  <si>
    <t>2019-11-08 17:37:09.0</t>
  </si>
  <si>
    <t>龚诗清</t>
  </si>
  <si>
    <t>12514</t>
  </si>
  <si>
    <t>13228217028</t>
  </si>
  <si>
    <t>2019-11-08 17:08:52.0</t>
  </si>
  <si>
    <t>李茂霞</t>
  </si>
  <si>
    <t>12530</t>
  </si>
  <si>
    <t>15223104325</t>
  </si>
  <si>
    <t>2019-11-08 18:13:36.0</t>
  </si>
  <si>
    <t>2019-11-08 18:14:26.0</t>
  </si>
  <si>
    <t>赵晓丹</t>
  </si>
  <si>
    <t>12538</t>
  </si>
  <si>
    <t>18483229465</t>
  </si>
  <si>
    <t>2019-11-08 17:11:15.0</t>
  </si>
  <si>
    <t>2019-11-08 17:14:09.0</t>
  </si>
  <si>
    <t>魏乔连</t>
  </si>
  <si>
    <t>12555</t>
  </si>
  <si>
    <t>13408686744</t>
  </si>
  <si>
    <t>301_108656</t>
  </si>
  <si>
    <t>五津西路二药房</t>
  </si>
  <si>
    <t>2019-11-08 17:13:19.0</t>
  </si>
  <si>
    <t>2019-11-08 17:20:48.0</t>
  </si>
  <si>
    <t>蒋雪琴</t>
  </si>
  <si>
    <t>4033</t>
  </si>
  <si>
    <t>18583655117</t>
  </si>
  <si>
    <t>2019-11-08 18:34:37.0</t>
  </si>
  <si>
    <t>2019-11-08 18:35:59.0</t>
  </si>
  <si>
    <t>辜瑞琪</t>
  </si>
  <si>
    <t>4044</t>
  </si>
  <si>
    <t>13880768966</t>
  </si>
  <si>
    <t>2019-11-08 19:36:02.0</t>
  </si>
  <si>
    <t>2019-11-08 19:36:57.0</t>
  </si>
  <si>
    <t>江元梅</t>
  </si>
  <si>
    <t>4061</t>
  </si>
  <si>
    <t>15928173256</t>
  </si>
  <si>
    <t>2019-11-08 18:59:14.0</t>
  </si>
  <si>
    <t>2019-11-08 19:00:42.0</t>
  </si>
  <si>
    <t>4081</t>
  </si>
  <si>
    <t>15908181564</t>
  </si>
  <si>
    <t>2019-11-08 19:56:57.0</t>
  </si>
  <si>
    <t>2019-11-08 20:01:08.0</t>
  </si>
  <si>
    <t>高文棋</t>
  </si>
  <si>
    <t>4086</t>
  </si>
  <si>
    <t>15102868703</t>
  </si>
  <si>
    <t>任会茹</t>
  </si>
  <si>
    <t>4187</t>
  </si>
  <si>
    <t>18280415898</t>
  </si>
  <si>
    <t>2019-11-08 17:21:06.0</t>
  </si>
  <si>
    <t>2019-11-08 17:22:05.0</t>
  </si>
  <si>
    <t>刘樽</t>
  </si>
  <si>
    <t>4246</t>
  </si>
  <si>
    <t>13688022150</t>
  </si>
  <si>
    <t>2019-11-08 17:06:50.0</t>
  </si>
  <si>
    <t>2019-11-08 17:11:46.0</t>
  </si>
  <si>
    <t>朱晓桃</t>
  </si>
  <si>
    <t>4301</t>
  </si>
  <si>
    <t>15928080454</t>
  </si>
  <si>
    <t>2019-11-08 17:31:24.0</t>
  </si>
  <si>
    <t>2019-11-08 17:33:18.0</t>
  </si>
  <si>
    <t>戚彩</t>
  </si>
  <si>
    <t>4310</t>
  </si>
  <si>
    <t>13558620493</t>
  </si>
  <si>
    <t>2019-11-08 20:56:36.0</t>
  </si>
  <si>
    <t>2019-11-08 21:02:40.0</t>
  </si>
  <si>
    <t>马雪</t>
  </si>
  <si>
    <t>4311</t>
  </si>
  <si>
    <t>15881126786</t>
  </si>
  <si>
    <t>2019-11-08 21:05:44.0</t>
  </si>
  <si>
    <t>2019-11-08 21:14:43.0</t>
  </si>
  <si>
    <t>欧玲</t>
  </si>
  <si>
    <t>4562</t>
  </si>
  <si>
    <t>15881041251</t>
  </si>
  <si>
    <t>2019-11-08 18:04:42.0</t>
  </si>
  <si>
    <t>2019-11-08 18:10:27.0</t>
  </si>
  <si>
    <t>张琴</t>
  </si>
  <si>
    <t>5406</t>
  </si>
  <si>
    <t>13330962538</t>
  </si>
  <si>
    <t>2019-11-08 19:49:59.0</t>
  </si>
  <si>
    <t>2019-11-08 19:55:13.0</t>
  </si>
  <si>
    <t>江月红</t>
  </si>
  <si>
    <t>5457</t>
  </si>
  <si>
    <t>13648074814</t>
  </si>
  <si>
    <t>2019-11-08 17:12:45.0</t>
  </si>
  <si>
    <t>2019-11-08 17:15:24.0</t>
  </si>
  <si>
    <t>吴阳</t>
  </si>
  <si>
    <t>5521</t>
  </si>
  <si>
    <t>15881063285</t>
  </si>
  <si>
    <t>2019-11-08 18:15:18.0</t>
  </si>
  <si>
    <t>2019-11-08 18:19:16.0</t>
  </si>
  <si>
    <t>舒海燕</t>
  </si>
  <si>
    <t>5641</t>
  </si>
  <si>
    <t>15884466979</t>
  </si>
  <si>
    <t>2019-11-08 17:26:01.0</t>
  </si>
  <si>
    <t>2019-11-08 17:28:11.0</t>
  </si>
  <si>
    <t>周红蓉</t>
  </si>
  <si>
    <t>5665</t>
  </si>
  <si>
    <t>13438365024</t>
  </si>
  <si>
    <t>2019-11-08 18:14:45.0</t>
  </si>
  <si>
    <t>韩艳梅</t>
  </si>
  <si>
    <t>6301</t>
  </si>
  <si>
    <t>13548007758</t>
  </si>
  <si>
    <t>2019-11-08 18:58:21.0</t>
  </si>
  <si>
    <t>2019-11-08 19:00:59.0</t>
  </si>
  <si>
    <t>高红华</t>
  </si>
  <si>
    <t>6303</t>
  </si>
  <si>
    <t>13980010207</t>
  </si>
  <si>
    <t>2019-11-08 21:18:08.0</t>
  </si>
  <si>
    <t>2019-11-08 21:22:27.0</t>
  </si>
  <si>
    <t>李秀芳</t>
  </si>
  <si>
    <t>6456</t>
  </si>
  <si>
    <t>13981702634</t>
  </si>
  <si>
    <t>2019-11-08 17:33:07.0</t>
  </si>
  <si>
    <t>2019-11-08 17:37:38.0</t>
  </si>
  <si>
    <t>胡建梅</t>
  </si>
  <si>
    <t>6472</t>
  </si>
  <si>
    <t>13551348448</t>
  </si>
  <si>
    <t>2019-11-08 18:08:23.0</t>
  </si>
  <si>
    <t>2019-11-08 18:15:07.0</t>
  </si>
  <si>
    <t>杨丽</t>
  </si>
  <si>
    <t>6537</t>
  </si>
  <si>
    <t>13551256215</t>
  </si>
  <si>
    <t>2019-11-08 21:53:54.0</t>
  </si>
  <si>
    <t>2019-11-08 22:03:10.0</t>
  </si>
  <si>
    <t>胡光宾</t>
  </si>
  <si>
    <t>6662</t>
  </si>
  <si>
    <t>13980576284</t>
  </si>
  <si>
    <t>2019-11-08 17:15:31.0</t>
  </si>
  <si>
    <t>2019-11-08 17:19:25.0</t>
  </si>
  <si>
    <t>吕彩霞</t>
  </si>
  <si>
    <t>7006</t>
  </si>
  <si>
    <t>18782148844</t>
  </si>
  <si>
    <t>2019-11-08 19:24:09.0</t>
  </si>
  <si>
    <t>2019-11-08 19:34:09.0</t>
  </si>
  <si>
    <t>王波</t>
  </si>
  <si>
    <t>7046</t>
  </si>
  <si>
    <t>15008208311</t>
  </si>
  <si>
    <t>2019-11-08 19:39:13.0</t>
  </si>
  <si>
    <t>2019-11-08 19:48:57.0</t>
  </si>
  <si>
    <t>黄长菊</t>
  </si>
  <si>
    <t>7107</t>
  </si>
  <si>
    <t>13628049526</t>
  </si>
  <si>
    <t>2019-11-08 17:04:58.0</t>
  </si>
  <si>
    <t>2019-11-08 17:07:49.0</t>
  </si>
  <si>
    <t>李可</t>
  </si>
  <si>
    <t>7279</t>
  </si>
  <si>
    <t>15928916808</t>
  </si>
  <si>
    <t>2019-11-08 17:00:03.0</t>
  </si>
  <si>
    <t>2019-11-08 17:05:13.0</t>
  </si>
  <si>
    <t>王燕丽</t>
  </si>
  <si>
    <t>7317</t>
  </si>
  <si>
    <t>13348958287</t>
  </si>
  <si>
    <t>2019-11-08 21:33:36.0</t>
  </si>
  <si>
    <t>2019-11-08 21:38:46.0</t>
  </si>
  <si>
    <t>曹琼</t>
  </si>
  <si>
    <t>7379</t>
  </si>
  <si>
    <t>18080925720</t>
  </si>
  <si>
    <t>2019-11-08 17:45:59.0</t>
  </si>
  <si>
    <t>2019-11-08 18:01:48.0</t>
  </si>
  <si>
    <t>袁文秀</t>
  </si>
  <si>
    <t>7386</t>
  </si>
  <si>
    <t>13348981075</t>
  </si>
  <si>
    <t>2019-11-08 17:02:43.0</t>
  </si>
  <si>
    <t>2019-11-08 17:08:53.0</t>
  </si>
  <si>
    <t>李宋琴</t>
  </si>
  <si>
    <t>7645</t>
  </si>
  <si>
    <t>18140190381</t>
  </si>
  <si>
    <t xml:space="preserve"> 邛崃长安大道药店</t>
  </si>
  <si>
    <t>2019-11-08 19:23:47.0</t>
  </si>
  <si>
    <t>2019-11-08 19:29:28.0</t>
  </si>
  <si>
    <t>吴凤兰</t>
  </si>
  <si>
    <t>8022</t>
  </si>
  <si>
    <t>15008445850</t>
  </si>
  <si>
    <t>2019-11-08 17:32:31.0</t>
  </si>
  <si>
    <t>2019-11-08 17:34:55.0</t>
  </si>
  <si>
    <t>梁娟</t>
  </si>
  <si>
    <t>8060</t>
  </si>
  <si>
    <t>18980971997</t>
  </si>
  <si>
    <t>2019-11-08 17:28:44.0</t>
  </si>
  <si>
    <t>2019-11-08 17:33:03.0</t>
  </si>
  <si>
    <t>方晓敏</t>
  </si>
  <si>
    <t>8068</t>
  </si>
  <si>
    <t>13628007643</t>
  </si>
  <si>
    <t>2019-11-08 17:02:46.0</t>
  </si>
  <si>
    <t>2019-11-08 17:09:04.0</t>
  </si>
  <si>
    <t>任姗姗</t>
  </si>
  <si>
    <t>8113</t>
  </si>
  <si>
    <t>15208427715</t>
  </si>
  <si>
    <t>2019-11-08 20:00:34.0</t>
  </si>
  <si>
    <t>2019-11-08 20:04:16.0</t>
  </si>
  <si>
    <t>张玉</t>
  </si>
  <si>
    <t>8233</t>
  </si>
  <si>
    <t>13666297753</t>
  </si>
  <si>
    <t>2019-11-08 17:09:38.0</t>
  </si>
  <si>
    <t>2019-11-08 17:11:07.0</t>
  </si>
  <si>
    <t>张娟娟</t>
  </si>
  <si>
    <t>8592</t>
  </si>
  <si>
    <t>13689067754</t>
  </si>
  <si>
    <t>2019-11-08 17:24:30.0</t>
  </si>
  <si>
    <t>2019-11-08 17:29:06.0</t>
  </si>
  <si>
    <t>曹春燕</t>
  </si>
  <si>
    <t>8731</t>
  </si>
  <si>
    <t>13540094460</t>
  </si>
  <si>
    <t>2019-11-08 17:10:42.0</t>
  </si>
  <si>
    <t>2019-11-08 17:18:24.0</t>
  </si>
  <si>
    <t>胡荣琼</t>
  </si>
  <si>
    <t>8798</t>
  </si>
  <si>
    <t>13547900485</t>
  </si>
  <si>
    <t>2019-11-08 19:37:48.0</t>
  </si>
  <si>
    <t>2019-11-08 19:38:56.0</t>
  </si>
  <si>
    <t>罗婷</t>
  </si>
  <si>
    <t>8940</t>
  </si>
  <si>
    <t>18224078170</t>
  </si>
  <si>
    <t>2019-11-08 17:22:52.0</t>
  </si>
  <si>
    <t>2019-11-08 17:30:49.0</t>
  </si>
  <si>
    <t>庄静</t>
  </si>
  <si>
    <t>9112</t>
  </si>
  <si>
    <t>15108404845</t>
  </si>
  <si>
    <t>2019-11-08 17:40:36.0</t>
  </si>
  <si>
    <t>2019-11-08 17:46:55.0</t>
  </si>
  <si>
    <t>谢玉涛</t>
  </si>
  <si>
    <t>9140</t>
  </si>
  <si>
    <t>15882428228</t>
  </si>
  <si>
    <t>2019-11-08 16:58:37.0</t>
  </si>
  <si>
    <t>2019-11-08 17:08:13.0</t>
  </si>
  <si>
    <t>刘思蝶</t>
  </si>
  <si>
    <t>9682</t>
  </si>
  <si>
    <t>18228555667</t>
  </si>
  <si>
    <t>2019-11-08 17:18:08.0</t>
  </si>
  <si>
    <t>李媛</t>
  </si>
  <si>
    <t>9760</t>
  </si>
  <si>
    <t>18008023256</t>
  </si>
  <si>
    <t>2019-11-08 17:45:22.0</t>
  </si>
  <si>
    <t>2019-11-08 17:50:02.0</t>
  </si>
  <si>
    <t>梅茜</t>
  </si>
  <si>
    <t>9895</t>
  </si>
  <si>
    <t>13880638964</t>
  </si>
  <si>
    <t>2019-11-08 17:22:43.0</t>
  </si>
  <si>
    <t>2019-11-08 17:24:01.0</t>
  </si>
  <si>
    <t>杨梅</t>
  </si>
  <si>
    <t>990035</t>
  </si>
  <si>
    <t>18702801956</t>
  </si>
  <si>
    <t>2019-11-08 18:59:05.0</t>
  </si>
  <si>
    <t>2019-11-08 19:00:53.0</t>
  </si>
  <si>
    <t>蒋晓琼（销售员）</t>
  </si>
  <si>
    <t>990487</t>
  </si>
  <si>
    <t>15719433042</t>
  </si>
  <si>
    <t>2019-11-08 17:33:01.0</t>
  </si>
  <si>
    <t>杜莲桃</t>
  </si>
  <si>
    <t>998927</t>
  </si>
  <si>
    <t>18227699390</t>
  </si>
  <si>
    <t>2019-11-08 17:19:14.0</t>
  </si>
  <si>
    <t>双十一活动 未进社区门店</t>
  </si>
  <si>
    <t>店名</t>
  </si>
  <si>
    <t>提交时间</t>
  </si>
  <si>
    <t>钉钉姓名</t>
  </si>
  <si>
    <t>钉钉部门</t>
  </si>
  <si>
    <t>进社区的时间</t>
  </si>
  <si>
    <t>社区宣传现场活动图片</t>
  </si>
  <si>
    <t>预存金额（进社区当天预存总金额）/元</t>
  </si>
  <si>
    <t>扫码领劵人数/人（进社区当天）</t>
  </si>
  <si>
    <t>19-11-09 17:23</t>
  </si>
  <si>
    <t xml:space="preserve">科华路店 </t>
  </si>
  <si>
    <t>科华店</t>
  </si>
  <si>
    <t>2019-11-08</t>
  </si>
  <si>
    <t>img_20191108_150424.jpg</t>
  </si>
  <si>
    <t>img_20191108_150003.jpg</t>
  </si>
  <si>
    <t>img_20191108_150216.jpg</t>
  </si>
  <si>
    <t>19-11-09 09:00</t>
  </si>
  <si>
    <t xml:space="preserve">子龙店 </t>
  </si>
  <si>
    <t>大邑子龙店</t>
  </si>
  <si>
    <t>2019-11-06</t>
  </si>
  <si>
    <t>img_20191106_134235.jpg</t>
  </si>
  <si>
    <t>img_20191106_134229.jpg</t>
  </si>
  <si>
    <t>img_20191106_134041.jpg</t>
  </si>
  <si>
    <t>19-11-09 08:52</t>
  </si>
  <si>
    <t xml:space="preserve">新园大道店 </t>
  </si>
  <si>
    <t>新园大道</t>
  </si>
  <si>
    <t>de3fa5ee-3f0a-449d-aa69-74fb6d458a7f.jpeg</t>
  </si>
  <si>
    <t>5d302a75-cf72-42e4-8cc7-deb7e10d5d5f.jpeg</t>
  </si>
  <si>
    <t>ef93c57e-5092-4ddb-8a28-f9bda328be82.jpeg</t>
  </si>
  <si>
    <t>19-11-09 08:41</t>
  </si>
  <si>
    <t xml:space="preserve">浆洗街店 </t>
  </si>
  <si>
    <t>浆洗街</t>
  </si>
  <si>
    <t>img20191106160102.jpg</t>
  </si>
  <si>
    <t>img20191106162248.jpg</t>
  </si>
  <si>
    <t>img20191108163424.jpg</t>
  </si>
  <si>
    <t>0</t>
  </si>
  <si>
    <t>19-11-09 08:26</t>
  </si>
  <si>
    <t xml:space="preserve">大邑东街店 </t>
  </si>
  <si>
    <t>大邑东街店</t>
  </si>
  <si>
    <t>img_20191106_124920.jpg</t>
  </si>
  <si>
    <t>img_20191106_125048.jpg</t>
  </si>
  <si>
    <t>img_20191106_125003.jpg</t>
  </si>
  <si>
    <t>19-11-08 23:09</t>
  </si>
  <si>
    <t>杨苗</t>
  </si>
  <si>
    <t xml:space="preserve">人民中路店 </t>
  </si>
  <si>
    <t>人民中路店</t>
  </si>
  <si>
    <t>20191106_154713.jpg</t>
  </si>
  <si>
    <t>20191106_154517.jpg</t>
  </si>
  <si>
    <t>20191106_153833.jpg</t>
  </si>
  <si>
    <t>19-11-08 22:42</t>
  </si>
  <si>
    <t>张杰</t>
  </si>
  <si>
    <t xml:space="preserve">龙潭西路店 </t>
  </si>
  <si>
    <t>龙潭西路</t>
  </si>
  <si>
    <t>img_20191106_133704.jpg</t>
  </si>
  <si>
    <t>img_20191106_134918.jpg</t>
  </si>
  <si>
    <t>img_20191106_143744.jpg</t>
  </si>
  <si>
    <t>19-11-08 21:59</t>
  </si>
  <si>
    <t xml:space="preserve">大邑片区 东壕沟店 营运部 </t>
  </si>
  <si>
    <t>大邑东壕沟</t>
  </si>
  <si>
    <t>c17b19a6-3cad-4487-bebe-d81fc0ffb494.jpeg</t>
  </si>
  <si>
    <t>6de1726f-9822-4fe9-bf04-4a9af8cfc23f.jpeg</t>
  </si>
  <si>
    <t>39c9582c-0cdb-4df9-ab0b-e534e95b7ef3.jpeg</t>
  </si>
  <si>
    <t>19-11-08 21:34</t>
  </si>
  <si>
    <t xml:space="preserve">中和新下街店 </t>
  </si>
  <si>
    <t>img_20191108_153721.jpg</t>
  </si>
  <si>
    <t>img_20191108_152711.jpg</t>
  </si>
  <si>
    <t>img_20191108_152200.jpg</t>
  </si>
  <si>
    <t>19-11-08 21:20</t>
  </si>
  <si>
    <t xml:space="preserve">金马河路店 </t>
  </si>
  <si>
    <t>9d156520-8299-4e15-9fb7-d03cc84bb863.jpeg</t>
  </si>
  <si>
    <t>bcc11ee7-459c-4a1d-bc48-93c1d4467022.jpeg</t>
  </si>
  <si>
    <t>c8365bae-9367-4998-acc7-dc7a490d8356.jpeg</t>
  </si>
  <si>
    <t>19-11-08 21:19</t>
  </si>
  <si>
    <t xml:space="preserve">金丝街店 </t>
  </si>
  <si>
    <t>金丝街店</t>
  </si>
  <si>
    <t>img_20191108_155532.jpg</t>
  </si>
  <si>
    <t>img_20191108_152542.jpg</t>
  </si>
  <si>
    <t>img_20191108_154206.jpg</t>
  </si>
  <si>
    <t>19-11-08 21:11</t>
  </si>
  <si>
    <t xml:space="preserve">三强西街药店 </t>
  </si>
  <si>
    <t>三强西路店</t>
  </si>
  <si>
    <t>mmexport1573192042018.jpg</t>
  </si>
  <si>
    <t>mmexport1573192030171.jpg</t>
  </si>
  <si>
    <t>mmexport1573192003170.jpg</t>
  </si>
  <si>
    <t>19-11-08 21:10</t>
  </si>
  <si>
    <t xml:space="preserve">永康东路店 </t>
  </si>
  <si>
    <t>mmexport1573216902470</t>
  </si>
  <si>
    <t>mmexport1573216906328</t>
  </si>
  <si>
    <t>mmexport1573192022898.jpg</t>
  </si>
  <si>
    <t>19-11-08 20:50</t>
  </si>
  <si>
    <t xml:space="preserve">新津兴义店 </t>
  </si>
  <si>
    <t>兴义店</t>
  </si>
  <si>
    <t>0b5477e2-3567-42de-9466-de576f05a3c1.jpeg</t>
  </si>
  <si>
    <t>887aef5e-c0a7-4f17-a121-efba44d93ae9.jpeg</t>
  </si>
  <si>
    <t>c993c50e-76c4-48a3-94a7-7155df87f5f5.jpeg</t>
  </si>
  <si>
    <t>19-11-08 20:40</t>
  </si>
  <si>
    <t xml:space="preserve">万科路店 </t>
  </si>
  <si>
    <t>万科店</t>
  </si>
  <si>
    <t>ed59c1ad-3945-4ac3-9401-59183b16d88f.jpeg</t>
  </si>
  <si>
    <t>4791b63a-b5bd-47ce-af62-28c19964c44c.jpeg</t>
  </si>
  <si>
    <t>5b5d25d2-446c-426e-bce4-8626de4b9cd5.jpeg</t>
  </si>
  <si>
    <t>19-11-08 20:32</t>
  </si>
  <si>
    <t xml:space="preserve">佳灵路店 </t>
  </si>
  <si>
    <t>佳灵路</t>
  </si>
  <si>
    <t>2019-11-05</t>
  </si>
  <si>
    <t>128ecea7-e660-4d7a-a593-5c1c75524bf3.jpeg</t>
  </si>
  <si>
    <t>f1d7502b-47c2-4e9d-bd36-e6c6eac4830d.jpeg</t>
  </si>
  <si>
    <t>051e2ef7-e2e6-4590-b5a9-5c7cfa4dbe14.jpeg</t>
  </si>
  <si>
    <t>19-11-08 20:22</t>
  </si>
  <si>
    <t xml:space="preserve">崇州怀远店 </t>
  </si>
  <si>
    <t>怀远店</t>
  </si>
  <si>
    <t>2019-11-07</t>
  </si>
  <si>
    <t>b971c83a-8121-4bea-aac7-e4eea6ef0bf6.jpeg</t>
  </si>
  <si>
    <t>0e10d5be-299b-4061-b805-82c10fd01b3a.jpeg</t>
  </si>
  <si>
    <t>5555767d-40ed-4585-bb3e-af91162de946.jpeg</t>
  </si>
  <si>
    <t>19-11-08 19:41</t>
  </si>
  <si>
    <t xml:space="preserve">蜀辉路店 </t>
  </si>
  <si>
    <t>蜀辉路</t>
  </si>
  <si>
    <t>mmexport1573212985287.jpg</t>
  </si>
  <si>
    <t>mmexport1573212996512.jpg</t>
  </si>
  <si>
    <t>mmexport1573212982179.jpg</t>
  </si>
  <si>
    <t>19-11-08 19:40</t>
  </si>
  <si>
    <t xml:space="preserve">观音桥店 </t>
  </si>
  <si>
    <t>观音桥</t>
  </si>
  <si>
    <t>93083dee-afda-4ef6-b15b-f1aa033586ac.jpeg</t>
  </si>
  <si>
    <t>c3f106fa-ba04-4b7a-8256-5f090f7ecf67.jpeg</t>
  </si>
  <si>
    <t>d0ff26d2-abe5-42fe-9438-d59a908bb11a.jpeg</t>
  </si>
  <si>
    <t>19-11-08 18:57</t>
  </si>
  <si>
    <t xml:space="preserve">都江堰中心店 </t>
  </si>
  <si>
    <t>都江堰店</t>
  </si>
  <si>
    <t>mmexport1573194524679.jpg</t>
  </si>
  <si>
    <t>mmexport1573194512020.jpg</t>
  </si>
  <si>
    <t>mmexport1573194477203.jpg</t>
  </si>
  <si>
    <t>19-11-08 18:23</t>
  </si>
  <si>
    <t>曾艳</t>
  </si>
  <si>
    <t xml:space="preserve">新怡店 </t>
  </si>
  <si>
    <t>新怡店</t>
  </si>
  <si>
    <t>1573208505086.jpg</t>
  </si>
  <si>
    <t>1573208535156.jpg</t>
  </si>
  <si>
    <t>1573208550923.jpg</t>
  </si>
  <si>
    <t>19-11-08 18:22</t>
  </si>
  <si>
    <t>兰夏琳</t>
  </si>
  <si>
    <t xml:space="preserve">民丰大道店 </t>
  </si>
  <si>
    <t>锦城大道店</t>
  </si>
  <si>
    <t>img_20191106_161809.jpg</t>
  </si>
  <si>
    <t>img_20191106_162231.jpg</t>
  </si>
  <si>
    <t>img_20191106_163447.jpg</t>
  </si>
  <si>
    <t>19-11-08 18:20</t>
  </si>
  <si>
    <t xml:space="preserve">贝森北路店 </t>
  </si>
  <si>
    <t>贝森北路</t>
  </si>
  <si>
    <t>mmexport1573191711700.jpg</t>
  </si>
  <si>
    <t>mmexport1573191718116.jpg</t>
  </si>
  <si>
    <t>mmexport1573191861582.jpg</t>
  </si>
  <si>
    <t>19-11-08 17:58</t>
  </si>
  <si>
    <t xml:space="preserve">问道西路店 </t>
  </si>
  <si>
    <t>问道西路店</t>
  </si>
  <si>
    <t>mmexport1573207037441.jpg</t>
  </si>
  <si>
    <t>img20191106142811_bb9c444e.jpg</t>
  </si>
  <si>
    <t>img20191106142803.jpg</t>
  </si>
  <si>
    <t>19-11-08 17:46</t>
  </si>
  <si>
    <t>何丽萍</t>
  </si>
  <si>
    <t xml:space="preserve">聚源镇药店 </t>
  </si>
  <si>
    <t>聚源店</t>
  </si>
  <si>
    <t>img_20191108_112217.jpg</t>
  </si>
  <si>
    <t>img_20191108_112648.jpg</t>
  </si>
  <si>
    <t>img_20191108_115240.jpg</t>
  </si>
  <si>
    <t>19-11-08 17:38</t>
  </si>
  <si>
    <t xml:space="preserve">枣子巷店 </t>
  </si>
  <si>
    <t>枣子巷店</t>
  </si>
  <si>
    <t>1407d9c8-dbba-40ac-848b-d7cd2b146b88.jpeg</t>
  </si>
  <si>
    <t>3be010cc-2331-49d2-81c3-36c3b9f2c22c.jpeg</t>
  </si>
  <si>
    <t>11089eff-663d-4a5a-964a-d46ed069ea1f.jpeg</t>
  </si>
  <si>
    <t>19-11-08 17:31</t>
  </si>
  <si>
    <t xml:space="preserve">郫县东大街店 </t>
  </si>
  <si>
    <t>郫县东大街</t>
  </si>
  <si>
    <t>img_20191106_145354.jpg</t>
  </si>
  <si>
    <t>img_20191106_145405.jpg</t>
  </si>
  <si>
    <t>img_20191106_145447.jpg</t>
  </si>
  <si>
    <t>19-11-08 17:26</t>
  </si>
  <si>
    <t xml:space="preserve">中和大道店 </t>
  </si>
  <si>
    <t>c6d4bd0b-fe8a-4b19-bfe0-008116a3d909.jpeg</t>
  </si>
  <si>
    <t>fca8b3c1-bacc-4287-a7ec-2cf6b2ca4e02.jpeg</t>
  </si>
  <si>
    <t>ded08bcf-bdc9-4741-8c40-55abe4549ca1.jpeg</t>
  </si>
  <si>
    <t>19-11-08 17:20</t>
  </si>
  <si>
    <t>邱如秀</t>
  </si>
  <si>
    <t xml:space="preserve">公济桥店 </t>
  </si>
  <si>
    <t>公济桥</t>
  </si>
  <si>
    <t>img_20191108_144816.jpg</t>
  </si>
  <si>
    <t>img_20191108_144347_b58803cd.jpg</t>
  </si>
  <si>
    <t>img_20191108_144334.jpg</t>
  </si>
  <si>
    <t>19-11-08 17:19</t>
  </si>
  <si>
    <t xml:space="preserve">长安大道店 </t>
  </si>
  <si>
    <t>邛崃长安店</t>
  </si>
  <si>
    <t>img20191106111518.jpg</t>
  </si>
  <si>
    <t>mmexport1573012306839.jpg</t>
  </si>
  <si>
    <t>img20191106111437.jpg</t>
  </si>
  <si>
    <t xml:space="preserve">大悦路店 </t>
  </si>
  <si>
    <t>img_20191108_153633.jpg</t>
  </si>
  <si>
    <t>img_20191108_154315.jpg</t>
  </si>
  <si>
    <t>img_20191108_160709.jpg</t>
  </si>
  <si>
    <t>19-11-08 17:17</t>
  </si>
  <si>
    <t xml:space="preserve">十二桥店 </t>
  </si>
  <si>
    <t>十二桥店</t>
  </si>
  <si>
    <t>img_20191108_161110.jpg</t>
  </si>
  <si>
    <t>1573203736460.jpg</t>
  </si>
  <si>
    <t>1573203755823.jpg</t>
  </si>
  <si>
    <t>19-11-08 17:09</t>
  </si>
  <si>
    <t xml:space="preserve">羊子山西路店 </t>
  </si>
  <si>
    <t>羊子山</t>
  </si>
  <si>
    <t>9c923faa-32a2-4038-be39-cb7d2117230f.jpeg</t>
  </si>
  <si>
    <t>639f399f-00c5-4697-b4f4-1f93214c6de1.jpeg</t>
  </si>
  <si>
    <t>198cadaf-bc44-4246-8251-f89338d05cde.jpeg</t>
  </si>
  <si>
    <t>19-11-08 17:01</t>
  </si>
  <si>
    <t xml:space="preserve">银河北街店 </t>
  </si>
  <si>
    <t>银河北街</t>
  </si>
  <si>
    <t>img_20191108_075141.jpg</t>
  </si>
  <si>
    <t>img_20191108_080529.jpg</t>
  </si>
  <si>
    <t>img_20191108_075603.jpg</t>
  </si>
  <si>
    <t>19-11-08 17:00</t>
  </si>
  <si>
    <t>img_20191108_155530.jpg</t>
  </si>
  <si>
    <t>19-11-08 16:59</t>
  </si>
  <si>
    <t xml:space="preserve">新津邓双店 </t>
  </si>
  <si>
    <t>image_1573037857890.jpg</t>
  </si>
  <si>
    <t>image_1573037809295.jpg</t>
  </si>
  <si>
    <t>mmexport1573203475596.jpg</t>
  </si>
  <si>
    <t>19-11-08 16:57</t>
  </si>
  <si>
    <t xml:space="preserve">西部店 </t>
  </si>
  <si>
    <t>西部店</t>
  </si>
  <si>
    <t>img_20191105_102523.jpg</t>
  </si>
  <si>
    <t>img_20191105_101833.jpg</t>
  </si>
  <si>
    <t>img_20191105_101830.jpg</t>
  </si>
  <si>
    <t>19-11-08 16:39</t>
  </si>
  <si>
    <t>王馨</t>
  </si>
  <si>
    <t xml:space="preserve">温江江安店 </t>
  </si>
  <si>
    <t>江安店</t>
  </si>
  <si>
    <t>d22e5bcb-0ea6-4d46-bc40-e90d6ec30cf3.jpeg</t>
  </si>
  <si>
    <t>2695b22d-5dbe-426e-a133-3a87a52edb51.jpeg</t>
  </si>
  <si>
    <t>03124030-448b-47ca-8f18-85c6951d0c36.jpeg</t>
  </si>
  <si>
    <t>19-11-08 16:33</t>
  </si>
  <si>
    <t xml:space="preserve">西林一街店 </t>
  </si>
  <si>
    <t>32cacc7c-6462-413d-a5df-db6726289425.jpeg</t>
  </si>
  <si>
    <t>5772b504-3b7a-4ec5-b176-bfd092d4493a.jpeg</t>
  </si>
  <si>
    <t>7c9bb2aa-5505-4e1c-b732-b2261e2e1eeb.jpeg</t>
  </si>
  <si>
    <t>19-11-08 16:17</t>
  </si>
  <si>
    <t xml:space="preserve">水杉街店 </t>
  </si>
  <si>
    <t>水杉街店</t>
  </si>
  <si>
    <t>56e06a97-b8ce-4bcd-ac69-9e627728d1f5.jpeg</t>
  </si>
  <si>
    <t>b9cbff24-6635-4cc8-87a1-3a175f0a0805.jpeg</t>
  </si>
  <si>
    <t>d8add670-e65e-496e-87a8-c3e383b19ee7.jpeg</t>
  </si>
  <si>
    <t>19-11-08 16:13</t>
  </si>
  <si>
    <t xml:space="preserve">马超东路店 </t>
  </si>
  <si>
    <t>马超东路</t>
  </si>
  <si>
    <t>img_20191108_151450.jpg</t>
  </si>
  <si>
    <t>img_20191108_151748.jpg</t>
  </si>
  <si>
    <t>img_20191108_150930.jpg</t>
  </si>
  <si>
    <t xml:space="preserve">万宇路店 </t>
  </si>
  <si>
    <t>万宇店</t>
  </si>
  <si>
    <t>f6d89fe3-7ef2-425e-89ec-d5751a9c099b.jpeg</t>
  </si>
  <si>
    <t>33067f86-6282-44a9-992e-3acb9e493803.jpeg</t>
  </si>
  <si>
    <t>47a28626-aea3-4a44-92c9-71df7f9b689c.jpeg</t>
  </si>
  <si>
    <t>19-11-08 16:07</t>
  </si>
  <si>
    <t>单菊</t>
  </si>
  <si>
    <t xml:space="preserve">龙泉驿生店 </t>
  </si>
  <si>
    <t>龙泉驿生路店</t>
  </si>
  <si>
    <t>41ba4892-73d6-4c7f-b4c7-bdf37e689d08.jpeg</t>
  </si>
  <si>
    <t>e7cae4c5-bd0b-47c3-89e9-6ef844c3e809.jpeg</t>
  </si>
  <si>
    <t>8e8d5c58-8c90-4eae-b235-f3c6518b0c54.jpeg</t>
  </si>
  <si>
    <t>19-11-08 15:49</t>
  </si>
  <si>
    <t xml:space="preserve">温江店 </t>
  </si>
  <si>
    <t>温江江店</t>
  </si>
  <si>
    <t>img_20191108_153653.jpg</t>
  </si>
  <si>
    <t>img_20191108_154111.jpg</t>
  </si>
  <si>
    <t>mmexport1573138381510.jpg</t>
  </si>
  <si>
    <t>19-11-08 15:48</t>
  </si>
  <si>
    <t xml:space="preserve">崔家店 </t>
  </si>
  <si>
    <t>太极大药房崔家店</t>
  </si>
  <si>
    <t>1573038834054.jpg</t>
  </si>
  <si>
    <t>1573039147912.jpg</t>
  </si>
  <si>
    <t>1573038852662.jpg</t>
  </si>
  <si>
    <t>19-11-08 15:46</t>
  </si>
  <si>
    <t>黄鑫</t>
  </si>
  <si>
    <t xml:space="preserve">航中街店 </t>
  </si>
  <si>
    <t>航中路店</t>
  </si>
  <si>
    <t>84907f20-b0a3-430d-9aff-34a6628394f3.jpeg</t>
  </si>
  <si>
    <t>a92bfef0-05d7-40c9-b468-1f3c83e38981.jpeg</t>
  </si>
  <si>
    <t>c97fe8d8-f268-4e9c-a769-d36f9d698ad6.jpeg</t>
  </si>
  <si>
    <t>19-11-08 15:44</t>
  </si>
  <si>
    <t xml:space="preserve">崇州中心店 </t>
  </si>
  <si>
    <t>崇州中心店</t>
  </si>
  <si>
    <t>36ea82b9-3163-484c-a9d4-04e9a6b37f7b.jpeg</t>
  </si>
  <si>
    <t>7861f5ab-7a46-44c7-b469-6f7b199a0ad0.jpeg</t>
  </si>
  <si>
    <t>844b41ec-cc0f-4395-9be6-18d26dcd2a67.jpeg</t>
  </si>
  <si>
    <t>19-11-08 15:42</t>
  </si>
  <si>
    <t xml:space="preserve">双流锦华路店 </t>
  </si>
  <si>
    <t>双流锦华店</t>
  </si>
  <si>
    <t>d52fd8db-6eb8-4f2b-ac32-d58f24d20a46.jpeg</t>
  </si>
  <si>
    <t>f8e73695-8f82-46f7-a49f-5d8b20a0981e.jpeg</t>
  </si>
  <si>
    <t>0164a5d2-241d-4a70-858a-5e762a757ddb.jpeg</t>
  </si>
  <si>
    <t>19-11-08 15:41</t>
  </si>
  <si>
    <t xml:space="preserve">红星店 </t>
  </si>
  <si>
    <t>红星店</t>
  </si>
  <si>
    <t>img_20191105_165151.jpg</t>
  </si>
  <si>
    <t>mmexport1573197300614.jpg</t>
  </si>
  <si>
    <t>mmexport1573197296144.jpg</t>
  </si>
  <si>
    <t xml:space="preserve">沙河源店 </t>
  </si>
  <si>
    <t>沙河源</t>
  </si>
  <si>
    <t>img_20191105_153414.jpg</t>
  </si>
  <si>
    <t>img_20191105_165648.jpg</t>
  </si>
  <si>
    <t>img_20191105_155125.jpg</t>
  </si>
  <si>
    <t>19-11-08 15:35</t>
  </si>
  <si>
    <t>谭凤旭</t>
  </si>
  <si>
    <t xml:space="preserve">元华二巷店 </t>
  </si>
  <si>
    <t>元华二巷</t>
  </si>
  <si>
    <t>bed07666-1780-4885-bf42-aaea36361ca0.jpeg</t>
  </si>
  <si>
    <t>59f6c094-2191-45e6-959f-1bca3c996042.jpeg</t>
  </si>
  <si>
    <t>b91f5f7b-803e-4712-a055-bbca8e9e605c.jpeg</t>
  </si>
  <si>
    <t>19-11-08 15:34</t>
  </si>
  <si>
    <t xml:space="preserve">翔凤路店 </t>
  </si>
  <si>
    <t>翔凤店</t>
  </si>
  <si>
    <t>06872f5b-e53f-4273-8c92-658908bec9eb.jpeg</t>
  </si>
  <si>
    <t>e324cb4f-72aa-4b69-9267-d76967e82b52.jpeg</t>
  </si>
  <si>
    <t>462ae638-fda6-4100-a945-0fae9c1935e1.jpeg</t>
  </si>
  <si>
    <t>19-11-08 15:27</t>
  </si>
  <si>
    <t xml:space="preserve">天久北巷店 </t>
  </si>
  <si>
    <t>天久北巷店</t>
  </si>
  <si>
    <t>1573197442463.jpg</t>
  </si>
  <si>
    <t>1573197547231.jpg</t>
  </si>
  <si>
    <t>1573197799918.jpg</t>
  </si>
  <si>
    <t>19-11-08 15:25</t>
  </si>
  <si>
    <t xml:space="preserve">翠荫街店 </t>
  </si>
  <si>
    <t>邛崃翠荫店</t>
  </si>
  <si>
    <t>img20191106112814.jpg</t>
  </si>
  <si>
    <t>img20191106102256.jpg</t>
  </si>
  <si>
    <t>img20191106104705_bd7fb37b.jpg</t>
  </si>
  <si>
    <t>19-11-08 15:24</t>
  </si>
  <si>
    <t>胡欣</t>
  </si>
  <si>
    <t xml:space="preserve">银沙路店 </t>
  </si>
  <si>
    <t>mmexport1573183069932.jpg</t>
  </si>
  <si>
    <t>mmexport1573183083393.jpg</t>
  </si>
  <si>
    <t>mmexport1573183088684.jpg</t>
  </si>
  <si>
    <t>19-11-08 15:16</t>
  </si>
  <si>
    <t xml:space="preserve">紫薇东路店 </t>
  </si>
  <si>
    <t>55978de3-7fda-4c0c-8586-1d9a4cbae6cf.jpeg</t>
  </si>
  <si>
    <t>3fa9424b-c937-40a6-b9ea-25e7d537538d.jpeg</t>
  </si>
  <si>
    <t>c2b6e40d-7c03-484f-9390-5fa58a7342e4.jpeg</t>
  </si>
  <si>
    <t>19-11-08 15:15</t>
  </si>
  <si>
    <t xml:space="preserve">蜀州中路店 </t>
  </si>
  <si>
    <t>e55fa7a8-2c25-45a1-9bf4-2faa948b374f.jpeg</t>
  </si>
  <si>
    <t>77a987ce-9640-467c-912b-71c5b98f61a6.jpeg</t>
  </si>
  <si>
    <t>4cce30ff-5391-447a-9427-e2694ae2382b.jpeg</t>
  </si>
  <si>
    <t>19-11-08 15:14</t>
  </si>
  <si>
    <t xml:space="preserve">新繁店 </t>
  </si>
  <si>
    <t>新繁店</t>
  </si>
  <si>
    <t>img_20191106_095943.jpg</t>
  </si>
  <si>
    <t>img_20191106_090812.jpg</t>
  </si>
  <si>
    <t>img_20191106_090548.jpg</t>
  </si>
  <si>
    <t>19-11-08 15:12</t>
  </si>
  <si>
    <t>黄雨</t>
  </si>
  <si>
    <t xml:space="preserve">华康路店 </t>
  </si>
  <si>
    <t>华康</t>
  </si>
  <si>
    <t>723c8644-162e-45ce-bc4f-b4a214fd1c88.jpeg</t>
  </si>
  <si>
    <t>d120b8ad-3f75-4461-97da-cd1abfa0a81a.jpeg</t>
  </si>
  <si>
    <t>cf2ec57f-c5e0-4f0d-aba7-ae94e5acfc2c.jpeg</t>
  </si>
  <si>
    <t>19-11-08 15:08</t>
  </si>
  <si>
    <t xml:space="preserve">大源北街 </t>
  </si>
  <si>
    <t>大源北街</t>
  </si>
  <si>
    <t>aeabc9b3-5d3b-4176-b25d-7dc128be64b4.jpeg</t>
  </si>
  <si>
    <t>d880c18a-cfed-4f7b-b91b-c4f3746876c2.jpeg</t>
  </si>
  <si>
    <t>aa01d00f-37c7-4d72-af85-d60074c513da.jpeg</t>
  </si>
  <si>
    <t>19-11-08 14:59</t>
  </si>
  <si>
    <t>胡艳弘</t>
  </si>
  <si>
    <t xml:space="preserve">清江东路店 </t>
  </si>
  <si>
    <t>清江东路</t>
  </si>
  <si>
    <t>img_20191106_094035.jpg</t>
  </si>
  <si>
    <t>img_20191106_114500.jpg</t>
  </si>
  <si>
    <t>img_20191106_100814.jpg</t>
  </si>
  <si>
    <t>19-11-08 14:57</t>
  </si>
  <si>
    <t>李媛2</t>
  </si>
  <si>
    <t xml:space="preserve">顺和街店 </t>
  </si>
  <si>
    <t>顺和街店</t>
  </si>
  <si>
    <t>3302dae0-bbf5-4beb-b3f4-abf02d081088.jpeg</t>
  </si>
  <si>
    <t>beadd26c-488b-49da-adb8-5cae11f9163e.jpeg</t>
  </si>
  <si>
    <t>95728ece-6722-458a-9b74-69a404a539c2.jpeg</t>
  </si>
  <si>
    <t>19-11-08 14:46</t>
  </si>
  <si>
    <t>魏津</t>
  </si>
  <si>
    <t xml:space="preserve">光华店 </t>
  </si>
  <si>
    <t>光华店</t>
  </si>
  <si>
    <t>e9e90380-f8a7-4b38-b50d-9c6edcfcad32.jpeg</t>
  </si>
  <si>
    <t>674b5532-277a-41f6-a9f5-d19c51650b8b.jpeg</t>
  </si>
  <si>
    <t>0bf66d76-2d8f-4814-bb79-140df11c7ee8.jpeg</t>
  </si>
  <si>
    <t>19-11-08 14:16</t>
  </si>
  <si>
    <t>杨文英</t>
  </si>
  <si>
    <t xml:space="preserve">蒲阳路店 </t>
  </si>
  <si>
    <t>蒲阳路店</t>
  </si>
  <si>
    <t>img_20191108_141235.jpg</t>
  </si>
  <si>
    <t>img_20191108_141045.jpg</t>
  </si>
  <si>
    <t>img_20191108_141033.jpg</t>
  </si>
  <si>
    <t>19-11-08 14:08</t>
  </si>
  <si>
    <t>杨科</t>
  </si>
  <si>
    <t xml:space="preserve">景中路店 </t>
  </si>
  <si>
    <t>景中店</t>
  </si>
  <si>
    <t>9d14ce09-f233-45ce-8014-a0a2034cbc99.jpeg</t>
  </si>
  <si>
    <t>63f2d7f5-53b8-409f-8448-0b545dc1cd09.jpeg</t>
  </si>
  <si>
    <t>edd2f5f2-64cb-4e4c-a8af-37e971142a65.jpeg</t>
  </si>
  <si>
    <t>19-11-08 13:42</t>
  </si>
  <si>
    <t xml:space="preserve">大邑北街店 </t>
  </si>
  <si>
    <t>大邑北街</t>
  </si>
  <si>
    <t>mmexport1573191599801.jpg</t>
  </si>
  <si>
    <t>mmexport1573191581496.jpg</t>
  </si>
  <si>
    <t>mmexport1573191684210.jpg</t>
  </si>
  <si>
    <t>19-11-08 13:41</t>
  </si>
  <si>
    <t xml:space="preserve">华泰路店 </t>
  </si>
  <si>
    <t>华泰店</t>
  </si>
  <si>
    <t>20191106_151719.jpg</t>
  </si>
  <si>
    <t>mmexport1573021202210.jpg</t>
  </si>
  <si>
    <t>mmexport1573021123977.jpg</t>
  </si>
  <si>
    <t>19-11-08 13:11</t>
  </si>
  <si>
    <t>田兰</t>
  </si>
  <si>
    <t xml:space="preserve">内蒙古桃源店 </t>
  </si>
  <si>
    <t>大邑桃源</t>
  </si>
  <si>
    <t>mmexport1573189684183.jpg</t>
  </si>
  <si>
    <t>mmexport1573189687110.jpg</t>
  </si>
  <si>
    <t>19-11-08 12:29</t>
  </si>
  <si>
    <t xml:space="preserve">通达店 </t>
  </si>
  <si>
    <t>通达店</t>
  </si>
  <si>
    <t>img_8690.jpg</t>
  </si>
  <si>
    <t>img_8694.jpg</t>
  </si>
  <si>
    <t>img_8693.jpg</t>
  </si>
  <si>
    <t>19-11-08 12:22</t>
  </si>
  <si>
    <t>万义丽</t>
  </si>
  <si>
    <t>mmexport1573012330063.jpg</t>
  </si>
  <si>
    <t>19-11-08 12:14</t>
  </si>
  <si>
    <t xml:space="preserve">羊安镇店 </t>
  </si>
  <si>
    <t>羊安店</t>
  </si>
  <si>
    <t>img_1184.jpg</t>
  </si>
  <si>
    <t>img_1185.jpg</t>
  </si>
  <si>
    <t>img_1186.jpg</t>
  </si>
  <si>
    <t>19-11-08 11:32</t>
  </si>
  <si>
    <t xml:space="preserve">金沙路店 </t>
  </si>
  <si>
    <t>金沙店</t>
  </si>
  <si>
    <t>13dfd1c3-7d3c-4772-abf2-5422ebbc4aa2.jpeg</t>
  </si>
  <si>
    <t>4dd1f8a2-353a-4ab2-ac83-f2f81c72c41c.jpeg</t>
  </si>
  <si>
    <t>13d20d3a-7efe-4730-8b46-98a6e4976e60.jpeg</t>
  </si>
  <si>
    <t>19-11-08 10:42</t>
  </si>
  <si>
    <t xml:space="preserve">柳翠路店 </t>
  </si>
  <si>
    <t>柳翠店</t>
  </si>
  <si>
    <t>img_20191106_161510.jpg</t>
  </si>
  <si>
    <t>img_20191106_164248.jpg</t>
  </si>
  <si>
    <t>1573030348872.jpg</t>
  </si>
  <si>
    <t>19-11-08 10:27</t>
  </si>
  <si>
    <t xml:space="preserve">清江东路2店 </t>
  </si>
  <si>
    <t>清江二店</t>
  </si>
  <si>
    <t>mmexport1573179949789.jpg</t>
  </si>
  <si>
    <t>img20191106153625.jpg</t>
  </si>
  <si>
    <t>mmexport1573179967281.jpg</t>
  </si>
  <si>
    <t>19-11-08 09:51</t>
  </si>
  <si>
    <t xml:space="preserve">童子街店 </t>
  </si>
  <si>
    <t>img_20191106_154124.jpg</t>
  </si>
  <si>
    <t>img_20191106_153828_b971585b.jpg</t>
  </si>
  <si>
    <t>img_20191106_153825.jpg</t>
  </si>
  <si>
    <t>19-11-08 09:15</t>
  </si>
  <si>
    <t xml:space="preserve">蜀汉东路店 </t>
  </si>
  <si>
    <t>蜀汉</t>
  </si>
  <si>
    <t>img20191106141047.jpg</t>
  </si>
  <si>
    <t>1573021339136.jpg</t>
  </si>
  <si>
    <t>img20191106141906.jpg</t>
  </si>
  <si>
    <t>19-11-07 23:12</t>
  </si>
  <si>
    <t xml:space="preserve">榕声路店 </t>
  </si>
  <si>
    <t>榕声店</t>
  </si>
  <si>
    <t>img_20191106_153620_bdb00c80.jpg</t>
  </si>
  <si>
    <t>mmexport1573134058302</t>
  </si>
  <si>
    <t>img_20191106_153618.jpg</t>
  </si>
  <si>
    <t>19-11-07 22:54</t>
  </si>
  <si>
    <t>温江店</t>
  </si>
  <si>
    <t>mmexport1573138395540.jpg</t>
  </si>
  <si>
    <t>mmexport1573138376624.jpg</t>
  </si>
  <si>
    <t>mmexport1573138390644.jpg</t>
  </si>
  <si>
    <t>19-11-07 22:01</t>
  </si>
  <si>
    <t xml:space="preserve">崇州尚贤坊店 </t>
  </si>
  <si>
    <t>尚贤坊</t>
  </si>
  <si>
    <t>img_20191106_085643.jpg</t>
  </si>
  <si>
    <t>img_20191106_083806.jpg</t>
  </si>
  <si>
    <t>img_20191106_085428.jpg</t>
  </si>
  <si>
    <t>19-11-07 21:59</t>
  </si>
  <si>
    <t xml:space="preserve">庆云南街店 </t>
  </si>
  <si>
    <t>庆云南街</t>
  </si>
  <si>
    <t>d8428513-916e-443b-b6d5-2a09b95f85ed.jpeg</t>
  </si>
  <si>
    <t>2478a595-a39d-41b6-bedb-e741a684c5bf.jpeg</t>
  </si>
  <si>
    <t>face8dc6-0567-457a-acdb-202340923de7.jpeg</t>
  </si>
  <si>
    <t>19-11-07 21:10</t>
  </si>
  <si>
    <t xml:space="preserve">沙渠店 </t>
  </si>
  <si>
    <t>大邑沙渠店</t>
  </si>
  <si>
    <t>mmexport1573131068581.jpg</t>
  </si>
  <si>
    <t>mmexport1573131066143_bbb92c3d.jpg</t>
  </si>
  <si>
    <t>mmexport1573131063349.jpg</t>
  </si>
  <si>
    <t>19-11-07 20:55</t>
  </si>
  <si>
    <t>img_20191106_134055.jpg</t>
  </si>
  <si>
    <t>19-11-07 20:50</t>
  </si>
  <si>
    <t>李沙</t>
  </si>
  <si>
    <t xml:space="preserve">千禧街药店 </t>
  </si>
  <si>
    <t>大邑安仁店</t>
  </si>
  <si>
    <t>c96b7399-2246-46b2-a86b-18075bddab64.jpeg</t>
  </si>
  <si>
    <t>0688b8b7-a878-4273-a8a1-3f69f902ca39.jpeg</t>
  </si>
  <si>
    <t>15aea758-a296-463a-bf12-9f2beafb0f74.jpeg</t>
  </si>
  <si>
    <t xml:space="preserve">大邑潘家街店 </t>
  </si>
  <si>
    <t>大邑潘家街店</t>
  </si>
  <si>
    <t>img20191106103348_b1a1952bb.jpg</t>
  </si>
  <si>
    <t>img20191106151435.jpg</t>
  </si>
  <si>
    <t>img20191106103223.jpg</t>
  </si>
  <si>
    <t>19-11-07 20:49</t>
  </si>
  <si>
    <t xml:space="preserve">丝竹街店 </t>
  </si>
  <si>
    <t>mmexport1573130582234.jpg</t>
  </si>
  <si>
    <t>mmexport1573130584521.jpg</t>
  </si>
  <si>
    <t>mmexport1573130586841.jpg</t>
  </si>
  <si>
    <t>19-11-07 20:36</t>
  </si>
  <si>
    <t xml:space="preserve">黄苑东街店 </t>
  </si>
  <si>
    <t>黄苑东街</t>
  </si>
  <si>
    <t>8eac1338-ff5c-4646-adc1-3411ff199dba.jpeg</t>
  </si>
  <si>
    <t>249b74e9-740a-4283-96eb-7e4194ccc2ea.jpeg</t>
  </si>
  <si>
    <t>b95d89e0-86dd-4854-a258-3603b0b45efc.jpeg</t>
  </si>
  <si>
    <t>19-11-07 20:31</t>
  </si>
  <si>
    <t>陈蓉</t>
  </si>
  <si>
    <t xml:space="preserve">奎光路店 </t>
  </si>
  <si>
    <t>都江堰奎光路店</t>
  </si>
  <si>
    <t>mmexport1573129625839.jpg</t>
  </si>
  <si>
    <t>img20191106141121.jpg</t>
  </si>
  <si>
    <t>img20191106141036.jpg</t>
  </si>
  <si>
    <t>19-11-07 20:03</t>
  </si>
  <si>
    <t xml:space="preserve">交大三店 </t>
  </si>
  <si>
    <t>交大三店</t>
  </si>
  <si>
    <t>img_2238.jpg</t>
  </si>
  <si>
    <t>beauty_1573003616102.jpg</t>
  </si>
  <si>
    <t>img_2236.jpg</t>
  </si>
  <si>
    <t>19-11-07 19:32</t>
  </si>
  <si>
    <t xml:space="preserve">汇融名城店 </t>
  </si>
  <si>
    <t>汇融名城店</t>
  </si>
  <si>
    <t>9da0736b-bc34-4861-abe3-f22d7fa30f27.jpeg</t>
  </si>
  <si>
    <t>5a907922-e06a-4872-8ed7-1c361861cbbd.jpeg</t>
  </si>
  <si>
    <t>467d2b29-88f5-4bf7-b2b8-3cb88e759922.jpeg</t>
  </si>
  <si>
    <t>19-11-07 19:31</t>
  </si>
  <si>
    <t xml:space="preserve">解放北路店 </t>
  </si>
  <si>
    <t>cf81f126-7929-4955-908c-05f4d1285bea.jpeg</t>
  </si>
  <si>
    <t>679ede2a-3cf5-4339-bee8-ad8cd0436c4d.jpeg</t>
  </si>
  <si>
    <t>341c1c59-e25c-42d3-9ac1-9c67aa1a5157.jpeg</t>
  </si>
  <si>
    <t>19-11-07 19:25</t>
  </si>
  <si>
    <t xml:space="preserve">合欢树街店 </t>
  </si>
  <si>
    <t>合欢树</t>
  </si>
  <si>
    <t>img_20191106_154600.jpg</t>
  </si>
  <si>
    <t>img_20191106_160319.jpg</t>
  </si>
  <si>
    <t>img_20191106_154607.jpg</t>
  </si>
  <si>
    <t>19-11-07 19:16</t>
  </si>
  <si>
    <t xml:space="preserve">崇州三江店 </t>
  </si>
  <si>
    <t>三江店</t>
  </si>
  <si>
    <t>mmexport1573125290604.jpg</t>
  </si>
  <si>
    <t>mmexport1573125278302.jpg</t>
  </si>
  <si>
    <t>img20191106093335.jpg</t>
  </si>
  <si>
    <t>19-11-07 19:13</t>
  </si>
  <si>
    <t xml:space="preserve">土龙路店 </t>
  </si>
  <si>
    <t>土龙路</t>
  </si>
  <si>
    <t>img_20191106_100855.jpg</t>
  </si>
  <si>
    <t>img_20191106_101806.jpg</t>
  </si>
  <si>
    <t>img_20191106_101240.jpg</t>
  </si>
  <si>
    <t>19-11-07 19:08</t>
  </si>
  <si>
    <t xml:space="preserve">金带街店 </t>
  </si>
  <si>
    <t>金带店</t>
  </si>
  <si>
    <t>5b941d50-92f6-42c4-9cd0-784b854a2567.jpeg</t>
  </si>
  <si>
    <t>7e871323-6bab-4331-b696-d775d493679a.jpeg</t>
  </si>
  <si>
    <t>468eaa45-bb01-4edd-8129-f679cdcd5a7c.jpeg</t>
  </si>
  <si>
    <t>19-11-07 19:06</t>
  </si>
  <si>
    <t xml:space="preserve">新场镇店 </t>
  </si>
  <si>
    <t>新场店</t>
  </si>
  <si>
    <t>img_20191106_100733_bcb7a3e1.jpg</t>
  </si>
  <si>
    <t>img_20191106_100828.jpg</t>
  </si>
  <si>
    <t>img_20191106_101422.jpg</t>
  </si>
  <si>
    <t>19-11-07 19:04</t>
  </si>
  <si>
    <t xml:space="preserve">劼人路店 静明路店 </t>
  </si>
  <si>
    <t>劼人路和静明路</t>
  </si>
  <si>
    <t>d42daeec-c029-46de-b00f-8700073bf251.jpeg</t>
  </si>
  <si>
    <t>f259bbbf-3219-4d05-9af6-af7469e4b552.jpeg</t>
  </si>
  <si>
    <t>664c3523-2105-45da-85a4-d9c601d045b9.jpeg</t>
  </si>
  <si>
    <t xml:space="preserve">光华村街店 </t>
  </si>
  <si>
    <t>光华村</t>
  </si>
  <si>
    <t>d59ad5b5-b2fc-4865-8d71-9293d82fbec0.jpeg</t>
  </si>
  <si>
    <t>61cded75-c100-40c6-b3f7-6f39e7146b0b.jpeg</t>
  </si>
  <si>
    <t>6171b923-07d3-4623-ba6a-e5d363b25b10.jpeg</t>
  </si>
  <si>
    <t>19-11-07 19:01</t>
  </si>
  <si>
    <t xml:space="preserve">万和北路店 </t>
  </si>
  <si>
    <t>万和北路</t>
  </si>
  <si>
    <t>img20191105152124.jpg</t>
  </si>
  <si>
    <t>img20191105152323.jpg</t>
  </si>
  <si>
    <t>img20191105152113.jpg</t>
  </si>
  <si>
    <t>双林路</t>
  </si>
  <si>
    <t>华油店</t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</si>
  <si>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</si>
  <si>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</si>
  <si>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</si>
  <si>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</si>
  <si>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</si>
  <si>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</si>
  <si>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</si>
  <si>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</si>
  <si>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小类ID</t>
  </si>
  <si>
    <t>小类名称</t>
  </si>
  <si>
    <t>中类名称</t>
  </si>
  <si>
    <t>大类名称</t>
  </si>
  <si>
    <t>营业员id</t>
  </si>
  <si>
    <t>批号</t>
  </si>
  <si>
    <t>阿胶（太极天胶）</t>
  </si>
  <si>
    <t>250g</t>
  </si>
  <si>
    <t>盒</t>
  </si>
  <si>
    <t>8.37%</t>
  </si>
  <si>
    <t>补气补血药</t>
  </si>
  <si>
    <t>滋补营养药</t>
  </si>
  <si>
    <t>中西成药</t>
  </si>
  <si>
    <t xml:space="preserve">何巍 </t>
  </si>
  <si>
    <t>53.85%</t>
  </si>
  <si>
    <t>10.02%</t>
  </si>
  <si>
    <t xml:space="preserve">刘琴英 </t>
  </si>
  <si>
    <t>苗凯</t>
  </si>
  <si>
    <t xml:space="preserve">贾兰 </t>
  </si>
  <si>
    <t xml:space="preserve">谭莉杨 </t>
  </si>
  <si>
    <t>盐酸左氧氟沙星片</t>
  </si>
  <si>
    <t>0.1gx10片</t>
  </si>
  <si>
    <t>46.67%</t>
  </si>
  <si>
    <t>抗生素-喹诺酮类</t>
  </si>
  <si>
    <t>抗感染药</t>
  </si>
  <si>
    <t>A1809001</t>
  </si>
  <si>
    <t>阿托伐他汀钙片(阿乐)</t>
  </si>
  <si>
    <t>10mgx7片</t>
  </si>
  <si>
    <t>12.2%</t>
  </si>
  <si>
    <t>抗高血脂-西药类</t>
  </si>
  <si>
    <t>心脑血管药</t>
  </si>
  <si>
    <t>AA180805</t>
  </si>
  <si>
    <t>阿奇霉素分散片</t>
  </si>
  <si>
    <t>0.25gx6片</t>
  </si>
  <si>
    <t>67.41%</t>
  </si>
  <si>
    <t>抗生素-大环内酯类</t>
  </si>
  <si>
    <t>B190307A46</t>
  </si>
  <si>
    <t>复方丹参滴丸</t>
  </si>
  <si>
    <t>27mgx180丸</t>
  </si>
  <si>
    <t>5%</t>
  </si>
  <si>
    <t>冠心病中成药</t>
  </si>
  <si>
    <t>东南片区</t>
    <phoneticPr fontId="31" type="noConversion"/>
  </si>
  <si>
    <t>紫薇东路店</t>
    <phoneticPr fontId="31" type="noConversion"/>
  </si>
  <si>
    <t>曹师</t>
    <phoneticPr fontId="31" type="noConversion"/>
  </si>
  <si>
    <t>邓琦</t>
    <phoneticPr fontId="31" type="noConversion"/>
  </si>
  <si>
    <t>廖欣雨</t>
    <phoneticPr fontId="31" type="noConversion"/>
  </si>
  <si>
    <t>谢敏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</si>
</sst>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2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0"/>
      <color rgb="FFFF0000"/>
      <name val="Arial"/>
    </font>
    <font>
      <b/>
      <sz val="10"/>
      <name val="Arial"/>
    </font>
    <font>
      <b/>
      <sz val="11"/>
      <color rgb="FFFF0000"/>
      <name val="Arial"/>
    </font>
    <font>
      <b/>
      <sz val="12"/>
      <color indexed="20"/>
      <name val="Arial"/>
    </font>
    <font>
      <b/>
      <sz val="10"/>
      <color indexed="20"/>
      <name val="宋体"/>
      <charset val="134"/>
    </font>
    <font>
      <b/>
      <sz val="11"/>
      <color rgb="FFFF0000"/>
      <name val="宋体"/>
      <charset val="134"/>
    </font>
    <font>
      <b/>
      <sz val="11"/>
      <name val="Arial"/>
    </font>
    <font>
      <b/>
      <sz val="10"/>
      <color rgb="FFFF0000"/>
      <name val="Arial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ED29DD"/>
      <name val="宋体"/>
      <charset val="134"/>
      <scheme val="minor"/>
    </font>
    <font>
      <b/>
      <sz val="9"/>
      <name val="宋体"/>
      <charset val="134"/>
    </font>
    <font>
      <b/>
      <sz val="10"/>
      <color rgb="FFED29DD"/>
      <name val="宋体"/>
      <charset val="134"/>
    </font>
    <font>
      <b/>
      <sz val="10"/>
      <color rgb="FFED29DD"/>
      <name val="Arial"/>
    </font>
    <font>
      <sz val="10"/>
      <color rgb="FFED29DD"/>
      <name val="Arial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vertical="center"/>
    </xf>
    <xf numFmtId="0" fontId="5" fillId="3" borderId="0" xfId="0" applyFont="1" applyFill="1" applyAlignment="1"/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178" fontId="12" fillId="4" borderId="2" xfId="0" applyNumberFormat="1" applyFont="1" applyFill="1" applyBorder="1" applyAlignment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78" fontId="12" fillId="9" borderId="2" xfId="0" applyNumberFormat="1" applyFont="1" applyFill="1" applyBorder="1" applyAlignment="1">
      <alignment horizontal="center" vertical="center"/>
    </xf>
    <xf numFmtId="10" fontId="12" fillId="9" borderId="2" xfId="0" applyNumberFormat="1" applyFont="1" applyFill="1" applyBorder="1" applyAlignment="1">
      <alignment horizontal="center" vertical="center"/>
    </xf>
    <xf numFmtId="178" fontId="1" fillId="4" borderId="2" xfId="0" applyNumberFormat="1" applyFont="1" applyFill="1" applyBorder="1" applyAlignment="1">
      <alignment horizontal="center" vertical="center"/>
    </xf>
    <xf numFmtId="178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178" fontId="5" fillId="9" borderId="2" xfId="0" applyNumberFormat="1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 wrapText="1"/>
    </xf>
    <xf numFmtId="10" fontId="1" fillId="8" borderId="2" xfId="0" applyNumberFormat="1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8" fontId="6" fillId="9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Fill="1" applyBorder="1">
      <alignment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>
      <alignment vertical="center"/>
    </xf>
    <xf numFmtId="178" fontId="5" fillId="8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8" fontId="5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10" fontId="8" fillId="8" borderId="2" xfId="0" applyNumberFormat="1" applyFont="1" applyFill="1" applyBorder="1" applyAlignment="1">
      <alignment horizontal="center" vertical="center" wrapText="1"/>
    </xf>
    <xf numFmtId="10" fontId="8" fillId="8" borderId="2" xfId="0" applyNumberFormat="1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10" fontId="5" fillId="8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10" fontId="5" fillId="9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78" fontId="12" fillId="4" borderId="2" xfId="0" applyNumberFormat="1" applyFont="1" applyFill="1" applyBorder="1" applyAlignment="1">
      <alignment horizontal="center" vertical="center" wrapText="1"/>
    </xf>
    <xf numFmtId="10" fontId="12" fillId="4" borderId="2" xfId="0" applyNumberFormat="1" applyFont="1" applyFill="1" applyBorder="1" applyAlignment="1">
      <alignment horizontal="center" vertical="center" wrapText="1"/>
    </xf>
    <xf numFmtId="178" fontId="12" fillId="9" borderId="2" xfId="0" applyNumberFormat="1" applyFont="1" applyFill="1" applyBorder="1" applyAlignment="1">
      <alignment horizontal="center" vertical="center" wrapText="1"/>
    </xf>
    <xf numFmtId="178" fontId="1" fillId="4" borderId="2" xfId="0" applyNumberFormat="1" applyFont="1" applyFill="1" applyBorder="1" applyAlignment="1">
      <alignment horizontal="center" vertical="center" wrapText="1"/>
    </xf>
    <xf numFmtId="178" fontId="5" fillId="4" borderId="2" xfId="0" applyNumberFormat="1" applyFont="1" applyFill="1" applyBorder="1" applyAlignment="1">
      <alignment horizontal="center" vertical="center" wrapText="1"/>
    </xf>
    <xf numFmtId="10" fontId="5" fillId="4" borderId="2" xfId="0" applyNumberFormat="1" applyFont="1" applyFill="1" applyBorder="1" applyAlignment="1">
      <alignment horizontal="center" vertical="center" wrapText="1"/>
    </xf>
    <xf numFmtId="178" fontId="5" fillId="9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10" fontId="12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1" fillId="3" borderId="2" xfId="0" applyNumberFormat="1" applyFont="1" applyFill="1" applyBorder="1" applyAlignment="1">
      <alignment horizontal="center" vertical="center"/>
    </xf>
    <xf numFmtId="1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1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/>
    </xf>
    <xf numFmtId="10" fontId="20" fillId="9" borderId="2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28" fillId="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178" fontId="11" fillId="4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/>
    </xf>
    <xf numFmtId="178" fontId="11" fillId="4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78" fontId="8" fillId="9" borderId="2" xfId="0" applyNumberFormat="1" applyFont="1" applyFill="1" applyBorder="1" applyAlignment="1">
      <alignment horizontal="center" vertical="center" wrapText="1"/>
    </xf>
    <xf numFmtId="178" fontId="6" fillId="9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4" borderId="3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10" fontId="2" fillId="9" borderId="5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ED29DD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../AppData/Local/Temp/files/61/03124030-448b-47ca-8f18-85c6951d0c36.jpeg" TargetMode="External"/><Relationship Id="rId21" Type="http://schemas.openxmlformats.org/officeDocument/2006/relationships/hyperlink" Target="../AppData/Local/Temp/files/94/img_20191106_143744.jpg" TargetMode="External"/><Relationship Id="rId42" Type="http://schemas.openxmlformats.org/officeDocument/2006/relationships/hyperlink" Target="../AppData/Local/Temp/files/87/mmexport1573192030171.jpg" TargetMode="External"/><Relationship Id="rId63" Type="http://schemas.openxmlformats.org/officeDocument/2006/relationships/hyperlink" Target="../AppData/Local/Temp/files/80/mmexport1573194477203.jpg" TargetMode="External"/><Relationship Id="rId84" Type="http://schemas.openxmlformats.org/officeDocument/2006/relationships/hyperlink" Target="../AppData/Local/Temp/files/72/img_20191106_145447.jpg" TargetMode="External"/><Relationship Id="rId138" Type="http://schemas.openxmlformats.org/officeDocument/2006/relationships/hyperlink" Target="../AppData/Local/Temp/files/54/1573038852662.jpg" TargetMode="External"/><Relationship Id="rId159" Type="http://schemas.openxmlformats.org/officeDocument/2006/relationships/hyperlink" Target="../AppData/Local/Temp/files/47/462ae638-fda6-4100-a945-0fae9c1935e1.jpeg" TargetMode="External"/><Relationship Id="rId170" Type="http://schemas.openxmlformats.org/officeDocument/2006/relationships/hyperlink" Target="../AppData/Local/Temp/files/43/3fa9424b-c937-40a6-b9ea-25e7d537538d.jpeg" TargetMode="External"/><Relationship Id="rId191" Type="http://schemas.openxmlformats.org/officeDocument/2006/relationships/hyperlink" Target="../AppData/Local/Temp/files/36/674b5532-277a-41f6-a9f5-d19c51650b8b.jpeg" TargetMode="External"/><Relationship Id="rId205" Type="http://schemas.openxmlformats.org/officeDocument/2006/relationships/hyperlink" Target="../AppData/Local/Temp/files/31/mmexport1573189684183.jpg" TargetMode="External"/><Relationship Id="rId226" Type="http://schemas.openxmlformats.org/officeDocument/2006/relationships/hyperlink" Target="../AppData/Local/Temp/files/24/img_20191106_154124.jpg" TargetMode="External"/><Relationship Id="rId247" Type="http://schemas.openxmlformats.org/officeDocument/2006/relationships/hyperlink" Target="../AppData/Local/Temp/files/17/img_20191106_134041.jpg" TargetMode="External"/><Relationship Id="rId107" Type="http://schemas.openxmlformats.org/officeDocument/2006/relationships/hyperlink" Target="../AppData/Local/Temp/files/64/img_20191108_152542.jpg" TargetMode="External"/><Relationship Id="rId268" Type="http://schemas.openxmlformats.org/officeDocument/2006/relationships/hyperlink" Target="../AppData/Local/Temp/files/10/9da0736b-bc34-4861-abe3-f22d7fa30f27.jpeg" TargetMode="External"/><Relationship Id="rId289" Type="http://schemas.openxmlformats.org/officeDocument/2006/relationships/hyperlink" Target="../AppData/Local/Temp/files/3/d42daeec-c029-46de-b00f-8700073bf251.jpeg" TargetMode="External"/><Relationship Id="rId11" Type="http://schemas.openxmlformats.org/officeDocument/2006/relationships/hyperlink" Target="../AppData/Local/Temp/files/97/img20191106162248.jpg" TargetMode="External"/><Relationship Id="rId32" Type="http://schemas.openxmlformats.org/officeDocument/2006/relationships/hyperlink" Target="../AppData/Local/Temp/files/90/img_20191108_152542.jpg" TargetMode="External"/><Relationship Id="rId53" Type="http://schemas.openxmlformats.org/officeDocument/2006/relationships/hyperlink" Target="../AppData/Local/Temp/files/83/0e10d5be-299b-4061-b805-82c10fd01b3a.jpeg" TargetMode="External"/><Relationship Id="rId74" Type="http://schemas.openxmlformats.org/officeDocument/2006/relationships/hyperlink" Target="../AppData/Local/Temp/files/75/img20191106142811_bb9c444e.jpg" TargetMode="External"/><Relationship Id="rId128" Type="http://schemas.openxmlformats.org/officeDocument/2006/relationships/hyperlink" Target="../AppData/Local/Temp/files/57/33067f86-6282-44a9-992e-3acb9e493803.jpeg" TargetMode="External"/><Relationship Id="rId149" Type="http://schemas.openxmlformats.org/officeDocument/2006/relationships/hyperlink" Target="../AppData/Local/Temp/files/50/mmexport1573197300614.jpg" TargetMode="External"/><Relationship Id="rId5" Type="http://schemas.openxmlformats.org/officeDocument/2006/relationships/hyperlink" Target="../AppData/Local/Temp/files/99/img_20191106_134229.jpg" TargetMode="External"/><Relationship Id="rId95" Type="http://schemas.openxmlformats.org/officeDocument/2006/relationships/hyperlink" Target="../AppData/Local/Temp/files/68/img_20191108_154315.jpg" TargetMode="External"/><Relationship Id="rId160" Type="http://schemas.openxmlformats.org/officeDocument/2006/relationships/hyperlink" Target="../AppData/Local/Temp/files/46/1573197442463.jpg" TargetMode="External"/><Relationship Id="rId181" Type="http://schemas.openxmlformats.org/officeDocument/2006/relationships/hyperlink" Target="../AppData/Local/Temp/files/39/aeabc9b3-5d3b-4176-b25d-7dc128be64b4.jpeg" TargetMode="External"/><Relationship Id="rId216" Type="http://schemas.openxmlformats.org/officeDocument/2006/relationships/hyperlink" Target="../AppData/Local/Temp/files/28/img_1186.jpg" TargetMode="External"/><Relationship Id="rId237" Type="http://schemas.openxmlformats.org/officeDocument/2006/relationships/hyperlink" Target="../AppData/Local/Temp/files/21/mmexport1573138390644.jpg" TargetMode="External"/><Relationship Id="rId258" Type="http://schemas.openxmlformats.org/officeDocument/2006/relationships/hyperlink" Target="../AppData/Local/Temp/files/14/mmexport1573130586841.jpg" TargetMode="External"/><Relationship Id="rId279" Type="http://schemas.openxmlformats.org/officeDocument/2006/relationships/hyperlink" Target="../AppData/Local/Temp/files/7/img20191106093335.jpg" TargetMode="External"/><Relationship Id="rId22" Type="http://schemas.openxmlformats.org/officeDocument/2006/relationships/hyperlink" Target="../AppData/Local/Temp/files/93/c17b19a6-3cad-4487-bebe-d81fc0ffb494.jpeg" TargetMode="External"/><Relationship Id="rId43" Type="http://schemas.openxmlformats.org/officeDocument/2006/relationships/hyperlink" Target="../AppData/Local/Temp/files/86/0b5477e2-3567-42de-9466-de576f05a3c1.jpeg" TargetMode="External"/><Relationship Id="rId64" Type="http://schemas.openxmlformats.org/officeDocument/2006/relationships/hyperlink" Target="../AppData/Local/Temp/files/78/1573208505086.jpg" TargetMode="External"/><Relationship Id="rId118" Type="http://schemas.openxmlformats.org/officeDocument/2006/relationships/hyperlink" Target="../AppData/Local/Temp/files/60/32cacc7c-6462-413d-a5df-db6726289425.jpeg" TargetMode="External"/><Relationship Id="rId139" Type="http://schemas.openxmlformats.org/officeDocument/2006/relationships/hyperlink" Target="../AppData/Local/Temp/files/53/84907f20-b0a3-430d-9aff-34a6628394f3.jpeg" TargetMode="External"/><Relationship Id="rId290" Type="http://schemas.openxmlformats.org/officeDocument/2006/relationships/hyperlink" Target="../AppData/Local/Temp/files/3/f259bbbf-3219-4d05-9af6-af7469e4b552.jpeg" TargetMode="External"/><Relationship Id="rId85" Type="http://schemas.openxmlformats.org/officeDocument/2006/relationships/hyperlink" Target="../AppData/Local/Temp/files/71/c6d4bd0b-fe8a-4b19-bfe0-008116a3d909.jpeg" TargetMode="External"/><Relationship Id="rId150" Type="http://schemas.openxmlformats.org/officeDocument/2006/relationships/hyperlink" Target="../AppData/Local/Temp/files/50/mmexport1573197296144.jpg" TargetMode="External"/><Relationship Id="rId171" Type="http://schemas.openxmlformats.org/officeDocument/2006/relationships/hyperlink" Target="../AppData/Local/Temp/files/43/c2b6e40d-7c03-484f-9390-5fa58a7342e4.jpeg" TargetMode="External"/><Relationship Id="rId192" Type="http://schemas.openxmlformats.org/officeDocument/2006/relationships/hyperlink" Target="../AppData/Local/Temp/files/36/0bf66d76-2d8f-4814-bb79-140df11c7ee8.jpeg" TargetMode="External"/><Relationship Id="rId206" Type="http://schemas.openxmlformats.org/officeDocument/2006/relationships/hyperlink" Target="../AppData/Local/Temp/files/31/mmexport1573189687110.jpg" TargetMode="External"/><Relationship Id="rId227" Type="http://schemas.openxmlformats.org/officeDocument/2006/relationships/hyperlink" Target="../AppData/Local/Temp/files/24/img_20191106_153828_b971585b.jpg" TargetMode="External"/><Relationship Id="rId248" Type="http://schemas.openxmlformats.org/officeDocument/2006/relationships/hyperlink" Target="../AppData/Local/Temp/files/17/img_20191106_134055.jpg" TargetMode="External"/><Relationship Id="rId269" Type="http://schemas.openxmlformats.org/officeDocument/2006/relationships/hyperlink" Target="../AppData/Local/Temp/files/10/5a907922-e06a-4872-8ed7-1c361861cbbd.jpeg" TargetMode="External"/><Relationship Id="rId12" Type="http://schemas.openxmlformats.org/officeDocument/2006/relationships/hyperlink" Target="../AppData/Local/Temp/files/97/img20191108163424.jpg" TargetMode="External"/><Relationship Id="rId33" Type="http://schemas.openxmlformats.org/officeDocument/2006/relationships/hyperlink" Target="../AppData/Local/Temp/files/90/img_20191108_154206.jpg" TargetMode="External"/><Relationship Id="rId108" Type="http://schemas.openxmlformats.org/officeDocument/2006/relationships/hyperlink" Target="../AppData/Local/Temp/files/64/img_20191108_154206.jpg" TargetMode="External"/><Relationship Id="rId129" Type="http://schemas.openxmlformats.org/officeDocument/2006/relationships/hyperlink" Target="../AppData/Local/Temp/files/57/47a28626-aea3-4a44-92c9-71df7f9b689c.jpeg" TargetMode="External"/><Relationship Id="rId280" Type="http://schemas.openxmlformats.org/officeDocument/2006/relationships/hyperlink" Target="../AppData/Local/Temp/files/6/img_20191106_100855.jpg" TargetMode="External"/><Relationship Id="rId54" Type="http://schemas.openxmlformats.org/officeDocument/2006/relationships/hyperlink" Target="../AppData/Local/Temp/files/83/5555767d-40ed-4585-bb3e-af91162de946.jpeg" TargetMode="External"/><Relationship Id="rId75" Type="http://schemas.openxmlformats.org/officeDocument/2006/relationships/hyperlink" Target="../AppData/Local/Temp/files/75/img20191106142803.jpg" TargetMode="External"/><Relationship Id="rId96" Type="http://schemas.openxmlformats.org/officeDocument/2006/relationships/hyperlink" Target="../AppData/Local/Temp/files/68/img_20191108_160709.jpg" TargetMode="External"/><Relationship Id="rId140" Type="http://schemas.openxmlformats.org/officeDocument/2006/relationships/hyperlink" Target="../AppData/Local/Temp/files/53/a92bfef0-05d7-40c9-b468-1f3c83e38981.jpeg" TargetMode="External"/><Relationship Id="rId161" Type="http://schemas.openxmlformats.org/officeDocument/2006/relationships/hyperlink" Target="../AppData/Local/Temp/files/46/1573197547231.jpg" TargetMode="External"/><Relationship Id="rId182" Type="http://schemas.openxmlformats.org/officeDocument/2006/relationships/hyperlink" Target="../AppData/Local/Temp/files/39/d880c18a-cfed-4f7b-b91b-c4f3746876c2.jpeg" TargetMode="External"/><Relationship Id="rId217" Type="http://schemas.openxmlformats.org/officeDocument/2006/relationships/hyperlink" Target="../AppData/Local/Temp/files/27/13dfd1c3-7d3c-4772-abf2-5422ebbc4aa2.jpeg" TargetMode="External"/><Relationship Id="rId6" Type="http://schemas.openxmlformats.org/officeDocument/2006/relationships/hyperlink" Target="../AppData/Local/Temp/files/99/img_20191106_134041.jpg" TargetMode="External"/><Relationship Id="rId238" Type="http://schemas.openxmlformats.org/officeDocument/2006/relationships/hyperlink" Target="../AppData/Local/Temp/files/20/img_20191106_085643.jpg" TargetMode="External"/><Relationship Id="rId259" Type="http://schemas.openxmlformats.org/officeDocument/2006/relationships/hyperlink" Target="../AppData/Local/Temp/files/13/8eac1338-ff5c-4646-adc1-3411ff199dba.jpeg" TargetMode="External"/><Relationship Id="rId23" Type="http://schemas.openxmlformats.org/officeDocument/2006/relationships/hyperlink" Target="../AppData/Local/Temp/files/93/6de1726f-9822-4fe9-bf04-4a9af8cfc23f.jpeg" TargetMode="External"/><Relationship Id="rId119" Type="http://schemas.openxmlformats.org/officeDocument/2006/relationships/hyperlink" Target="../AppData/Local/Temp/files/60/5772b504-3b7a-4ec5-b176-bfd092d4493a.jpeg" TargetMode="External"/><Relationship Id="rId270" Type="http://schemas.openxmlformats.org/officeDocument/2006/relationships/hyperlink" Target="../AppData/Local/Temp/files/10/467d2b29-88f5-4bf7-b2b8-3cb88e759922.jpeg" TargetMode="External"/><Relationship Id="rId291" Type="http://schemas.openxmlformats.org/officeDocument/2006/relationships/hyperlink" Target="../AppData/Local/Temp/files/3/664c3523-2105-45da-85a4-d9c601d045b9.jpeg" TargetMode="External"/><Relationship Id="rId44" Type="http://schemas.openxmlformats.org/officeDocument/2006/relationships/hyperlink" Target="../AppData/Local/Temp/files/86/887aef5e-c0a7-4f17-a121-efba44d93ae9.jpeg" TargetMode="External"/><Relationship Id="rId65" Type="http://schemas.openxmlformats.org/officeDocument/2006/relationships/hyperlink" Target="../AppData/Local/Temp/files/78/1573208535156.jpg" TargetMode="External"/><Relationship Id="rId86" Type="http://schemas.openxmlformats.org/officeDocument/2006/relationships/hyperlink" Target="../AppData/Local/Temp/files/71/fca8b3c1-bacc-4287-a7ec-2cf6b2ca4e02.jpeg" TargetMode="External"/><Relationship Id="rId130" Type="http://schemas.openxmlformats.org/officeDocument/2006/relationships/hyperlink" Target="../AppData/Local/Temp/files/56/41ba4892-73d6-4c7f-b4c7-bdf37e689d08.jpeg" TargetMode="External"/><Relationship Id="rId151" Type="http://schemas.openxmlformats.org/officeDocument/2006/relationships/hyperlink" Target="../AppData/Local/Temp/files/49/img_20191105_153414.jpg" TargetMode="External"/><Relationship Id="rId172" Type="http://schemas.openxmlformats.org/officeDocument/2006/relationships/hyperlink" Target="../AppData/Local/Temp/files/42/e55fa7a8-2c25-45a1-9bf4-2faa948b374f.jpeg" TargetMode="External"/><Relationship Id="rId193" Type="http://schemas.openxmlformats.org/officeDocument/2006/relationships/hyperlink" Target="../AppData/Local/Temp/files/35/img_20191108_141235.jpg" TargetMode="External"/><Relationship Id="rId207" Type="http://schemas.openxmlformats.org/officeDocument/2006/relationships/hyperlink" Target="../AppData/Local/Temp/files/31/mmexport1573189684183.jpg" TargetMode="External"/><Relationship Id="rId228" Type="http://schemas.openxmlformats.org/officeDocument/2006/relationships/hyperlink" Target="../AppData/Local/Temp/files/24/img_20191106_153825.jpg" TargetMode="External"/><Relationship Id="rId249" Type="http://schemas.openxmlformats.org/officeDocument/2006/relationships/hyperlink" Target="../AppData/Local/Temp/files/17/img_20191106_134229.jpg" TargetMode="External"/><Relationship Id="rId13" Type="http://schemas.openxmlformats.org/officeDocument/2006/relationships/hyperlink" Target="../AppData/Local/Temp/files/96/img_20191106_124920.jpg" TargetMode="External"/><Relationship Id="rId109" Type="http://schemas.openxmlformats.org/officeDocument/2006/relationships/hyperlink" Target="../AppData/Local/Temp/files/63/image_1573037857890.jpg" TargetMode="External"/><Relationship Id="rId260" Type="http://schemas.openxmlformats.org/officeDocument/2006/relationships/hyperlink" Target="../AppData/Local/Temp/files/13/249b74e9-740a-4283-96eb-7e4194ccc2ea.jpeg" TargetMode="External"/><Relationship Id="rId281" Type="http://schemas.openxmlformats.org/officeDocument/2006/relationships/hyperlink" Target="../AppData/Local/Temp/files/6/img_20191106_101806.jpg" TargetMode="External"/><Relationship Id="rId34" Type="http://schemas.openxmlformats.org/officeDocument/2006/relationships/hyperlink" Target="../AppData/Local/Temp/files/89/mmexport1573192042018.jpg" TargetMode="External"/><Relationship Id="rId55" Type="http://schemas.openxmlformats.org/officeDocument/2006/relationships/hyperlink" Target="../AppData/Local/Temp/files/82/mmexport1573212985287.jpg" TargetMode="External"/><Relationship Id="rId76" Type="http://schemas.openxmlformats.org/officeDocument/2006/relationships/hyperlink" Target="../AppData/Local/Temp/files/74/img_20191108_112217.jpg" TargetMode="External"/><Relationship Id="rId97" Type="http://schemas.openxmlformats.org/officeDocument/2006/relationships/hyperlink" Target="../AppData/Local/Temp/files/67/img_20191108_161110.jpg" TargetMode="External"/><Relationship Id="rId120" Type="http://schemas.openxmlformats.org/officeDocument/2006/relationships/hyperlink" Target="../AppData/Local/Temp/files/60/7c9bb2aa-5505-4e1c-b732-b2261e2e1eeb.jpeg" TargetMode="External"/><Relationship Id="rId141" Type="http://schemas.openxmlformats.org/officeDocument/2006/relationships/hyperlink" Target="../AppData/Local/Temp/files/53/c97fe8d8-f268-4e9c-a769-d36f9d698ad6.jpeg" TargetMode="External"/><Relationship Id="rId7" Type="http://schemas.openxmlformats.org/officeDocument/2006/relationships/hyperlink" Target="../AppData/Local/Temp/files/98/de3fa5ee-3f0a-449d-aa69-74fb6d458a7f.jpeg" TargetMode="External"/><Relationship Id="rId71" Type="http://schemas.openxmlformats.org/officeDocument/2006/relationships/hyperlink" Target="../AppData/Local/Temp/files/76/mmexport1573191718116.jpg" TargetMode="External"/><Relationship Id="rId92" Type="http://schemas.openxmlformats.org/officeDocument/2006/relationships/hyperlink" Target="../AppData/Local/Temp/files/69/mmexport1573012306839.jpg" TargetMode="External"/><Relationship Id="rId162" Type="http://schemas.openxmlformats.org/officeDocument/2006/relationships/hyperlink" Target="../AppData/Local/Temp/files/46/1573197799918.jpg" TargetMode="External"/><Relationship Id="rId183" Type="http://schemas.openxmlformats.org/officeDocument/2006/relationships/hyperlink" Target="../AppData/Local/Temp/files/39/aa01d00f-37c7-4d72-af85-d60074c513da.jpeg" TargetMode="External"/><Relationship Id="rId213" Type="http://schemas.openxmlformats.org/officeDocument/2006/relationships/hyperlink" Target="../AppData/Local/Temp/files/29/mmexport1573012330063.jpg" TargetMode="External"/><Relationship Id="rId218" Type="http://schemas.openxmlformats.org/officeDocument/2006/relationships/hyperlink" Target="../AppData/Local/Temp/files/27/4dd1f8a2-353a-4ab2-ac83-f2f81c72c41c.jpeg" TargetMode="External"/><Relationship Id="rId234" Type="http://schemas.openxmlformats.org/officeDocument/2006/relationships/hyperlink" Target="../AppData/Local/Temp/files/22/img_20191106_153618.jpg" TargetMode="External"/><Relationship Id="rId239" Type="http://schemas.openxmlformats.org/officeDocument/2006/relationships/hyperlink" Target="../AppData/Local/Temp/files/20/img_20191106_083806.jpg" TargetMode="External"/><Relationship Id="rId2" Type="http://schemas.openxmlformats.org/officeDocument/2006/relationships/hyperlink" Target="../AppData/Local/Temp/files/100/img_20191108_150003.jpg" TargetMode="External"/><Relationship Id="rId29" Type="http://schemas.openxmlformats.org/officeDocument/2006/relationships/hyperlink" Target="../AppData/Local/Temp/files/91/bcc11ee7-459c-4a1d-bc48-93c1d4467022.jpeg" TargetMode="External"/><Relationship Id="rId250" Type="http://schemas.openxmlformats.org/officeDocument/2006/relationships/hyperlink" Target="../AppData/Local/Temp/files/16/c96b7399-2246-46b2-a86b-18075bddab64.jpeg" TargetMode="External"/><Relationship Id="rId255" Type="http://schemas.openxmlformats.org/officeDocument/2006/relationships/hyperlink" Target="../AppData/Local/Temp/files/15/img20191106103223.jpg" TargetMode="External"/><Relationship Id="rId271" Type="http://schemas.openxmlformats.org/officeDocument/2006/relationships/hyperlink" Target="../AppData/Local/Temp/files/9/cf81f126-7929-4955-908c-05f4d1285bea.jpeg" TargetMode="External"/><Relationship Id="rId276" Type="http://schemas.openxmlformats.org/officeDocument/2006/relationships/hyperlink" Target="../AppData/Local/Temp/files/8/img_20191106_154607.jpg" TargetMode="External"/><Relationship Id="rId292" Type="http://schemas.openxmlformats.org/officeDocument/2006/relationships/hyperlink" Target="../AppData/Local/Temp/files/2/d59ad5b5-b2fc-4865-8d71-9293d82fbec0.jpeg" TargetMode="External"/><Relationship Id="rId297" Type="http://schemas.openxmlformats.org/officeDocument/2006/relationships/hyperlink" Target="../AppData/Local/Temp/files/1/img20191105152113.jpg" TargetMode="External"/><Relationship Id="rId24" Type="http://schemas.openxmlformats.org/officeDocument/2006/relationships/hyperlink" Target="../AppData/Local/Temp/files/93/39c9582c-0cdb-4df9-ab0b-e534e95b7ef3.jpeg" TargetMode="External"/><Relationship Id="rId40" Type="http://schemas.openxmlformats.org/officeDocument/2006/relationships/hyperlink" Target="../AppData/Local/Temp/files/87/mmexport1573192042018.jpg" TargetMode="External"/><Relationship Id="rId45" Type="http://schemas.openxmlformats.org/officeDocument/2006/relationships/hyperlink" Target="../AppData/Local/Temp/files/86/c993c50e-76c4-48a3-94a7-7155df87f5f5.jpeg" TargetMode="External"/><Relationship Id="rId66" Type="http://schemas.openxmlformats.org/officeDocument/2006/relationships/hyperlink" Target="../AppData/Local/Temp/files/78/1573208550923.jpg" TargetMode="External"/><Relationship Id="rId87" Type="http://schemas.openxmlformats.org/officeDocument/2006/relationships/hyperlink" Target="../AppData/Local/Temp/files/71/ded08bcf-bdc9-4741-8c40-55abe4549ca1.jpeg" TargetMode="External"/><Relationship Id="rId110" Type="http://schemas.openxmlformats.org/officeDocument/2006/relationships/hyperlink" Target="../AppData/Local/Temp/files/63/image_1573037809295.jpg" TargetMode="External"/><Relationship Id="rId115" Type="http://schemas.openxmlformats.org/officeDocument/2006/relationships/hyperlink" Target="../AppData/Local/Temp/files/61/d22e5bcb-0ea6-4d46-bc40-e90d6ec30cf3.jpeg" TargetMode="External"/><Relationship Id="rId131" Type="http://schemas.openxmlformats.org/officeDocument/2006/relationships/hyperlink" Target="../AppData/Local/Temp/files/56/e7cae4c5-bd0b-47c3-89e9-6ef844c3e809.jpeg" TargetMode="External"/><Relationship Id="rId136" Type="http://schemas.openxmlformats.org/officeDocument/2006/relationships/hyperlink" Target="../AppData/Local/Temp/files/54/1573038834054.jpg" TargetMode="External"/><Relationship Id="rId157" Type="http://schemas.openxmlformats.org/officeDocument/2006/relationships/hyperlink" Target="../AppData/Local/Temp/files/47/06872f5b-e53f-4273-8c92-658908bec9eb.jpeg" TargetMode="External"/><Relationship Id="rId178" Type="http://schemas.openxmlformats.org/officeDocument/2006/relationships/hyperlink" Target="../AppData/Local/Temp/files/40/723c8644-162e-45ce-bc4f-b4a214fd1c88.jpeg" TargetMode="External"/><Relationship Id="rId61" Type="http://schemas.openxmlformats.org/officeDocument/2006/relationships/hyperlink" Target="../AppData/Local/Temp/files/80/mmexport1573194524679.jpg" TargetMode="External"/><Relationship Id="rId82" Type="http://schemas.openxmlformats.org/officeDocument/2006/relationships/hyperlink" Target="../AppData/Local/Temp/files/72/img_20191106_145354.jpg" TargetMode="External"/><Relationship Id="rId152" Type="http://schemas.openxmlformats.org/officeDocument/2006/relationships/hyperlink" Target="../AppData/Local/Temp/files/49/img_20191105_165648.jpg" TargetMode="External"/><Relationship Id="rId173" Type="http://schemas.openxmlformats.org/officeDocument/2006/relationships/hyperlink" Target="../AppData/Local/Temp/files/42/77a987ce-9640-467c-912b-71c5b98f61a6.jpeg" TargetMode="External"/><Relationship Id="rId194" Type="http://schemas.openxmlformats.org/officeDocument/2006/relationships/hyperlink" Target="../AppData/Local/Temp/files/35/img_20191108_141045.jpg" TargetMode="External"/><Relationship Id="rId199" Type="http://schemas.openxmlformats.org/officeDocument/2006/relationships/hyperlink" Target="../AppData/Local/Temp/files/33/mmexport1573191599801.jpg" TargetMode="External"/><Relationship Id="rId203" Type="http://schemas.openxmlformats.org/officeDocument/2006/relationships/hyperlink" Target="../AppData/Local/Temp/files/32/mmexport1573021202210.jpg" TargetMode="External"/><Relationship Id="rId208" Type="http://schemas.openxmlformats.org/officeDocument/2006/relationships/hyperlink" Target="../AppData/Local/Temp/files/30/img_8690.jpg" TargetMode="External"/><Relationship Id="rId229" Type="http://schemas.openxmlformats.org/officeDocument/2006/relationships/hyperlink" Target="../AppData/Local/Temp/files/23/img20191106141047.jpg" TargetMode="External"/><Relationship Id="rId19" Type="http://schemas.openxmlformats.org/officeDocument/2006/relationships/hyperlink" Target="../AppData/Local/Temp/files/94/img_20191106_133704.jpg" TargetMode="External"/><Relationship Id="rId224" Type="http://schemas.openxmlformats.org/officeDocument/2006/relationships/hyperlink" Target="../AppData/Local/Temp/files/25/img20191106153625.jpg" TargetMode="External"/><Relationship Id="rId240" Type="http://schemas.openxmlformats.org/officeDocument/2006/relationships/hyperlink" Target="../AppData/Local/Temp/files/20/img_20191106_085428.jpg" TargetMode="External"/><Relationship Id="rId245" Type="http://schemas.openxmlformats.org/officeDocument/2006/relationships/hyperlink" Target="../AppData/Local/Temp/files/18/mmexport1573131066143_bbb92c3d.jpg" TargetMode="External"/><Relationship Id="rId261" Type="http://schemas.openxmlformats.org/officeDocument/2006/relationships/hyperlink" Target="../AppData/Local/Temp/files/13/b95d89e0-86dd-4854-a258-3603b0b45efc.jpeg" TargetMode="External"/><Relationship Id="rId266" Type="http://schemas.openxmlformats.org/officeDocument/2006/relationships/hyperlink" Target="../AppData/Local/Temp/files/11/beauty_1573003616102.jpg" TargetMode="External"/><Relationship Id="rId287" Type="http://schemas.openxmlformats.org/officeDocument/2006/relationships/hyperlink" Target="../AppData/Local/Temp/files/4/img_20191106_100828.jpg" TargetMode="External"/><Relationship Id="rId14" Type="http://schemas.openxmlformats.org/officeDocument/2006/relationships/hyperlink" Target="../AppData/Local/Temp/files/96/img_20191106_125048.jpg" TargetMode="External"/><Relationship Id="rId30" Type="http://schemas.openxmlformats.org/officeDocument/2006/relationships/hyperlink" Target="../AppData/Local/Temp/files/91/c8365bae-9367-4998-acc7-dc7a490d8356.jpeg" TargetMode="External"/><Relationship Id="rId35" Type="http://schemas.openxmlformats.org/officeDocument/2006/relationships/hyperlink" Target="../AppData/Local/Temp/files/89/mmexport1573192030171.jpg" TargetMode="External"/><Relationship Id="rId56" Type="http://schemas.openxmlformats.org/officeDocument/2006/relationships/hyperlink" Target="../AppData/Local/Temp/files/82/mmexport1573212996512.jpg" TargetMode="External"/><Relationship Id="rId77" Type="http://schemas.openxmlformats.org/officeDocument/2006/relationships/hyperlink" Target="../AppData/Local/Temp/files/74/img_20191108_112648.jpg" TargetMode="External"/><Relationship Id="rId100" Type="http://schemas.openxmlformats.org/officeDocument/2006/relationships/hyperlink" Target="../AppData/Local/Temp/files/66/9c923faa-32a2-4038-be39-cb7d2117230f.jpeg" TargetMode="External"/><Relationship Id="rId105" Type="http://schemas.openxmlformats.org/officeDocument/2006/relationships/hyperlink" Target="../AppData/Local/Temp/files/65/img_20191108_075603.jpg" TargetMode="External"/><Relationship Id="rId126" Type="http://schemas.openxmlformats.org/officeDocument/2006/relationships/hyperlink" Target="../AppData/Local/Temp/files/58/img_20191108_150930.jpg" TargetMode="External"/><Relationship Id="rId147" Type="http://schemas.openxmlformats.org/officeDocument/2006/relationships/hyperlink" Target="../AppData/Local/Temp/files/51/0164a5d2-241d-4a70-858a-5e762a757ddb.jpeg" TargetMode="External"/><Relationship Id="rId168" Type="http://schemas.openxmlformats.org/officeDocument/2006/relationships/hyperlink" Target="../AppData/Local/Temp/files/44/mmexport1573183088684.jpg" TargetMode="External"/><Relationship Id="rId282" Type="http://schemas.openxmlformats.org/officeDocument/2006/relationships/hyperlink" Target="../AppData/Local/Temp/files/6/img_20191106_101240.jpg" TargetMode="External"/><Relationship Id="rId8" Type="http://schemas.openxmlformats.org/officeDocument/2006/relationships/hyperlink" Target="../AppData/Local/Temp/files/98/5d302a75-cf72-42e4-8cc7-deb7e10d5d5f.jpeg" TargetMode="External"/><Relationship Id="rId51" Type="http://schemas.openxmlformats.org/officeDocument/2006/relationships/hyperlink" Target="../AppData/Local/Temp/files/84/051e2ef7-e2e6-4590-b5a9-5c7cfa4dbe14.jpeg" TargetMode="External"/><Relationship Id="rId72" Type="http://schemas.openxmlformats.org/officeDocument/2006/relationships/hyperlink" Target="../AppData/Local/Temp/files/76/mmexport1573191861582.jpg" TargetMode="External"/><Relationship Id="rId93" Type="http://schemas.openxmlformats.org/officeDocument/2006/relationships/hyperlink" Target="../AppData/Local/Temp/files/69/img20191106111437.jpg" TargetMode="External"/><Relationship Id="rId98" Type="http://schemas.openxmlformats.org/officeDocument/2006/relationships/hyperlink" Target="../AppData/Local/Temp/files/67/1573203736460.jpg" TargetMode="External"/><Relationship Id="rId121" Type="http://schemas.openxmlformats.org/officeDocument/2006/relationships/hyperlink" Target="../AppData/Local/Temp/files/59/56e06a97-b8ce-4bcd-ac69-9e627728d1f5.jpeg" TargetMode="External"/><Relationship Id="rId142" Type="http://schemas.openxmlformats.org/officeDocument/2006/relationships/hyperlink" Target="../AppData/Local/Temp/files/52/36ea82b9-3163-484c-a9d4-04e9a6b37f7b.jpeg" TargetMode="External"/><Relationship Id="rId163" Type="http://schemas.openxmlformats.org/officeDocument/2006/relationships/hyperlink" Target="../AppData/Local/Temp/files/45/img20191106112814.jpg" TargetMode="External"/><Relationship Id="rId184" Type="http://schemas.openxmlformats.org/officeDocument/2006/relationships/hyperlink" Target="../AppData/Local/Temp/files/38/img_20191106_094035.jpg" TargetMode="External"/><Relationship Id="rId189" Type="http://schemas.openxmlformats.org/officeDocument/2006/relationships/hyperlink" Target="../AppData/Local/Temp/files/37/95728ece-6722-458a-9b74-69a404a539c2.jpeg" TargetMode="External"/><Relationship Id="rId219" Type="http://schemas.openxmlformats.org/officeDocument/2006/relationships/hyperlink" Target="../AppData/Local/Temp/files/27/13d20d3a-7efe-4730-8b46-98a6e4976e60.jpeg" TargetMode="External"/><Relationship Id="rId3" Type="http://schemas.openxmlformats.org/officeDocument/2006/relationships/hyperlink" Target="../AppData/Local/Temp/files/100/img_20191108_150216.jpg" TargetMode="External"/><Relationship Id="rId214" Type="http://schemas.openxmlformats.org/officeDocument/2006/relationships/hyperlink" Target="../AppData/Local/Temp/files/28/img_1184.jpg" TargetMode="External"/><Relationship Id="rId230" Type="http://schemas.openxmlformats.org/officeDocument/2006/relationships/hyperlink" Target="../AppData/Local/Temp/files/23/1573021339136.jpg" TargetMode="External"/><Relationship Id="rId235" Type="http://schemas.openxmlformats.org/officeDocument/2006/relationships/hyperlink" Target="../AppData/Local/Temp/files/21/mmexport1573138395540.jpg" TargetMode="External"/><Relationship Id="rId251" Type="http://schemas.openxmlformats.org/officeDocument/2006/relationships/hyperlink" Target="../AppData/Local/Temp/files/16/0688b8b7-a878-4273-a8a1-3f69f902ca39.jpeg" TargetMode="External"/><Relationship Id="rId256" Type="http://schemas.openxmlformats.org/officeDocument/2006/relationships/hyperlink" Target="../AppData/Local/Temp/files/14/mmexport1573130582234.jpg" TargetMode="External"/><Relationship Id="rId277" Type="http://schemas.openxmlformats.org/officeDocument/2006/relationships/hyperlink" Target="../AppData/Local/Temp/files/7/mmexport1573125290604.jpg" TargetMode="External"/><Relationship Id="rId25" Type="http://schemas.openxmlformats.org/officeDocument/2006/relationships/hyperlink" Target="../AppData/Local/Temp/files/92/img_20191108_153721.jpg" TargetMode="External"/><Relationship Id="rId46" Type="http://schemas.openxmlformats.org/officeDocument/2006/relationships/hyperlink" Target="../AppData/Local/Temp/files/85/ed59c1ad-3945-4ac3-9401-59183b16d88f.jpeg" TargetMode="External"/><Relationship Id="rId67" Type="http://schemas.openxmlformats.org/officeDocument/2006/relationships/hyperlink" Target="../AppData/Local/Temp/files/77/img_20191106_161809.jpg" TargetMode="External"/><Relationship Id="rId116" Type="http://schemas.openxmlformats.org/officeDocument/2006/relationships/hyperlink" Target="../AppData/Local/Temp/files/61/2695b22d-5dbe-426e-a133-3a87a52edb51.jpeg" TargetMode="External"/><Relationship Id="rId137" Type="http://schemas.openxmlformats.org/officeDocument/2006/relationships/hyperlink" Target="../AppData/Local/Temp/files/54/1573039147912.jpg" TargetMode="External"/><Relationship Id="rId158" Type="http://schemas.openxmlformats.org/officeDocument/2006/relationships/hyperlink" Target="../AppData/Local/Temp/files/47/e324cb4f-72aa-4b69-9267-d76967e82b52.jpeg" TargetMode="External"/><Relationship Id="rId272" Type="http://schemas.openxmlformats.org/officeDocument/2006/relationships/hyperlink" Target="../AppData/Local/Temp/files/9/679ede2a-3cf5-4339-bee8-ad8cd0436c4d.jpeg" TargetMode="External"/><Relationship Id="rId293" Type="http://schemas.openxmlformats.org/officeDocument/2006/relationships/hyperlink" Target="../AppData/Local/Temp/files/2/61cded75-c100-40c6-b3f7-6f39e7146b0b.jpeg" TargetMode="External"/><Relationship Id="rId20" Type="http://schemas.openxmlformats.org/officeDocument/2006/relationships/hyperlink" Target="../AppData/Local/Temp/files/94/img_20191106_134918.jpg" TargetMode="External"/><Relationship Id="rId41" Type="http://schemas.openxmlformats.org/officeDocument/2006/relationships/hyperlink" Target="../AppData/Local/Temp/files/87/mmexport1573192022898.jpg" TargetMode="External"/><Relationship Id="rId62" Type="http://schemas.openxmlformats.org/officeDocument/2006/relationships/hyperlink" Target="../AppData/Local/Temp/files/80/mmexport1573194512020.jpg" TargetMode="External"/><Relationship Id="rId83" Type="http://schemas.openxmlformats.org/officeDocument/2006/relationships/hyperlink" Target="../AppData/Local/Temp/files/72/img_20191106_145405.jpg" TargetMode="External"/><Relationship Id="rId88" Type="http://schemas.openxmlformats.org/officeDocument/2006/relationships/hyperlink" Target="../AppData/Local/Temp/files/70/img_20191108_144816.jpg" TargetMode="External"/><Relationship Id="rId111" Type="http://schemas.openxmlformats.org/officeDocument/2006/relationships/hyperlink" Target="../AppData/Local/Temp/files/63/mmexport1573203475596.jpg" TargetMode="External"/><Relationship Id="rId132" Type="http://schemas.openxmlformats.org/officeDocument/2006/relationships/hyperlink" Target="../AppData/Local/Temp/files/56/8e8d5c58-8c90-4eae-b235-f3c6518b0c54.jpeg" TargetMode="External"/><Relationship Id="rId153" Type="http://schemas.openxmlformats.org/officeDocument/2006/relationships/hyperlink" Target="../AppData/Local/Temp/files/49/img_20191105_155125.jpg" TargetMode="External"/><Relationship Id="rId174" Type="http://schemas.openxmlformats.org/officeDocument/2006/relationships/hyperlink" Target="../AppData/Local/Temp/files/42/4cce30ff-5391-447a-9427-e2694ae2382b.jpeg" TargetMode="External"/><Relationship Id="rId179" Type="http://schemas.openxmlformats.org/officeDocument/2006/relationships/hyperlink" Target="../AppData/Local/Temp/files/40/d120b8ad-3f75-4461-97da-cd1abfa0a81a.jpeg" TargetMode="External"/><Relationship Id="rId195" Type="http://schemas.openxmlformats.org/officeDocument/2006/relationships/hyperlink" Target="../AppData/Local/Temp/files/35/img_20191108_141033.jpg" TargetMode="External"/><Relationship Id="rId209" Type="http://schemas.openxmlformats.org/officeDocument/2006/relationships/hyperlink" Target="../AppData/Local/Temp/files/30/img_8694.jpg" TargetMode="External"/><Relationship Id="rId190" Type="http://schemas.openxmlformats.org/officeDocument/2006/relationships/hyperlink" Target="../AppData/Local/Temp/files/36/e9e90380-f8a7-4b38-b50d-9c6edcfcad32.jpeg" TargetMode="External"/><Relationship Id="rId204" Type="http://schemas.openxmlformats.org/officeDocument/2006/relationships/hyperlink" Target="../AppData/Local/Temp/files/32/mmexport1573021123977.jpg" TargetMode="External"/><Relationship Id="rId220" Type="http://schemas.openxmlformats.org/officeDocument/2006/relationships/hyperlink" Target="../AppData/Local/Temp/files/26/img_20191106_161510.jpg" TargetMode="External"/><Relationship Id="rId225" Type="http://schemas.openxmlformats.org/officeDocument/2006/relationships/hyperlink" Target="../AppData/Local/Temp/files/25/mmexport1573179967281.jpg" TargetMode="External"/><Relationship Id="rId241" Type="http://schemas.openxmlformats.org/officeDocument/2006/relationships/hyperlink" Target="../AppData/Local/Temp/files/19/d8428513-916e-443b-b6d5-2a09b95f85ed.jpeg" TargetMode="External"/><Relationship Id="rId246" Type="http://schemas.openxmlformats.org/officeDocument/2006/relationships/hyperlink" Target="../AppData/Local/Temp/files/18/mmexport1573131063349.jpg" TargetMode="External"/><Relationship Id="rId267" Type="http://schemas.openxmlformats.org/officeDocument/2006/relationships/hyperlink" Target="../AppData/Local/Temp/files/11/img_2236.jpg" TargetMode="External"/><Relationship Id="rId288" Type="http://schemas.openxmlformats.org/officeDocument/2006/relationships/hyperlink" Target="../AppData/Local/Temp/files/4/img_20191106_101422.jpg" TargetMode="External"/><Relationship Id="rId15" Type="http://schemas.openxmlformats.org/officeDocument/2006/relationships/hyperlink" Target="../AppData/Local/Temp/files/96/img_20191106_125003.jpg" TargetMode="External"/><Relationship Id="rId36" Type="http://schemas.openxmlformats.org/officeDocument/2006/relationships/hyperlink" Target="../AppData/Local/Temp/files/89/mmexport1573192003170.jpg" TargetMode="External"/><Relationship Id="rId57" Type="http://schemas.openxmlformats.org/officeDocument/2006/relationships/hyperlink" Target="../AppData/Local/Temp/files/82/mmexport1573212982179.jpg" TargetMode="External"/><Relationship Id="rId106" Type="http://schemas.openxmlformats.org/officeDocument/2006/relationships/hyperlink" Target="../AppData/Local/Temp/files/64/img_20191108_155530.jpg" TargetMode="External"/><Relationship Id="rId127" Type="http://schemas.openxmlformats.org/officeDocument/2006/relationships/hyperlink" Target="../AppData/Local/Temp/files/57/f6d89fe3-7ef2-425e-89ec-d5751a9c099b.jpeg" TargetMode="External"/><Relationship Id="rId262" Type="http://schemas.openxmlformats.org/officeDocument/2006/relationships/hyperlink" Target="../AppData/Local/Temp/files/12/mmexport1573129625839.jpg" TargetMode="External"/><Relationship Id="rId283" Type="http://schemas.openxmlformats.org/officeDocument/2006/relationships/hyperlink" Target="../AppData/Local/Temp/files/5/5b941d50-92f6-42c4-9cd0-784b854a2567.jpeg" TargetMode="External"/><Relationship Id="rId10" Type="http://schemas.openxmlformats.org/officeDocument/2006/relationships/hyperlink" Target="../AppData/Local/Temp/files/97/img20191106160102.jpg" TargetMode="External"/><Relationship Id="rId31" Type="http://schemas.openxmlformats.org/officeDocument/2006/relationships/hyperlink" Target="../AppData/Local/Temp/files/90/img_20191108_155532.jpg" TargetMode="External"/><Relationship Id="rId52" Type="http://schemas.openxmlformats.org/officeDocument/2006/relationships/hyperlink" Target="../AppData/Local/Temp/files/83/b971c83a-8121-4bea-aac7-e4eea6ef0bf6.jpeg" TargetMode="External"/><Relationship Id="rId73" Type="http://schemas.openxmlformats.org/officeDocument/2006/relationships/hyperlink" Target="../AppData/Local/Temp/files/75/mmexport1573207037441.jpg" TargetMode="External"/><Relationship Id="rId78" Type="http://schemas.openxmlformats.org/officeDocument/2006/relationships/hyperlink" Target="../AppData/Local/Temp/files/74/img_20191108_115240.jpg" TargetMode="External"/><Relationship Id="rId94" Type="http://schemas.openxmlformats.org/officeDocument/2006/relationships/hyperlink" Target="../AppData/Local/Temp/files/68/img_20191108_153633.jpg" TargetMode="External"/><Relationship Id="rId99" Type="http://schemas.openxmlformats.org/officeDocument/2006/relationships/hyperlink" Target="../AppData/Local/Temp/files/67/1573203755823.jpg" TargetMode="External"/><Relationship Id="rId101" Type="http://schemas.openxmlformats.org/officeDocument/2006/relationships/hyperlink" Target="../AppData/Local/Temp/files/66/639f399f-00c5-4697-b4f4-1f93214c6de1.jpeg" TargetMode="External"/><Relationship Id="rId122" Type="http://schemas.openxmlformats.org/officeDocument/2006/relationships/hyperlink" Target="../AppData/Local/Temp/files/59/b9cbff24-6635-4cc8-87a1-3a175f0a0805.jpeg" TargetMode="External"/><Relationship Id="rId143" Type="http://schemas.openxmlformats.org/officeDocument/2006/relationships/hyperlink" Target="../AppData/Local/Temp/files/52/7861f5ab-7a46-44c7-b469-6f7b199a0ad0.jpeg" TargetMode="External"/><Relationship Id="rId148" Type="http://schemas.openxmlformats.org/officeDocument/2006/relationships/hyperlink" Target="../AppData/Local/Temp/files/50/img_20191105_165151.jpg" TargetMode="External"/><Relationship Id="rId164" Type="http://schemas.openxmlformats.org/officeDocument/2006/relationships/hyperlink" Target="../AppData/Local/Temp/files/45/img20191106102256.jpg" TargetMode="External"/><Relationship Id="rId169" Type="http://schemas.openxmlformats.org/officeDocument/2006/relationships/hyperlink" Target="../AppData/Local/Temp/files/43/55978de3-7fda-4c0c-8586-1d9a4cbae6cf.jpeg" TargetMode="External"/><Relationship Id="rId185" Type="http://schemas.openxmlformats.org/officeDocument/2006/relationships/hyperlink" Target="../AppData/Local/Temp/files/38/img_20191106_114500.jpg" TargetMode="External"/><Relationship Id="rId4" Type="http://schemas.openxmlformats.org/officeDocument/2006/relationships/hyperlink" Target="../AppData/Local/Temp/files/99/img_20191106_134235.jpg" TargetMode="External"/><Relationship Id="rId9" Type="http://schemas.openxmlformats.org/officeDocument/2006/relationships/hyperlink" Target="../AppData/Local/Temp/files/98/ef93c57e-5092-4ddb-8a28-f9bda328be82.jpeg" TargetMode="External"/><Relationship Id="rId180" Type="http://schemas.openxmlformats.org/officeDocument/2006/relationships/hyperlink" Target="../AppData/Local/Temp/files/40/cf2ec57f-c5e0-4f0d-aba7-ae94e5acfc2c.jpeg" TargetMode="External"/><Relationship Id="rId210" Type="http://schemas.openxmlformats.org/officeDocument/2006/relationships/hyperlink" Target="../AppData/Local/Temp/files/30/img_8693.jpg" TargetMode="External"/><Relationship Id="rId215" Type="http://schemas.openxmlformats.org/officeDocument/2006/relationships/hyperlink" Target="../AppData/Local/Temp/files/28/img_1185.jpg" TargetMode="External"/><Relationship Id="rId236" Type="http://schemas.openxmlformats.org/officeDocument/2006/relationships/hyperlink" Target="../AppData/Local/Temp/files/21/mmexport1573138376624.jpg" TargetMode="External"/><Relationship Id="rId257" Type="http://schemas.openxmlformats.org/officeDocument/2006/relationships/hyperlink" Target="../AppData/Local/Temp/files/14/mmexport1573130584521.jpg" TargetMode="External"/><Relationship Id="rId278" Type="http://schemas.openxmlformats.org/officeDocument/2006/relationships/hyperlink" Target="../AppData/Local/Temp/files/7/mmexport1573125278302.jpg" TargetMode="External"/><Relationship Id="rId26" Type="http://schemas.openxmlformats.org/officeDocument/2006/relationships/hyperlink" Target="../AppData/Local/Temp/files/92/img_20191108_152711.jpg" TargetMode="External"/><Relationship Id="rId231" Type="http://schemas.openxmlformats.org/officeDocument/2006/relationships/hyperlink" Target="../AppData/Local/Temp/files/23/img20191106141906.jpg" TargetMode="External"/><Relationship Id="rId252" Type="http://schemas.openxmlformats.org/officeDocument/2006/relationships/hyperlink" Target="../AppData/Local/Temp/files/16/15aea758-a296-463a-bf12-9f2beafb0f74.jpeg" TargetMode="External"/><Relationship Id="rId273" Type="http://schemas.openxmlformats.org/officeDocument/2006/relationships/hyperlink" Target="../AppData/Local/Temp/files/9/341c1c59-e25c-42d3-9ac1-9c67aa1a5157.jpeg" TargetMode="External"/><Relationship Id="rId294" Type="http://schemas.openxmlformats.org/officeDocument/2006/relationships/hyperlink" Target="../AppData/Local/Temp/files/2/6171b923-07d3-4623-ba6a-e5d363b25b10.jpeg" TargetMode="External"/><Relationship Id="rId47" Type="http://schemas.openxmlformats.org/officeDocument/2006/relationships/hyperlink" Target="../AppData/Local/Temp/files/85/4791b63a-b5bd-47ce-af62-28c19964c44c.jpeg" TargetMode="External"/><Relationship Id="rId68" Type="http://schemas.openxmlformats.org/officeDocument/2006/relationships/hyperlink" Target="../AppData/Local/Temp/files/77/img_20191106_162231.jpg" TargetMode="External"/><Relationship Id="rId89" Type="http://schemas.openxmlformats.org/officeDocument/2006/relationships/hyperlink" Target="../AppData/Local/Temp/files/70/img_20191108_144347_b58803cd.jpg" TargetMode="External"/><Relationship Id="rId112" Type="http://schemas.openxmlformats.org/officeDocument/2006/relationships/hyperlink" Target="../AppData/Local/Temp/files/62/img_20191105_102523.jpg" TargetMode="External"/><Relationship Id="rId133" Type="http://schemas.openxmlformats.org/officeDocument/2006/relationships/hyperlink" Target="../AppData/Local/Temp/files/55/img_20191108_153653.jpg" TargetMode="External"/><Relationship Id="rId154" Type="http://schemas.openxmlformats.org/officeDocument/2006/relationships/hyperlink" Target="../AppData/Local/Temp/files/48/bed07666-1780-4885-bf42-aaea36361ca0.jpeg" TargetMode="External"/><Relationship Id="rId175" Type="http://schemas.openxmlformats.org/officeDocument/2006/relationships/hyperlink" Target="../AppData/Local/Temp/files/41/img_20191106_095943.jpg" TargetMode="External"/><Relationship Id="rId196" Type="http://schemas.openxmlformats.org/officeDocument/2006/relationships/hyperlink" Target="../AppData/Local/Temp/files/34/9d14ce09-f233-45ce-8014-a0a2034cbc99.jpeg" TargetMode="External"/><Relationship Id="rId200" Type="http://schemas.openxmlformats.org/officeDocument/2006/relationships/hyperlink" Target="../AppData/Local/Temp/files/33/mmexport1573191581496.jpg" TargetMode="External"/><Relationship Id="rId16" Type="http://schemas.openxmlformats.org/officeDocument/2006/relationships/hyperlink" Target="../AppData/Local/Temp/files/95/20191106_154713.jpg" TargetMode="External"/><Relationship Id="rId221" Type="http://schemas.openxmlformats.org/officeDocument/2006/relationships/hyperlink" Target="../AppData/Local/Temp/files/26/img_20191106_164248.jpg" TargetMode="External"/><Relationship Id="rId242" Type="http://schemas.openxmlformats.org/officeDocument/2006/relationships/hyperlink" Target="../AppData/Local/Temp/files/19/2478a595-a39d-41b6-bedb-e741a684c5bf.jpeg" TargetMode="External"/><Relationship Id="rId263" Type="http://schemas.openxmlformats.org/officeDocument/2006/relationships/hyperlink" Target="../AppData/Local/Temp/files/12/img20191106141121.jpg" TargetMode="External"/><Relationship Id="rId284" Type="http://schemas.openxmlformats.org/officeDocument/2006/relationships/hyperlink" Target="../AppData/Local/Temp/files/5/7e871323-6bab-4331-b696-d775d493679a.jpeg" TargetMode="External"/><Relationship Id="rId37" Type="http://schemas.openxmlformats.org/officeDocument/2006/relationships/hyperlink" Target="../AppData/Local/Temp/files/88/mmexport1573216902470" TargetMode="External"/><Relationship Id="rId58" Type="http://schemas.openxmlformats.org/officeDocument/2006/relationships/hyperlink" Target="../AppData/Local/Temp/files/81/93083dee-afda-4ef6-b15b-f1aa033586ac.jpeg" TargetMode="External"/><Relationship Id="rId79" Type="http://schemas.openxmlformats.org/officeDocument/2006/relationships/hyperlink" Target="../AppData/Local/Temp/files/73/1407d9c8-dbba-40ac-848b-d7cd2b146b88.jpeg" TargetMode="External"/><Relationship Id="rId102" Type="http://schemas.openxmlformats.org/officeDocument/2006/relationships/hyperlink" Target="../AppData/Local/Temp/files/66/198cadaf-bc44-4246-8251-f89338d05cde.jpeg" TargetMode="External"/><Relationship Id="rId123" Type="http://schemas.openxmlformats.org/officeDocument/2006/relationships/hyperlink" Target="../AppData/Local/Temp/files/59/d8add670-e65e-496e-87a8-c3e383b19ee7.jpeg" TargetMode="External"/><Relationship Id="rId144" Type="http://schemas.openxmlformats.org/officeDocument/2006/relationships/hyperlink" Target="../AppData/Local/Temp/files/52/844b41ec-cc0f-4395-9be6-18d26dcd2a67.jpeg" TargetMode="External"/><Relationship Id="rId90" Type="http://schemas.openxmlformats.org/officeDocument/2006/relationships/hyperlink" Target="../AppData/Local/Temp/files/70/img_20191108_144334.jpg" TargetMode="External"/><Relationship Id="rId165" Type="http://schemas.openxmlformats.org/officeDocument/2006/relationships/hyperlink" Target="../AppData/Local/Temp/files/45/img20191106104705_bd7fb37b.jpg" TargetMode="External"/><Relationship Id="rId186" Type="http://schemas.openxmlformats.org/officeDocument/2006/relationships/hyperlink" Target="../AppData/Local/Temp/files/38/img_20191106_100814.jpg" TargetMode="External"/><Relationship Id="rId211" Type="http://schemas.openxmlformats.org/officeDocument/2006/relationships/hyperlink" Target="../AppData/Local/Temp/files/29/img20191106111518.jpg" TargetMode="External"/><Relationship Id="rId232" Type="http://schemas.openxmlformats.org/officeDocument/2006/relationships/hyperlink" Target="../AppData/Local/Temp/files/22/img_20191106_153620_bdb00c80.jpg" TargetMode="External"/><Relationship Id="rId253" Type="http://schemas.openxmlformats.org/officeDocument/2006/relationships/hyperlink" Target="../AppData/Local/Temp/files/15/img20191106103348_b1a1952bb.jpg" TargetMode="External"/><Relationship Id="rId274" Type="http://schemas.openxmlformats.org/officeDocument/2006/relationships/hyperlink" Target="../AppData/Local/Temp/files/8/img_20191106_154600.jpg" TargetMode="External"/><Relationship Id="rId295" Type="http://schemas.openxmlformats.org/officeDocument/2006/relationships/hyperlink" Target="../AppData/Local/Temp/files/1/img20191105152124.jpg" TargetMode="External"/><Relationship Id="rId27" Type="http://schemas.openxmlformats.org/officeDocument/2006/relationships/hyperlink" Target="../AppData/Local/Temp/files/92/img_20191108_152200.jpg" TargetMode="External"/><Relationship Id="rId48" Type="http://schemas.openxmlformats.org/officeDocument/2006/relationships/hyperlink" Target="../AppData/Local/Temp/files/85/5b5d25d2-446c-426e-bce4-8626de4b9cd5.jpeg" TargetMode="External"/><Relationship Id="rId69" Type="http://schemas.openxmlformats.org/officeDocument/2006/relationships/hyperlink" Target="../AppData/Local/Temp/files/77/img_20191106_163447.jpg" TargetMode="External"/><Relationship Id="rId113" Type="http://schemas.openxmlformats.org/officeDocument/2006/relationships/hyperlink" Target="../AppData/Local/Temp/files/62/img_20191105_101833.jpg" TargetMode="External"/><Relationship Id="rId134" Type="http://schemas.openxmlformats.org/officeDocument/2006/relationships/hyperlink" Target="../AppData/Local/Temp/files/55/img_20191108_154111.jpg" TargetMode="External"/><Relationship Id="rId80" Type="http://schemas.openxmlformats.org/officeDocument/2006/relationships/hyperlink" Target="../AppData/Local/Temp/files/73/3be010cc-2331-49d2-81c3-36c3b9f2c22c.jpeg" TargetMode="External"/><Relationship Id="rId155" Type="http://schemas.openxmlformats.org/officeDocument/2006/relationships/hyperlink" Target="../AppData/Local/Temp/files/48/59f6c094-2191-45e6-959f-1bca3c996042.jpeg" TargetMode="External"/><Relationship Id="rId176" Type="http://schemas.openxmlformats.org/officeDocument/2006/relationships/hyperlink" Target="../AppData/Local/Temp/files/41/img_20191106_090812.jpg" TargetMode="External"/><Relationship Id="rId197" Type="http://schemas.openxmlformats.org/officeDocument/2006/relationships/hyperlink" Target="../AppData/Local/Temp/files/34/63f2d7f5-53b8-409f-8448-0b545dc1cd09.jpeg" TargetMode="External"/><Relationship Id="rId201" Type="http://schemas.openxmlformats.org/officeDocument/2006/relationships/hyperlink" Target="../AppData/Local/Temp/files/33/mmexport1573191684210.jpg" TargetMode="External"/><Relationship Id="rId222" Type="http://schemas.openxmlformats.org/officeDocument/2006/relationships/hyperlink" Target="../AppData/Local/Temp/files/26/1573030348872.jpg" TargetMode="External"/><Relationship Id="rId243" Type="http://schemas.openxmlformats.org/officeDocument/2006/relationships/hyperlink" Target="../AppData/Local/Temp/files/19/face8dc6-0567-457a-acdb-202340923de7.jpeg" TargetMode="External"/><Relationship Id="rId264" Type="http://schemas.openxmlformats.org/officeDocument/2006/relationships/hyperlink" Target="../AppData/Local/Temp/files/12/img20191106141036.jpg" TargetMode="External"/><Relationship Id="rId285" Type="http://schemas.openxmlformats.org/officeDocument/2006/relationships/hyperlink" Target="../AppData/Local/Temp/files/5/468eaa45-bb01-4edd-8129-f679cdcd5a7c.jpeg" TargetMode="External"/><Relationship Id="rId17" Type="http://schemas.openxmlformats.org/officeDocument/2006/relationships/hyperlink" Target="../AppData/Local/Temp/files/95/20191106_154517.jpg" TargetMode="External"/><Relationship Id="rId38" Type="http://schemas.openxmlformats.org/officeDocument/2006/relationships/hyperlink" Target="../AppData/Local/Temp/files/88/mmexport1573216906328" TargetMode="External"/><Relationship Id="rId59" Type="http://schemas.openxmlformats.org/officeDocument/2006/relationships/hyperlink" Target="../AppData/Local/Temp/files/81/c3f106fa-ba04-4b7a-8256-5f090f7ecf67.jpeg" TargetMode="External"/><Relationship Id="rId103" Type="http://schemas.openxmlformats.org/officeDocument/2006/relationships/hyperlink" Target="../AppData/Local/Temp/files/65/img_20191108_075141.jpg" TargetMode="External"/><Relationship Id="rId124" Type="http://schemas.openxmlformats.org/officeDocument/2006/relationships/hyperlink" Target="../AppData/Local/Temp/files/58/img_20191108_151450.jpg" TargetMode="External"/><Relationship Id="rId70" Type="http://schemas.openxmlformats.org/officeDocument/2006/relationships/hyperlink" Target="../AppData/Local/Temp/files/76/mmexport1573191711700.jpg" TargetMode="External"/><Relationship Id="rId91" Type="http://schemas.openxmlformats.org/officeDocument/2006/relationships/hyperlink" Target="../AppData/Local/Temp/files/69/img20191106111518.jpg" TargetMode="External"/><Relationship Id="rId145" Type="http://schemas.openxmlformats.org/officeDocument/2006/relationships/hyperlink" Target="../AppData/Local/Temp/files/51/d52fd8db-6eb8-4f2b-ac32-d58f24d20a46.jpeg" TargetMode="External"/><Relationship Id="rId166" Type="http://schemas.openxmlformats.org/officeDocument/2006/relationships/hyperlink" Target="../AppData/Local/Temp/files/44/mmexport1573183069932.jpg" TargetMode="External"/><Relationship Id="rId187" Type="http://schemas.openxmlformats.org/officeDocument/2006/relationships/hyperlink" Target="../AppData/Local/Temp/files/37/3302dae0-bbf5-4beb-b3f4-abf02d081088.jpeg" TargetMode="External"/><Relationship Id="rId1" Type="http://schemas.openxmlformats.org/officeDocument/2006/relationships/hyperlink" Target="../AppData/Local/Temp/files/100/img_20191108_150424.jpg" TargetMode="External"/><Relationship Id="rId212" Type="http://schemas.openxmlformats.org/officeDocument/2006/relationships/hyperlink" Target="../AppData/Local/Temp/files/29/mmexport1573012306839.jpg" TargetMode="External"/><Relationship Id="rId233" Type="http://schemas.openxmlformats.org/officeDocument/2006/relationships/hyperlink" Target="../AppData/Local/Temp/files/22/mmexport1573134058302" TargetMode="External"/><Relationship Id="rId254" Type="http://schemas.openxmlformats.org/officeDocument/2006/relationships/hyperlink" Target="../AppData/Local/Temp/files/15/img20191106151435.jpg" TargetMode="External"/><Relationship Id="rId28" Type="http://schemas.openxmlformats.org/officeDocument/2006/relationships/hyperlink" Target="../AppData/Local/Temp/files/91/9d156520-8299-4e15-9fb7-d03cc84bb863.jpeg" TargetMode="External"/><Relationship Id="rId49" Type="http://schemas.openxmlformats.org/officeDocument/2006/relationships/hyperlink" Target="../AppData/Local/Temp/files/84/128ecea7-e660-4d7a-a593-5c1c75524bf3.jpeg" TargetMode="External"/><Relationship Id="rId114" Type="http://schemas.openxmlformats.org/officeDocument/2006/relationships/hyperlink" Target="../AppData/Local/Temp/files/62/img_20191105_101830.jpg" TargetMode="External"/><Relationship Id="rId275" Type="http://schemas.openxmlformats.org/officeDocument/2006/relationships/hyperlink" Target="../AppData/Local/Temp/files/8/img_20191106_160319.jpg" TargetMode="External"/><Relationship Id="rId296" Type="http://schemas.openxmlformats.org/officeDocument/2006/relationships/hyperlink" Target="../AppData/Local/Temp/files/1/img20191105152323.jpg" TargetMode="External"/><Relationship Id="rId60" Type="http://schemas.openxmlformats.org/officeDocument/2006/relationships/hyperlink" Target="../AppData/Local/Temp/files/81/d0ff26d2-abe5-42fe-9438-d59a908bb11a.jpeg" TargetMode="External"/><Relationship Id="rId81" Type="http://schemas.openxmlformats.org/officeDocument/2006/relationships/hyperlink" Target="../AppData/Local/Temp/files/73/11089eff-663d-4a5a-964a-d46ed069ea1f.jpeg" TargetMode="External"/><Relationship Id="rId135" Type="http://schemas.openxmlformats.org/officeDocument/2006/relationships/hyperlink" Target="../AppData/Local/Temp/files/55/mmexport1573138381510.jpg" TargetMode="External"/><Relationship Id="rId156" Type="http://schemas.openxmlformats.org/officeDocument/2006/relationships/hyperlink" Target="../AppData/Local/Temp/files/48/b91f5f7b-803e-4712-a055-bbca8e9e605c.jpeg" TargetMode="External"/><Relationship Id="rId177" Type="http://schemas.openxmlformats.org/officeDocument/2006/relationships/hyperlink" Target="../AppData/Local/Temp/files/41/img_20191106_090548.jpg" TargetMode="External"/><Relationship Id="rId198" Type="http://schemas.openxmlformats.org/officeDocument/2006/relationships/hyperlink" Target="../AppData/Local/Temp/files/34/edd2f5f2-64cb-4e4c-a8af-37e971142a65.jpeg" TargetMode="External"/><Relationship Id="rId202" Type="http://schemas.openxmlformats.org/officeDocument/2006/relationships/hyperlink" Target="../AppData/Local/Temp/files/32/20191106_151719.jpg" TargetMode="External"/><Relationship Id="rId223" Type="http://schemas.openxmlformats.org/officeDocument/2006/relationships/hyperlink" Target="../AppData/Local/Temp/files/25/mmexport1573179949789.jpg" TargetMode="External"/><Relationship Id="rId244" Type="http://schemas.openxmlformats.org/officeDocument/2006/relationships/hyperlink" Target="../AppData/Local/Temp/files/18/mmexport1573131068581.jpg" TargetMode="External"/><Relationship Id="rId18" Type="http://schemas.openxmlformats.org/officeDocument/2006/relationships/hyperlink" Target="../AppData/Local/Temp/files/95/20191106_153833.jpg" TargetMode="External"/><Relationship Id="rId39" Type="http://schemas.openxmlformats.org/officeDocument/2006/relationships/hyperlink" Target="../AppData/Local/Temp/files/88/mmexport1573216902470" TargetMode="External"/><Relationship Id="rId265" Type="http://schemas.openxmlformats.org/officeDocument/2006/relationships/hyperlink" Target="../AppData/Local/Temp/files/11/img_2238.jpg" TargetMode="External"/><Relationship Id="rId286" Type="http://schemas.openxmlformats.org/officeDocument/2006/relationships/hyperlink" Target="../AppData/Local/Temp/files/4/img_20191106_100733_bcb7a3e1.jpg" TargetMode="External"/><Relationship Id="rId50" Type="http://schemas.openxmlformats.org/officeDocument/2006/relationships/hyperlink" Target="../AppData/Local/Temp/files/84/f1d7502b-47c2-4e9d-bd36-e6c6eac4830d.jpeg" TargetMode="External"/><Relationship Id="rId104" Type="http://schemas.openxmlformats.org/officeDocument/2006/relationships/hyperlink" Target="../AppData/Local/Temp/files/65/img_20191108_080529.jpg" TargetMode="External"/><Relationship Id="rId125" Type="http://schemas.openxmlformats.org/officeDocument/2006/relationships/hyperlink" Target="../AppData/Local/Temp/files/58/img_20191108_151748.jpg" TargetMode="External"/><Relationship Id="rId146" Type="http://schemas.openxmlformats.org/officeDocument/2006/relationships/hyperlink" Target="../AppData/Local/Temp/files/51/f8e73695-8f82-46f7-a49f-5d8b20a0981e.jpeg" TargetMode="External"/><Relationship Id="rId167" Type="http://schemas.openxmlformats.org/officeDocument/2006/relationships/hyperlink" Target="../AppData/Local/Temp/files/44/mmexport1573183083393.jpg" TargetMode="External"/><Relationship Id="rId188" Type="http://schemas.openxmlformats.org/officeDocument/2006/relationships/hyperlink" Target="../AppData/Local/Temp/files/37/beadd26c-488b-49da-adb8-5cae11f9163e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15"/>
  <sheetViews>
    <sheetView workbookViewId="0">
      <selection activeCell="AS3" sqref="AS3"/>
    </sheetView>
  </sheetViews>
  <sheetFormatPr defaultColWidth="8" defaultRowHeight="17.100000000000001" customHeight="1"/>
  <cols>
    <col min="1" max="1" width="4.25" style="58" customWidth="1"/>
    <col min="2" max="2" width="6.5" style="58" customWidth="1"/>
    <col min="3" max="3" width="32.25" style="35" customWidth="1"/>
    <col min="4" max="4" width="8.25" style="35" customWidth="1"/>
    <col min="5" max="5" width="5.125" style="59" hidden="1" customWidth="1"/>
    <col min="6" max="6" width="7.625" style="60" hidden="1" customWidth="1"/>
    <col min="7" max="7" width="7" style="61" customWidth="1"/>
    <col min="8" max="8" width="9.75" style="62" hidden="1" customWidth="1"/>
    <col min="9" max="9" width="9.75" style="167" hidden="1" customWidth="1"/>
    <col min="10" max="11" width="10" style="168" hidden="1" customWidth="1"/>
    <col min="12" max="12" width="7.125" style="65" hidden="1" customWidth="1"/>
    <col min="13" max="13" width="11.625" style="167" hidden="1" customWidth="1"/>
    <col min="14" max="14" width="10.375" style="167" hidden="1" customWidth="1"/>
    <col min="15" max="16" width="9.75" style="168" hidden="1" customWidth="1"/>
    <col min="17" max="17" width="7.125" style="65" hidden="1" customWidth="1"/>
    <col min="18" max="18" width="4.5" style="169" customWidth="1"/>
    <col min="19" max="19" width="6.75" style="169" customWidth="1"/>
    <col min="20" max="20" width="5" style="61" customWidth="1"/>
    <col min="21" max="21" width="5.75" style="66" customWidth="1"/>
    <col min="22" max="22" width="5.875" style="66" hidden="1" customWidth="1"/>
    <col min="23" max="23" width="10.125" style="58"/>
    <col min="24" max="24" width="9.75" style="58" customWidth="1"/>
    <col min="25" max="25" width="8.25" style="64" hidden="1" customWidth="1"/>
    <col min="26" max="26" width="7.125" style="170" hidden="1" customWidth="1"/>
    <col min="27" max="27" width="7" style="63" hidden="1" customWidth="1"/>
    <col min="28" max="28" width="8.625" style="64" hidden="1" customWidth="1"/>
    <col min="29" max="29" width="8.25" style="64" hidden="1" customWidth="1"/>
    <col min="30" max="31" width="8.25" style="64" customWidth="1"/>
    <col min="32" max="32" width="9.375" style="64" customWidth="1"/>
    <col min="33" max="33" width="8.375" style="64" customWidth="1"/>
    <col min="34" max="34" width="5.125" style="58" customWidth="1"/>
    <col min="35" max="35" width="5.375" style="58" hidden="1" customWidth="1"/>
    <col min="36" max="36" width="5.625" style="58" hidden="1" customWidth="1"/>
    <col min="37" max="37" width="5.625" style="66" customWidth="1"/>
    <col min="38" max="38" width="5.75" style="58" customWidth="1"/>
    <col min="39" max="39" width="5" style="100" customWidth="1"/>
    <col min="40" max="40" width="6.5" style="58" customWidth="1"/>
    <col min="41" max="41" width="5.75" style="100" customWidth="1"/>
    <col min="42" max="44" width="7.125" style="58" hidden="1" customWidth="1"/>
    <col min="45" max="45" width="7.75" style="61" customWidth="1"/>
    <col min="46" max="46" width="6.875" style="61" hidden="1" customWidth="1"/>
    <col min="47" max="48" width="7.75" style="66" hidden="1" customWidth="1"/>
    <col min="49" max="49" width="8" style="66" customWidth="1"/>
    <col min="50" max="50" width="6.875" style="58" customWidth="1"/>
    <col min="51" max="51" width="7.375" style="58" customWidth="1"/>
    <col min="52" max="16306" width="8" style="58"/>
    <col min="16307" max="16384" width="8" style="68"/>
  </cols>
  <sheetData>
    <row r="1" spans="1:51 16307:16384" s="58" customFormat="1" ht="17.100000000000001" customHeight="1">
      <c r="A1" s="171" t="s">
        <v>0</v>
      </c>
      <c r="B1" s="171"/>
      <c r="C1" s="171"/>
      <c r="D1" s="172"/>
      <c r="E1" s="171"/>
      <c r="F1" s="171"/>
      <c r="G1" s="171"/>
      <c r="H1" s="171"/>
      <c r="I1" s="230" t="s">
        <v>1</v>
      </c>
      <c r="J1" s="231"/>
      <c r="K1" s="232"/>
      <c r="L1" s="174"/>
      <c r="M1" s="174"/>
      <c r="N1" s="233" t="s">
        <v>2</v>
      </c>
      <c r="O1" s="234"/>
      <c r="P1" s="235"/>
      <c r="Q1" s="182"/>
      <c r="R1" s="236" t="s">
        <v>3</v>
      </c>
      <c r="S1" s="237"/>
      <c r="T1" s="238" t="s">
        <v>4</v>
      </c>
      <c r="U1" s="239"/>
      <c r="V1" s="240"/>
      <c r="W1" s="241" t="s">
        <v>5</v>
      </c>
      <c r="X1" s="242"/>
      <c r="Y1" s="191"/>
      <c r="Z1" s="243" t="s">
        <v>6</v>
      </c>
      <c r="AA1" s="244"/>
      <c r="AB1" s="245" t="s">
        <v>7</v>
      </c>
      <c r="AC1" s="246"/>
      <c r="AD1" s="247" t="s">
        <v>8</v>
      </c>
      <c r="AE1" s="248"/>
      <c r="AF1" s="249" t="s">
        <v>9</v>
      </c>
      <c r="AG1" s="250"/>
      <c r="AH1" s="251" t="s">
        <v>10</v>
      </c>
      <c r="AI1" s="252"/>
      <c r="AJ1" s="252"/>
      <c r="AK1" s="252"/>
      <c r="AL1" s="252"/>
      <c r="AM1" s="252"/>
      <c r="AN1" s="252"/>
      <c r="AO1" s="253"/>
      <c r="AP1" s="58" t="s">
        <v>11</v>
      </c>
      <c r="AS1" s="255" t="s">
        <v>12</v>
      </c>
      <c r="AT1" s="256" t="s">
        <v>13</v>
      </c>
      <c r="AU1" s="257"/>
      <c r="AV1" s="257"/>
      <c r="AW1" s="258"/>
      <c r="AX1" s="254" t="s">
        <v>14</v>
      </c>
      <c r="AY1" s="254"/>
      <c r="XCE1" s="68"/>
      <c r="XCF1" s="68"/>
      <c r="XCG1" s="68"/>
      <c r="XCH1" s="68"/>
      <c r="XCI1" s="68"/>
      <c r="XCJ1" s="68"/>
      <c r="XCK1" s="68"/>
      <c r="XCL1" s="68"/>
      <c r="XCM1" s="68"/>
      <c r="XCN1" s="68"/>
    </row>
    <row r="2" spans="1:51 16307:16384" s="58" customFormat="1" ht="27.95" customHeight="1">
      <c r="A2" s="69" t="s">
        <v>15</v>
      </c>
      <c r="B2" s="69" t="s">
        <v>16</v>
      </c>
      <c r="C2" s="70" t="s">
        <v>17</v>
      </c>
      <c r="D2" s="70" t="s">
        <v>18</v>
      </c>
      <c r="E2" s="71" t="s">
        <v>19</v>
      </c>
      <c r="F2" s="72" t="s">
        <v>20</v>
      </c>
      <c r="G2" s="73" t="s">
        <v>21</v>
      </c>
      <c r="H2" s="81" t="s">
        <v>22</v>
      </c>
      <c r="I2" s="175" t="s">
        <v>23</v>
      </c>
      <c r="J2" s="175" t="s">
        <v>24</v>
      </c>
      <c r="K2" s="175" t="s">
        <v>25</v>
      </c>
      <c r="L2" s="176" t="s">
        <v>26</v>
      </c>
      <c r="M2" s="177" t="s">
        <v>27</v>
      </c>
      <c r="N2" s="177" t="s">
        <v>28</v>
      </c>
      <c r="O2" s="177" t="s">
        <v>29</v>
      </c>
      <c r="P2" s="177" t="s">
        <v>30</v>
      </c>
      <c r="Q2" s="183" t="s">
        <v>31</v>
      </c>
      <c r="R2" s="184" t="s">
        <v>32</v>
      </c>
      <c r="S2" s="185" t="s">
        <v>33</v>
      </c>
      <c r="T2" s="96" t="s">
        <v>34</v>
      </c>
      <c r="U2" s="96" t="s">
        <v>35</v>
      </c>
      <c r="V2" s="96" t="s">
        <v>36</v>
      </c>
      <c r="W2" s="186" t="s">
        <v>37</v>
      </c>
      <c r="X2" s="186" t="s">
        <v>38</v>
      </c>
      <c r="Y2" s="192" t="s">
        <v>39</v>
      </c>
      <c r="Z2" s="193" t="s">
        <v>37</v>
      </c>
      <c r="AA2" s="194" t="s">
        <v>38</v>
      </c>
      <c r="AB2" s="195" t="s">
        <v>37</v>
      </c>
      <c r="AC2" s="195" t="s">
        <v>38</v>
      </c>
      <c r="AD2" s="196" t="s">
        <v>37</v>
      </c>
      <c r="AE2" s="196" t="s">
        <v>38</v>
      </c>
      <c r="AF2" s="197" t="s">
        <v>37</v>
      </c>
      <c r="AG2" s="197" t="s">
        <v>38</v>
      </c>
      <c r="AH2" s="203" t="s">
        <v>40</v>
      </c>
      <c r="AI2" s="203" t="s">
        <v>41</v>
      </c>
      <c r="AJ2" s="203" t="s">
        <v>42</v>
      </c>
      <c r="AK2" s="204" t="s">
        <v>43</v>
      </c>
      <c r="AL2" s="203" t="s">
        <v>40</v>
      </c>
      <c r="AM2" s="205" t="s">
        <v>44</v>
      </c>
      <c r="AN2" s="204" t="s">
        <v>43</v>
      </c>
      <c r="AO2" s="205" t="s">
        <v>45</v>
      </c>
      <c r="AP2" s="210">
        <v>43778</v>
      </c>
      <c r="AQ2" s="210">
        <v>43779</v>
      </c>
      <c r="AR2" s="210">
        <v>43780</v>
      </c>
      <c r="AS2" s="255"/>
      <c r="AT2" s="259"/>
      <c r="AU2" s="260"/>
      <c r="AV2" s="260"/>
      <c r="AW2" s="261"/>
      <c r="AX2" s="211" t="s">
        <v>46</v>
      </c>
      <c r="AY2" s="211" t="s">
        <v>47</v>
      </c>
    </row>
    <row r="3" spans="1:51 16307:16384" s="58" customFormat="1" ht="17.100000000000001" customHeight="1">
      <c r="A3" s="173">
        <v>65</v>
      </c>
      <c r="B3" s="20">
        <v>105910</v>
      </c>
      <c r="C3" s="21" t="s">
        <v>120</v>
      </c>
      <c r="D3" s="20" t="s">
        <v>73</v>
      </c>
      <c r="E3" s="74">
        <v>35</v>
      </c>
      <c r="F3" s="72">
        <v>100</v>
      </c>
      <c r="G3" s="73">
        <v>300</v>
      </c>
      <c r="H3" s="85">
        <v>4500</v>
      </c>
      <c r="I3" s="178">
        <f t="shared" ref="I3" si="0">H3*3</f>
        <v>13500</v>
      </c>
      <c r="J3" s="179">
        <v>1031.5889999999999</v>
      </c>
      <c r="K3" s="179">
        <f t="shared" ref="K3" si="1">J3*3</f>
        <v>3094.7669999999998</v>
      </c>
      <c r="L3" s="180">
        <v>0.229242</v>
      </c>
      <c r="M3" s="181">
        <v>5533.92</v>
      </c>
      <c r="N3" s="181">
        <f t="shared" ref="N3" si="2">M3*3</f>
        <v>16601.760000000002</v>
      </c>
      <c r="O3" s="181">
        <v>1105.9649798400001</v>
      </c>
      <c r="P3" s="181">
        <f t="shared" ref="P3" si="3">O3*3</f>
        <v>3317.8949395200002</v>
      </c>
      <c r="Q3" s="151">
        <v>0.199852</v>
      </c>
      <c r="R3" s="187">
        <v>2</v>
      </c>
      <c r="S3" s="187">
        <v>2</v>
      </c>
      <c r="T3" s="188">
        <v>3</v>
      </c>
      <c r="U3" s="188">
        <v>5</v>
      </c>
      <c r="V3" s="188">
        <v>1</v>
      </c>
      <c r="W3" s="189">
        <v>16120.36</v>
      </c>
      <c r="X3" s="189">
        <v>3597.38</v>
      </c>
      <c r="Y3" s="191">
        <f t="shared" ref="Y3" si="4">X3/W3</f>
        <v>0.22315754735005919</v>
      </c>
      <c r="Z3" s="198"/>
      <c r="AA3" s="199"/>
      <c r="AB3" s="109">
        <f t="shared" ref="AB3" si="5">W3/I3</f>
        <v>1.1941007407407407</v>
      </c>
      <c r="AC3" s="109">
        <f t="shared" ref="AC3" si="6">X3/K3</f>
        <v>1.1624073799416887</v>
      </c>
      <c r="AD3" s="200">
        <f t="shared" ref="AD3" si="7">(W3-Z3)/I3</f>
        <v>1.1941007407407407</v>
      </c>
      <c r="AE3" s="200">
        <f t="shared" ref="AE3" si="8">(X3-AA3)/K3</f>
        <v>1.1624073799416887</v>
      </c>
      <c r="AF3" s="209">
        <f t="shared" ref="AF3" si="9">(W3-Z3)/N3</f>
        <v>0.9710030743728375</v>
      </c>
      <c r="AG3" s="209">
        <f t="shared" ref="AG3" si="10">(X3-AA3)/P3</f>
        <v>1.0842356571183152</v>
      </c>
      <c r="AH3" s="206">
        <v>6</v>
      </c>
      <c r="AI3" s="206">
        <v>7</v>
      </c>
      <c r="AJ3" s="206">
        <v>1</v>
      </c>
      <c r="AK3" s="207">
        <f t="shared" ref="AK3" si="11">AI3+AJ3</f>
        <v>8</v>
      </c>
      <c r="AL3" s="206">
        <f t="shared" ref="AL3" si="12">AH3-R3</f>
        <v>4</v>
      </c>
      <c r="AM3" s="208"/>
      <c r="AN3" s="206">
        <f t="shared" ref="AN3" si="13">AK3-U3</f>
        <v>3</v>
      </c>
      <c r="AO3" s="208"/>
      <c r="AP3" s="58">
        <v>0</v>
      </c>
      <c r="AQ3" s="58">
        <v>0</v>
      </c>
      <c r="AR3" s="58">
        <v>100</v>
      </c>
      <c r="AS3" s="188">
        <f t="shared" ref="AS3" si="14">AP3+AQ3+AR3</f>
        <v>100</v>
      </c>
      <c r="AT3" s="115">
        <v>0</v>
      </c>
      <c r="AU3" s="115">
        <v>-100</v>
      </c>
      <c r="AV3" s="115">
        <v>0</v>
      </c>
      <c r="AW3" s="115">
        <f t="shared" ref="AW3" si="15">AT3+AU3+AV3</f>
        <v>-100</v>
      </c>
      <c r="AX3" s="212">
        <f>(R3*100)+(S3*50)</f>
        <v>300</v>
      </c>
      <c r="AY3" s="212">
        <v>0</v>
      </c>
    </row>
    <row r="4" spans="1:51 16307:16384" s="58" customFormat="1" ht="17.100000000000001" customHeight="1">
      <c r="A4" s="173">
        <v>2</v>
      </c>
      <c r="B4" s="77">
        <v>578</v>
      </c>
      <c r="C4" s="78" t="s">
        <v>51</v>
      </c>
      <c r="D4" s="77" t="s">
        <v>49</v>
      </c>
      <c r="E4" s="79">
        <v>8</v>
      </c>
      <c r="F4" s="72">
        <v>200</v>
      </c>
      <c r="G4" s="73">
        <v>600</v>
      </c>
      <c r="H4" s="85">
        <v>12405.358260901199</v>
      </c>
      <c r="I4" s="178">
        <f t="shared" ref="I3:I66" si="16">H4*3</f>
        <v>37216.074782703603</v>
      </c>
      <c r="J4" s="179">
        <v>3404.0799282243302</v>
      </c>
      <c r="K4" s="179">
        <f t="shared" ref="K3:K66" si="17">J4*3</f>
        <v>10212.239784673</v>
      </c>
      <c r="L4" s="180">
        <v>0.27440399999999998</v>
      </c>
      <c r="M4" s="181">
        <v>14380.291296036699</v>
      </c>
      <c r="N4" s="181">
        <f t="shared" ref="N3:N66" si="18">M4*3</f>
        <v>43140.873888110102</v>
      </c>
      <c r="O4" s="181">
        <v>3440.1108050030798</v>
      </c>
      <c r="P4" s="181">
        <f t="shared" ref="P3:P66" si="19">O4*3</f>
        <v>10320.332415009199</v>
      </c>
      <c r="Q4" s="151">
        <v>0.23922399999999999</v>
      </c>
      <c r="R4" s="187">
        <v>3</v>
      </c>
      <c r="S4" s="187">
        <v>2</v>
      </c>
      <c r="T4" s="188">
        <v>10</v>
      </c>
      <c r="U4" s="188">
        <v>15</v>
      </c>
      <c r="V4" s="188">
        <v>3</v>
      </c>
      <c r="W4" s="189">
        <v>84688.93</v>
      </c>
      <c r="X4" s="189">
        <v>21267.16</v>
      </c>
      <c r="Y4" s="191">
        <f t="shared" ref="Y3:Y66" si="20">X4/W4</f>
        <v>0.25112089620213601</v>
      </c>
      <c r="Z4" s="198"/>
      <c r="AA4" s="199"/>
      <c r="AB4" s="109">
        <f t="shared" ref="AB3:AB66" si="21">W4/I4</f>
        <v>2.2756008121350702</v>
      </c>
      <c r="AC4" s="109">
        <f t="shared" ref="AC3:AC66" si="22">X4/K4</f>
        <v>2.08251671018524</v>
      </c>
      <c r="AD4" s="200">
        <f t="shared" ref="AD4:AD35" si="23">(W4-Z4)/I4</f>
        <v>2.2756008121350702</v>
      </c>
      <c r="AE4" s="200">
        <f t="shared" ref="AE4:AE35" si="24">(X4-AA4)/K4</f>
        <v>2.08251671018524</v>
      </c>
      <c r="AF4" s="201">
        <f t="shared" ref="AF4:AF35" si="25">(W4-Z4)/N4</f>
        <v>1.9630786854167299</v>
      </c>
      <c r="AG4" s="201">
        <f t="shared" ref="AG4:AG35" si="26">(X4-AA4)/P4</f>
        <v>2.06070494096396</v>
      </c>
      <c r="AH4" s="206">
        <v>78</v>
      </c>
      <c r="AI4" s="206">
        <v>6</v>
      </c>
      <c r="AJ4" s="206">
        <v>9</v>
      </c>
      <c r="AK4" s="207">
        <f t="shared" ref="AK4:AK35" si="27">AI4+AJ4</f>
        <v>15</v>
      </c>
      <c r="AL4" s="206">
        <f t="shared" ref="AL4:AL35" si="28">AH4-R4</f>
        <v>75</v>
      </c>
      <c r="AM4" s="208"/>
      <c r="AN4" s="206">
        <f t="shared" ref="AN4:AN35" si="29">AK4-U4</f>
        <v>0</v>
      </c>
      <c r="AO4" s="208" t="s">
        <v>50</v>
      </c>
      <c r="AP4" s="58">
        <v>0</v>
      </c>
      <c r="AQ4" s="58">
        <v>200</v>
      </c>
      <c r="AR4" s="58">
        <v>200</v>
      </c>
      <c r="AS4" s="188">
        <f t="shared" ref="AS4:AS35" si="30">AP4+AQ4+AR4</f>
        <v>400</v>
      </c>
      <c r="AT4" s="115">
        <v>0</v>
      </c>
      <c r="AU4" s="115">
        <v>0</v>
      </c>
      <c r="AV4" s="115">
        <v>0</v>
      </c>
      <c r="AW4" s="115">
        <f t="shared" ref="AW4:AW35" si="31">AT4+AU4+AV4</f>
        <v>0</v>
      </c>
      <c r="AX4" s="212"/>
      <c r="AY4" s="212">
        <f t="shared" ref="AY4:AY35" si="32">(R4*200)+(S4*100)</f>
        <v>800</v>
      </c>
    </row>
    <row r="5" spans="1:51 16307:16384" s="58" customFormat="1" ht="17.100000000000001" customHeight="1">
      <c r="A5" s="173">
        <v>3</v>
      </c>
      <c r="B5" s="77">
        <v>721</v>
      </c>
      <c r="C5" s="78" t="s">
        <v>52</v>
      </c>
      <c r="D5" s="77" t="s">
        <v>53</v>
      </c>
      <c r="E5" s="79">
        <v>22</v>
      </c>
      <c r="F5" s="72">
        <v>150</v>
      </c>
      <c r="G5" s="73">
        <v>450</v>
      </c>
      <c r="H5" s="85">
        <v>8485.3512471996</v>
      </c>
      <c r="I5" s="178">
        <f t="shared" si="16"/>
        <v>25456.0537415988</v>
      </c>
      <c r="J5" s="179">
        <v>2257.5955821274301</v>
      </c>
      <c r="K5" s="179">
        <f t="shared" si="17"/>
        <v>6772.7867463822904</v>
      </c>
      <c r="L5" s="180">
        <v>0.26605800000000002</v>
      </c>
      <c r="M5" s="181">
        <v>10092.8161874691</v>
      </c>
      <c r="N5" s="181">
        <f t="shared" si="18"/>
        <v>30278.448562407299</v>
      </c>
      <c r="O5" s="181">
        <v>2341.0085290510801</v>
      </c>
      <c r="P5" s="181">
        <f t="shared" si="19"/>
        <v>7023.0255871532399</v>
      </c>
      <c r="Q5" s="151">
        <v>0.23194799999999999</v>
      </c>
      <c r="R5" s="187">
        <v>3</v>
      </c>
      <c r="S5" s="187">
        <v>0</v>
      </c>
      <c r="T5" s="188">
        <v>4</v>
      </c>
      <c r="U5" s="188">
        <v>10</v>
      </c>
      <c r="V5" s="188">
        <v>2</v>
      </c>
      <c r="W5" s="189">
        <v>55341.98</v>
      </c>
      <c r="X5" s="189">
        <v>13387.19</v>
      </c>
      <c r="Y5" s="191">
        <f t="shared" si="20"/>
        <v>0.241899368255346</v>
      </c>
      <c r="Z5" s="198"/>
      <c r="AA5" s="199"/>
      <c r="AB5" s="109">
        <f t="shared" si="21"/>
        <v>2.1740203945894199</v>
      </c>
      <c r="AC5" s="109">
        <f t="shared" si="22"/>
        <v>1.9766147232010201</v>
      </c>
      <c r="AD5" s="200">
        <f t="shared" si="23"/>
        <v>2.1740203945894199</v>
      </c>
      <c r="AE5" s="200">
        <f t="shared" si="24"/>
        <v>1.9766147232010201</v>
      </c>
      <c r="AF5" s="201">
        <f t="shared" si="25"/>
        <v>1.8277680207403599</v>
      </c>
      <c r="AG5" s="201">
        <f t="shared" si="26"/>
        <v>1.9061855654475099</v>
      </c>
      <c r="AH5" s="206">
        <v>4</v>
      </c>
      <c r="AI5" s="206">
        <v>5</v>
      </c>
      <c r="AJ5" s="206">
        <v>5</v>
      </c>
      <c r="AK5" s="207">
        <f t="shared" si="27"/>
        <v>10</v>
      </c>
      <c r="AL5" s="206">
        <f t="shared" si="28"/>
        <v>1</v>
      </c>
      <c r="AM5" s="208"/>
      <c r="AN5" s="206">
        <f t="shared" si="29"/>
        <v>0</v>
      </c>
      <c r="AO5" s="208" t="s">
        <v>50</v>
      </c>
      <c r="AP5" s="58">
        <v>150</v>
      </c>
      <c r="AQ5" s="58">
        <v>150</v>
      </c>
      <c r="AR5" s="58">
        <v>150</v>
      </c>
      <c r="AS5" s="188">
        <f t="shared" si="30"/>
        <v>450</v>
      </c>
      <c r="AT5" s="115">
        <v>0</v>
      </c>
      <c r="AU5" s="115">
        <v>0</v>
      </c>
      <c r="AV5" s="115">
        <v>0</v>
      </c>
      <c r="AW5" s="115">
        <f t="shared" si="31"/>
        <v>0</v>
      </c>
      <c r="AX5" s="212"/>
      <c r="AY5" s="212">
        <f t="shared" si="32"/>
        <v>600</v>
      </c>
    </row>
    <row r="6" spans="1:51 16307:16384" s="58" customFormat="1" ht="17.100000000000001" customHeight="1">
      <c r="A6" s="173">
        <v>4</v>
      </c>
      <c r="B6" s="77">
        <v>56</v>
      </c>
      <c r="C6" s="78" t="s">
        <v>54</v>
      </c>
      <c r="D6" s="77" t="s">
        <v>55</v>
      </c>
      <c r="E6" s="79">
        <v>30</v>
      </c>
      <c r="F6" s="72">
        <v>100</v>
      </c>
      <c r="G6" s="73">
        <v>300</v>
      </c>
      <c r="H6" s="85">
        <v>6574.665</v>
      </c>
      <c r="I6" s="178">
        <f t="shared" si="16"/>
        <v>19723.994999999999</v>
      </c>
      <c r="J6" s="179">
        <v>1600.0104744</v>
      </c>
      <c r="K6" s="179">
        <f t="shared" si="17"/>
        <v>4800.0314232000001</v>
      </c>
      <c r="L6" s="180">
        <v>0.24335999999999999</v>
      </c>
      <c r="M6" s="181">
        <v>7820.1695375999998</v>
      </c>
      <c r="N6" s="181">
        <f t="shared" si="18"/>
        <v>23460.5086128</v>
      </c>
      <c r="O6" s="181">
        <v>1659.1271690972201</v>
      </c>
      <c r="P6" s="181">
        <f t="shared" si="19"/>
        <v>4977.3815072916595</v>
      </c>
      <c r="Q6" s="151">
        <v>0.21215999999999999</v>
      </c>
      <c r="R6" s="187">
        <v>3</v>
      </c>
      <c r="S6" s="187">
        <v>0</v>
      </c>
      <c r="T6" s="188">
        <v>4</v>
      </c>
      <c r="U6" s="188">
        <v>5</v>
      </c>
      <c r="V6" s="188">
        <v>1</v>
      </c>
      <c r="W6" s="189">
        <v>38761.93</v>
      </c>
      <c r="X6" s="189">
        <v>9575.1299999999992</v>
      </c>
      <c r="Y6" s="191">
        <f t="shared" si="20"/>
        <v>0.24702407749046501</v>
      </c>
      <c r="Z6" s="198"/>
      <c r="AA6" s="199"/>
      <c r="AB6" s="109">
        <f t="shared" si="21"/>
        <v>1.9652169857070001</v>
      </c>
      <c r="AC6" s="109">
        <f t="shared" si="22"/>
        <v>1.99480569100454</v>
      </c>
      <c r="AD6" s="200">
        <f t="shared" si="23"/>
        <v>1.9652169857070001</v>
      </c>
      <c r="AE6" s="200">
        <f t="shared" si="24"/>
        <v>1.99480569100454</v>
      </c>
      <c r="AF6" s="201">
        <f t="shared" si="25"/>
        <v>1.6522203605957499</v>
      </c>
      <c r="AG6" s="201">
        <f t="shared" si="26"/>
        <v>1.92372836720931</v>
      </c>
      <c r="AH6" s="206">
        <v>13</v>
      </c>
      <c r="AI6" s="206">
        <v>0</v>
      </c>
      <c r="AJ6" s="206">
        <v>0</v>
      </c>
      <c r="AK6" s="207">
        <f t="shared" si="27"/>
        <v>0</v>
      </c>
      <c r="AL6" s="206">
        <f t="shared" si="28"/>
        <v>10</v>
      </c>
      <c r="AM6" s="208"/>
      <c r="AN6" s="206">
        <f t="shared" si="29"/>
        <v>-5</v>
      </c>
      <c r="AO6" s="208">
        <f>AN6*5</f>
        <v>-25</v>
      </c>
      <c r="AP6" s="58">
        <v>0</v>
      </c>
      <c r="AQ6" s="58">
        <v>100</v>
      </c>
      <c r="AR6" s="58">
        <v>100</v>
      </c>
      <c r="AS6" s="188">
        <f t="shared" si="30"/>
        <v>200</v>
      </c>
      <c r="AT6" s="115">
        <v>0</v>
      </c>
      <c r="AU6" s="115">
        <v>0</v>
      </c>
      <c r="AV6" s="115">
        <v>0</v>
      </c>
      <c r="AW6" s="115">
        <f t="shared" si="31"/>
        <v>0</v>
      </c>
      <c r="AX6" s="212"/>
      <c r="AY6" s="212">
        <f t="shared" si="32"/>
        <v>600</v>
      </c>
    </row>
    <row r="7" spans="1:51 16307:16384" s="58" customFormat="1" ht="17.100000000000001" customHeight="1">
      <c r="A7" s="173">
        <v>5</v>
      </c>
      <c r="B7" s="77">
        <v>747</v>
      </c>
      <c r="C7" s="78" t="s">
        <v>56</v>
      </c>
      <c r="D7" s="77" t="s">
        <v>49</v>
      </c>
      <c r="E7" s="79">
        <v>10</v>
      </c>
      <c r="F7" s="72">
        <v>200</v>
      </c>
      <c r="G7" s="73">
        <v>600</v>
      </c>
      <c r="H7" s="85">
        <v>10320.614250000001</v>
      </c>
      <c r="I7" s="178">
        <f t="shared" si="16"/>
        <v>30961.84275</v>
      </c>
      <c r="J7" s="179">
        <v>1857.1532518305</v>
      </c>
      <c r="K7" s="179">
        <f t="shared" si="17"/>
        <v>5571.4597554914999</v>
      </c>
      <c r="L7" s="180">
        <v>0.17994599999999999</v>
      </c>
      <c r="M7" s="181">
        <v>13003.973954999999</v>
      </c>
      <c r="N7" s="181">
        <f t="shared" si="18"/>
        <v>39011.921864999997</v>
      </c>
      <c r="O7" s="181">
        <v>2040.0114181645799</v>
      </c>
      <c r="P7" s="181">
        <f t="shared" si="19"/>
        <v>6120.0342544937403</v>
      </c>
      <c r="Q7" s="151">
        <v>0.15687599999999999</v>
      </c>
      <c r="R7" s="187">
        <v>4</v>
      </c>
      <c r="S7" s="187">
        <v>2</v>
      </c>
      <c r="T7" s="188">
        <v>10</v>
      </c>
      <c r="U7" s="188">
        <v>10</v>
      </c>
      <c r="V7" s="188">
        <v>3</v>
      </c>
      <c r="W7" s="189">
        <v>60229.33</v>
      </c>
      <c r="X7" s="189">
        <v>12221.66</v>
      </c>
      <c r="Y7" s="191">
        <f t="shared" si="20"/>
        <v>0.20291874407369301</v>
      </c>
      <c r="Z7" s="198"/>
      <c r="AA7" s="199"/>
      <c r="AB7" s="109">
        <f t="shared" si="21"/>
        <v>1.94527601235879</v>
      </c>
      <c r="AC7" s="109">
        <f t="shared" si="22"/>
        <v>2.1936190040597099</v>
      </c>
      <c r="AD7" s="200">
        <f t="shared" si="23"/>
        <v>1.94527601235879</v>
      </c>
      <c r="AE7" s="200">
        <f t="shared" si="24"/>
        <v>2.1936190040597099</v>
      </c>
      <c r="AF7" s="201">
        <f t="shared" si="25"/>
        <v>1.5438698510784099</v>
      </c>
      <c r="AG7" s="201">
        <f t="shared" si="26"/>
        <v>1.9969920905305401</v>
      </c>
      <c r="AH7" s="206">
        <v>11</v>
      </c>
      <c r="AI7" s="206">
        <v>7</v>
      </c>
      <c r="AJ7" s="206">
        <v>0</v>
      </c>
      <c r="AK7" s="207">
        <f t="shared" si="27"/>
        <v>7</v>
      </c>
      <c r="AL7" s="206">
        <f t="shared" si="28"/>
        <v>7</v>
      </c>
      <c r="AM7" s="208"/>
      <c r="AN7" s="206">
        <f t="shared" si="29"/>
        <v>-3</v>
      </c>
      <c r="AO7" s="208">
        <f>AN7*5</f>
        <v>-15</v>
      </c>
      <c r="AP7" s="58">
        <v>200</v>
      </c>
      <c r="AQ7" s="58">
        <v>200</v>
      </c>
      <c r="AR7" s="58">
        <v>200</v>
      </c>
      <c r="AS7" s="188">
        <f t="shared" si="30"/>
        <v>600</v>
      </c>
      <c r="AT7" s="115">
        <v>0</v>
      </c>
      <c r="AU7" s="115">
        <v>0</v>
      </c>
      <c r="AV7" s="115">
        <v>0</v>
      </c>
      <c r="AW7" s="115">
        <f t="shared" si="31"/>
        <v>0</v>
      </c>
      <c r="AX7" s="212"/>
      <c r="AY7" s="212">
        <f t="shared" si="32"/>
        <v>1000</v>
      </c>
    </row>
    <row r="8" spans="1:51 16307:16384" s="58" customFormat="1" ht="18.95" customHeight="1">
      <c r="A8" s="173">
        <v>6</v>
      </c>
      <c r="B8" s="20">
        <v>52</v>
      </c>
      <c r="C8" s="21" t="s">
        <v>57</v>
      </c>
      <c r="D8" s="20" t="s">
        <v>55</v>
      </c>
      <c r="E8" s="74">
        <v>23</v>
      </c>
      <c r="F8" s="72">
        <v>150</v>
      </c>
      <c r="G8" s="73">
        <v>450</v>
      </c>
      <c r="H8" s="85">
        <v>8500</v>
      </c>
      <c r="I8" s="178">
        <f t="shared" si="16"/>
        <v>25500</v>
      </c>
      <c r="J8" s="179">
        <v>2185.9110000000001</v>
      </c>
      <c r="K8" s="179">
        <f t="shared" si="17"/>
        <v>6557.7330000000002</v>
      </c>
      <c r="L8" s="180">
        <v>0.25716600000000001</v>
      </c>
      <c r="M8" s="181">
        <v>10110.24</v>
      </c>
      <c r="N8" s="181">
        <f t="shared" si="18"/>
        <v>30330.720000000001</v>
      </c>
      <c r="O8" s="181">
        <v>2266.6753670399999</v>
      </c>
      <c r="P8" s="181">
        <f t="shared" si="19"/>
        <v>6800.02610112</v>
      </c>
      <c r="Q8" s="151">
        <v>0.22419600000000001</v>
      </c>
      <c r="R8" s="187">
        <v>3</v>
      </c>
      <c r="S8" s="187">
        <v>1</v>
      </c>
      <c r="T8" s="188">
        <v>4</v>
      </c>
      <c r="U8" s="188">
        <v>10</v>
      </c>
      <c r="V8" s="188">
        <v>2</v>
      </c>
      <c r="W8" s="189">
        <v>48091.6</v>
      </c>
      <c r="X8" s="189">
        <v>10141.4</v>
      </c>
      <c r="Y8" s="191">
        <f t="shared" si="20"/>
        <v>0.21087674354773001</v>
      </c>
      <c r="Z8" s="198">
        <v>3920</v>
      </c>
      <c r="AA8" s="199">
        <v>328</v>
      </c>
      <c r="AB8" s="109">
        <f t="shared" si="21"/>
        <v>1.8859450980392201</v>
      </c>
      <c r="AC8" s="109">
        <f t="shared" si="22"/>
        <v>1.5464795532236499</v>
      </c>
      <c r="AD8" s="200">
        <f t="shared" si="23"/>
        <v>1.73221960784314</v>
      </c>
      <c r="AE8" s="200">
        <f t="shared" si="24"/>
        <v>1.49646226828692</v>
      </c>
      <c r="AF8" s="201">
        <f t="shared" si="25"/>
        <v>1.45633206201501</v>
      </c>
      <c r="AG8" s="201">
        <f t="shared" si="26"/>
        <v>1.4431415194691199</v>
      </c>
      <c r="AH8" s="206">
        <v>14</v>
      </c>
      <c r="AI8" s="206">
        <v>2</v>
      </c>
      <c r="AJ8" s="206">
        <v>4</v>
      </c>
      <c r="AK8" s="207">
        <f t="shared" si="27"/>
        <v>6</v>
      </c>
      <c r="AL8" s="206">
        <f t="shared" si="28"/>
        <v>11</v>
      </c>
      <c r="AM8" s="208"/>
      <c r="AN8" s="206">
        <f t="shared" si="29"/>
        <v>-4</v>
      </c>
      <c r="AO8" s="208">
        <f>AN8*5</f>
        <v>-20</v>
      </c>
      <c r="AP8" s="58">
        <v>0</v>
      </c>
      <c r="AQ8" s="58">
        <v>150</v>
      </c>
      <c r="AR8" s="58">
        <v>0</v>
      </c>
      <c r="AS8" s="188">
        <f t="shared" si="30"/>
        <v>150</v>
      </c>
      <c r="AT8" s="115">
        <v>0</v>
      </c>
      <c r="AU8" s="115">
        <v>0</v>
      </c>
      <c r="AV8" s="115">
        <v>0</v>
      </c>
      <c r="AW8" s="115">
        <f t="shared" si="31"/>
        <v>0</v>
      </c>
      <c r="AX8" s="212"/>
      <c r="AY8" s="212">
        <f t="shared" si="32"/>
        <v>700</v>
      </c>
    </row>
    <row r="9" spans="1:51 16307:16384" s="58" customFormat="1" ht="17.100000000000001" customHeight="1">
      <c r="A9" s="173">
        <v>7</v>
      </c>
      <c r="B9" s="77">
        <v>54</v>
      </c>
      <c r="C9" s="78" t="s">
        <v>58</v>
      </c>
      <c r="D9" s="77" t="s">
        <v>55</v>
      </c>
      <c r="E9" s="79">
        <v>16</v>
      </c>
      <c r="F9" s="72">
        <v>150</v>
      </c>
      <c r="G9" s="73">
        <v>450</v>
      </c>
      <c r="H9" s="85">
        <v>12264.512000000001</v>
      </c>
      <c r="I9" s="178">
        <f t="shared" si="16"/>
        <v>36793.536</v>
      </c>
      <c r="J9" s="179">
        <v>3074.6150423039999</v>
      </c>
      <c r="K9" s="179">
        <f t="shared" si="17"/>
        <v>9223.8451269119996</v>
      </c>
      <c r="L9" s="180">
        <v>0.25069200000000003</v>
      </c>
      <c r="M9" s="181">
        <v>13846.14346752</v>
      </c>
      <c r="N9" s="181">
        <f t="shared" si="18"/>
        <v>41538.430402559999</v>
      </c>
      <c r="O9" s="181">
        <v>3026.1023471134299</v>
      </c>
      <c r="P9" s="181">
        <f t="shared" si="19"/>
        <v>9078.3070413402893</v>
      </c>
      <c r="Q9" s="151">
        <v>0.218552</v>
      </c>
      <c r="R9" s="187">
        <v>4</v>
      </c>
      <c r="S9" s="187">
        <v>0</v>
      </c>
      <c r="T9" s="188">
        <v>10</v>
      </c>
      <c r="U9" s="188">
        <v>10</v>
      </c>
      <c r="V9" s="188">
        <v>2</v>
      </c>
      <c r="W9" s="189">
        <v>68514.44</v>
      </c>
      <c r="X9" s="189">
        <v>15187.72</v>
      </c>
      <c r="Y9" s="191">
        <f t="shared" si="20"/>
        <v>0.22167181108099299</v>
      </c>
      <c r="Z9" s="198"/>
      <c r="AA9" s="199"/>
      <c r="AB9" s="109">
        <f t="shared" si="21"/>
        <v>1.8621325224082801</v>
      </c>
      <c r="AC9" s="109">
        <f t="shared" si="22"/>
        <v>1.64657144510021</v>
      </c>
      <c r="AD9" s="200">
        <f t="shared" si="23"/>
        <v>1.8621325224082801</v>
      </c>
      <c r="AE9" s="200">
        <f t="shared" si="24"/>
        <v>1.64657144510021</v>
      </c>
      <c r="AF9" s="201">
        <f t="shared" si="25"/>
        <v>1.64942294005836</v>
      </c>
      <c r="AG9" s="201">
        <f t="shared" si="26"/>
        <v>1.6729683112544</v>
      </c>
      <c r="AH9" s="206">
        <v>34</v>
      </c>
      <c r="AI9" s="206">
        <v>18</v>
      </c>
      <c r="AJ9" s="206">
        <v>10</v>
      </c>
      <c r="AK9" s="207">
        <f t="shared" si="27"/>
        <v>28</v>
      </c>
      <c r="AL9" s="206">
        <f t="shared" si="28"/>
        <v>30</v>
      </c>
      <c r="AM9" s="208"/>
      <c r="AN9" s="206">
        <f t="shared" si="29"/>
        <v>18</v>
      </c>
      <c r="AO9" s="208"/>
      <c r="AP9" s="58">
        <v>150</v>
      </c>
      <c r="AQ9" s="58">
        <v>150</v>
      </c>
      <c r="AR9" s="58">
        <v>150</v>
      </c>
      <c r="AS9" s="188">
        <f t="shared" si="30"/>
        <v>450</v>
      </c>
      <c r="AT9" s="115">
        <v>0</v>
      </c>
      <c r="AU9" s="115">
        <v>0</v>
      </c>
      <c r="AV9" s="115">
        <v>0</v>
      </c>
      <c r="AW9" s="115">
        <f t="shared" si="31"/>
        <v>0</v>
      </c>
      <c r="AX9" s="212"/>
      <c r="AY9" s="212">
        <f t="shared" si="32"/>
        <v>800</v>
      </c>
    </row>
    <row r="10" spans="1:51 16307:16384" s="58" customFormat="1" ht="17.100000000000001" customHeight="1">
      <c r="A10" s="173">
        <v>8</v>
      </c>
      <c r="B10" s="20">
        <v>329</v>
      </c>
      <c r="C10" s="21" t="s">
        <v>59</v>
      </c>
      <c r="D10" s="20" t="s">
        <v>55</v>
      </c>
      <c r="E10" s="74">
        <v>25</v>
      </c>
      <c r="F10" s="72">
        <v>100</v>
      </c>
      <c r="G10" s="73">
        <v>300</v>
      </c>
      <c r="H10" s="85">
        <v>8024</v>
      </c>
      <c r="I10" s="178">
        <f t="shared" si="16"/>
        <v>24072</v>
      </c>
      <c r="J10" s="179">
        <v>1761.203808</v>
      </c>
      <c r="K10" s="179">
        <f t="shared" si="17"/>
        <v>5283.6114239999997</v>
      </c>
      <c r="L10" s="180">
        <v>0.21949199999999999</v>
      </c>
      <c r="M10" s="181">
        <v>9544.0665599999993</v>
      </c>
      <c r="N10" s="181">
        <f t="shared" si="18"/>
        <v>28632.199680000002</v>
      </c>
      <c r="O10" s="181">
        <v>1826.27622438912</v>
      </c>
      <c r="P10" s="181">
        <f t="shared" si="19"/>
        <v>5478.8286731673597</v>
      </c>
      <c r="Q10" s="151">
        <v>0.19135199999999999</v>
      </c>
      <c r="R10" s="190">
        <v>2</v>
      </c>
      <c r="S10" s="187">
        <v>2</v>
      </c>
      <c r="T10" s="188">
        <v>4</v>
      </c>
      <c r="U10" s="188">
        <v>10</v>
      </c>
      <c r="V10" s="188">
        <v>2</v>
      </c>
      <c r="W10" s="189">
        <v>43758.47</v>
      </c>
      <c r="X10" s="189">
        <v>9565.61</v>
      </c>
      <c r="Y10" s="191">
        <f t="shared" si="20"/>
        <v>0.218600193288294</v>
      </c>
      <c r="Z10" s="198"/>
      <c r="AA10" s="199"/>
      <c r="AB10" s="109">
        <f t="shared" si="21"/>
        <v>1.81781613492855</v>
      </c>
      <c r="AC10" s="109">
        <f t="shared" si="22"/>
        <v>1.81043025922566</v>
      </c>
      <c r="AD10" s="200">
        <f t="shared" si="23"/>
        <v>1.81781613492855</v>
      </c>
      <c r="AE10" s="200">
        <f t="shared" si="24"/>
        <v>1.81043025922566</v>
      </c>
      <c r="AF10" s="201">
        <f t="shared" si="25"/>
        <v>1.52829578198862</v>
      </c>
      <c r="AG10" s="201">
        <f t="shared" si="26"/>
        <v>1.74592245361636</v>
      </c>
      <c r="AH10" s="206">
        <v>31</v>
      </c>
      <c r="AI10" s="206">
        <v>7</v>
      </c>
      <c r="AJ10" s="206">
        <v>3</v>
      </c>
      <c r="AK10" s="207">
        <f t="shared" si="27"/>
        <v>10</v>
      </c>
      <c r="AL10" s="206">
        <f t="shared" si="28"/>
        <v>29</v>
      </c>
      <c r="AM10" s="208"/>
      <c r="AN10" s="206">
        <f t="shared" si="29"/>
        <v>0</v>
      </c>
      <c r="AO10" s="208" t="s">
        <v>50</v>
      </c>
      <c r="AP10" s="58">
        <v>100</v>
      </c>
      <c r="AQ10" s="58">
        <v>0</v>
      </c>
      <c r="AR10" s="58">
        <v>100</v>
      </c>
      <c r="AS10" s="188">
        <f t="shared" si="30"/>
        <v>200</v>
      </c>
      <c r="AT10" s="115">
        <v>0</v>
      </c>
      <c r="AU10" s="115">
        <v>0</v>
      </c>
      <c r="AV10" s="115">
        <v>0</v>
      </c>
      <c r="AW10" s="115">
        <f t="shared" si="31"/>
        <v>0</v>
      </c>
      <c r="AX10" s="212"/>
      <c r="AY10" s="212">
        <f t="shared" si="32"/>
        <v>600</v>
      </c>
    </row>
    <row r="11" spans="1:51 16307:16384" s="58" customFormat="1" ht="17.100000000000001" customHeight="1">
      <c r="A11" s="173">
        <v>9</v>
      </c>
      <c r="B11" s="20">
        <v>738</v>
      </c>
      <c r="C11" s="21" t="s">
        <v>60</v>
      </c>
      <c r="D11" s="20" t="s">
        <v>55</v>
      </c>
      <c r="E11" s="74">
        <v>33</v>
      </c>
      <c r="F11" s="72">
        <v>100</v>
      </c>
      <c r="G11" s="73">
        <v>300</v>
      </c>
      <c r="H11" s="85">
        <v>5631.1007772096</v>
      </c>
      <c r="I11" s="178">
        <f t="shared" si="16"/>
        <v>16893.302331628802</v>
      </c>
      <c r="J11" s="179">
        <v>1430.1194021863701</v>
      </c>
      <c r="K11" s="179">
        <f t="shared" si="17"/>
        <v>4290.3582065591099</v>
      </c>
      <c r="L11" s="180">
        <v>0.25396800000000003</v>
      </c>
      <c r="M11" s="181">
        <v>6697.8565084441898</v>
      </c>
      <c r="N11" s="181">
        <f t="shared" si="18"/>
        <v>20093.569525332601</v>
      </c>
      <c r="O11" s="181">
        <v>1482.9590138216099</v>
      </c>
      <c r="P11" s="181">
        <f t="shared" si="19"/>
        <v>4448.8770414648297</v>
      </c>
      <c r="Q11" s="151">
        <v>0.22140799999999999</v>
      </c>
      <c r="R11" s="187">
        <v>3</v>
      </c>
      <c r="S11" s="187">
        <v>0</v>
      </c>
      <c r="T11" s="188">
        <v>4</v>
      </c>
      <c r="U11" s="188">
        <v>5</v>
      </c>
      <c r="V11" s="188">
        <v>1</v>
      </c>
      <c r="W11" s="189">
        <v>30440.25</v>
      </c>
      <c r="X11" s="189">
        <v>7408.43</v>
      </c>
      <c r="Y11" s="191">
        <f t="shared" si="20"/>
        <v>0.243376122075213</v>
      </c>
      <c r="Z11" s="198"/>
      <c r="AA11" s="199"/>
      <c r="AB11" s="109">
        <f t="shared" si="21"/>
        <v>1.80191234386468</v>
      </c>
      <c r="AC11" s="109">
        <f t="shared" si="22"/>
        <v>1.72676257862898</v>
      </c>
      <c r="AD11" s="200">
        <f t="shared" si="23"/>
        <v>1.80191234386468</v>
      </c>
      <c r="AE11" s="200">
        <f t="shared" si="24"/>
        <v>1.72676257862898</v>
      </c>
      <c r="AF11" s="201">
        <f t="shared" si="25"/>
        <v>1.5149249595311101</v>
      </c>
      <c r="AG11" s="201">
        <f t="shared" si="26"/>
        <v>1.6652359530171901</v>
      </c>
      <c r="AH11" s="206">
        <v>11</v>
      </c>
      <c r="AI11" s="206">
        <v>10</v>
      </c>
      <c r="AJ11" s="206">
        <v>1</v>
      </c>
      <c r="AK11" s="207">
        <f t="shared" si="27"/>
        <v>11</v>
      </c>
      <c r="AL11" s="206">
        <f t="shared" si="28"/>
        <v>8</v>
      </c>
      <c r="AM11" s="208"/>
      <c r="AN11" s="206">
        <f t="shared" si="29"/>
        <v>6</v>
      </c>
      <c r="AO11" s="208"/>
      <c r="AP11" s="58">
        <v>100</v>
      </c>
      <c r="AQ11" s="58">
        <v>100</v>
      </c>
      <c r="AR11" s="58">
        <v>0</v>
      </c>
      <c r="AS11" s="188">
        <f t="shared" si="30"/>
        <v>200</v>
      </c>
      <c r="AT11" s="115">
        <v>0</v>
      </c>
      <c r="AU11" s="115">
        <v>0</v>
      </c>
      <c r="AV11" s="115">
        <v>0</v>
      </c>
      <c r="AW11" s="115">
        <f t="shared" si="31"/>
        <v>0</v>
      </c>
      <c r="AX11" s="212"/>
      <c r="AY11" s="212">
        <f t="shared" si="32"/>
        <v>600</v>
      </c>
    </row>
    <row r="12" spans="1:51 16307:16384" s="58" customFormat="1" ht="17.100000000000001" customHeight="1">
      <c r="A12" s="173">
        <v>10</v>
      </c>
      <c r="B12" s="20">
        <v>108656</v>
      </c>
      <c r="C12" s="21" t="s">
        <v>61</v>
      </c>
      <c r="D12" s="20" t="s">
        <v>53</v>
      </c>
      <c r="E12" s="74">
        <v>29</v>
      </c>
      <c r="F12" s="72">
        <v>100</v>
      </c>
      <c r="G12" s="73">
        <v>300</v>
      </c>
      <c r="H12" s="85">
        <v>6133.2029904456003</v>
      </c>
      <c r="I12" s="178">
        <f t="shared" si="16"/>
        <v>18399.608971336798</v>
      </c>
      <c r="J12" s="179">
        <v>851.05551336021199</v>
      </c>
      <c r="K12" s="179">
        <f t="shared" si="17"/>
        <v>2553.1665400806401</v>
      </c>
      <c r="L12" s="180">
        <v>0.138762</v>
      </c>
      <c r="M12" s="181">
        <v>7295.0769649556196</v>
      </c>
      <c r="N12" s="181">
        <f t="shared" si="18"/>
        <v>21885.230894866902</v>
      </c>
      <c r="O12" s="181">
        <v>882.50005060461103</v>
      </c>
      <c r="P12" s="181">
        <f t="shared" si="19"/>
        <v>2647.5001518138301</v>
      </c>
      <c r="Q12" s="151">
        <v>0.120972</v>
      </c>
      <c r="R12" s="187">
        <v>3</v>
      </c>
      <c r="S12" s="187">
        <v>0</v>
      </c>
      <c r="T12" s="188">
        <v>4</v>
      </c>
      <c r="U12" s="188">
        <v>5</v>
      </c>
      <c r="V12" s="188">
        <v>1</v>
      </c>
      <c r="W12" s="189">
        <v>33032.480000000003</v>
      </c>
      <c r="X12" s="189">
        <v>4743.76</v>
      </c>
      <c r="Y12" s="191">
        <f t="shared" si="20"/>
        <v>0.14360895700231999</v>
      </c>
      <c r="Z12" s="198"/>
      <c r="AA12" s="199"/>
      <c r="AB12" s="109">
        <f t="shared" si="21"/>
        <v>1.7952816307921799</v>
      </c>
      <c r="AC12" s="109">
        <f t="shared" si="22"/>
        <v>1.85799082258464</v>
      </c>
      <c r="AD12" s="200">
        <f t="shared" si="23"/>
        <v>1.7952816307921799</v>
      </c>
      <c r="AE12" s="200">
        <f t="shared" si="24"/>
        <v>1.85799082258464</v>
      </c>
      <c r="AF12" s="201">
        <f t="shared" si="25"/>
        <v>1.50935030837384</v>
      </c>
      <c r="AG12" s="201">
        <f t="shared" si="26"/>
        <v>1.7917883769525</v>
      </c>
      <c r="AH12" s="206">
        <v>0</v>
      </c>
      <c r="AI12" s="206">
        <v>0</v>
      </c>
      <c r="AJ12" s="206">
        <v>0</v>
      </c>
      <c r="AK12" s="207">
        <f t="shared" si="27"/>
        <v>0</v>
      </c>
      <c r="AL12" s="206">
        <f t="shared" si="28"/>
        <v>-3</v>
      </c>
      <c r="AM12" s="208">
        <f>AL12*30</f>
        <v>-90</v>
      </c>
      <c r="AN12" s="206">
        <f t="shared" si="29"/>
        <v>-5</v>
      </c>
      <c r="AO12" s="208">
        <f>AN12*5</f>
        <v>-25</v>
      </c>
      <c r="AP12" s="58">
        <v>100</v>
      </c>
      <c r="AQ12" s="58">
        <v>100</v>
      </c>
      <c r="AR12" s="58">
        <v>100</v>
      </c>
      <c r="AS12" s="188">
        <f t="shared" si="30"/>
        <v>300</v>
      </c>
      <c r="AT12" s="115">
        <v>0</v>
      </c>
      <c r="AU12" s="115">
        <v>0</v>
      </c>
      <c r="AV12" s="115">
        <v>0</v>
      </c>
      <c r="AW12" s="115">
        <f t="shared" si="31"/>
        <v>0</v>
      </c>
      <c r="AX12" s="212"/>
      <c r="AY12" s="212">
        <f t="shared" si="32"/>
        <v>600</v>
      </c>
    </row>
    <row r="13" spans="1:51 16307:16384" s="58" customFormat="1" ht="17.100000000000001" customHeight="1">
      <c r="A13" s="173">
        <v>11</v>
      </c>
      <c r="B13" s="77">
        <v>594</v>
      </c>
      <c r="C13" s="78" t="s">
        <v>62</v>
      </c>
      <c r="D13" s="77" t="s">
        <v>53</v>
      </c>
      <c r="E13" s="79">
        <v>32</v>
      </c>
      <c r="F13" s="72">
        <v>100</v>
      </c>
      <c r="G13" s="73">
        <v>300</v>
      </c>
      <c r="H13" s="85">
        <v>6532.4849999999997</v>
      </c>
      <c r="I13" s="178">
        <f t="shared" si="16"/>
        <v>19597.455000000002</v>
      </c>
      <c r="J13" s="179">
        <v>1538.28263277</v>
      </c>
      <c r="K13" s="179">
        <f t="shared" si="17"/>
        <v>4614.8478983100003</v>
      </c>
      <c r="L13" s="180">
        <v>0.235482</v>
      </c>
      <c r="M13" s="181">
        <v>8359.9920996479996</v>
      </c>
      <c r="N13" s="181">
        <f t="shared" si="18"/>
        <v>25079.976298943999</v>
      </c>
      <c r="O13" s="181">
        <v>1716.23949812094</v>
      </c>
      <c r="P13" s="181">
        <f t="shared" si="19"/>
        <v>5148.7184943628199</v>
      </c>
      <c r="Q13" s="151">
        <v>0.205292</v>
      </c>
      <c r="R13" s="187">
        <v>2</v>
      </c>
      <c r="S13" s="187">
        <v>0</v>
      </c>
      <c r="T13" s="188">
        <v>4</v>
      </c>
      <c r="U13" s="188">
        <v>5</v>
      </c>
      <c r="V13" s="188">
        <v>1</v>
      </c>
      <c r="W13" s="189">
        <v>34819.58</v>
      </c>
      <c r="X13" s="189">
        <v>7513.44</v>
      </c>
      <c r="Y13" s="191">
        <f t="shared" si="20"/>
        <v>0.21578203987526601</v>
      </c>
      <c r="Z13" s="198"/>
      <c r="AA13" s="199"/>
      <c r="AB13" s="109">
        <f t="shared" si="21"/>
        <v>1.77673988790891</v>
      </c>
      <c r="AC13" s="109">
        <f t="shared" si="22"/>
        <v>1.6281013297863001</v>
      </c>
      <c r="AD13" s="200">
        <f t="shared" si="23"/>
        <v>1.77673988790891</v>
      </c>
      <c r="AE13" s="200">
        <f t="shared" si="24"/>
        <v>1.6281013297862901</v>
      </c>
      <c r="AF13" s="201">
        <f t="shared" si="25"/>
        <v>1.3883418223750901</v>
      </c>
      <c r="AG13" s="201">
        <f t="shared" si="26"/>
        <v>1.4592835106883899</v>
      </c>
      <c r="AH13" s="206">
        <v>0</v>
      </c>
      <c r="AI13" s="206">
        <v>2</v>
      </c>
      <c r="AJ13" s="206">
        <v>9</v>
      </c>
      <c r="AK13" s="207">
        <f t="shared" si="27"/>
        <v>11</v>
      </c>
      <c r="AL13" s="206">
        <f t="shared" si="28"/>
        <v>-2</v>
      </c>
      <c r="AM13" s="208">
        <f>AL13*30</f>
        <v>-60</v>
      </c>
      <c r="AN13" s="206">
        <f t="shared" si="29"/>
        <v>6</v>
      </c>
      <c r="AO13" s="208"/>
      <c r="AP13" s="58">
        <v>0</v>
      </c>
      <c r="AQ13" s="58">
        <v>100</v>
      </c>
      <c r="AR13" s="58">
        <v>100</v>
      </c>
      <c r="AS13" s="188">
        <f t="shared" si="30"/>
        <v>200</v>
      </c>
      <c r="AT13" s="115">
        <v>0</v>
      </c>
      <c r="AU13" s="115">
        <v>0</v>
      </c>
      <c r="AV13" s="115">
        <v>0</v>
      </c>
      <c r="AW13" s="115">
        <f t="shared" si="31"/>
        <v>0</v>
      </c>
      <c r="AX13" s="212"/>
      <c r="AY13" s="212">
        <f t="shared" si="32"/>
        <v>400</v>
      </c>
    </row>
    <row r="14" spans="1:51 16307:16384" s="58" customFormat="1" ht="17.100000000000001" customHeight="1">
      <c r="A14" s="173">
        <v>12</v>
      </c>
      <c r="B14" s="77">
        <v>367</v>
      </c>
      <c r="C14" s="78" t="s">
        <v>63</v>
      </c>
      <c r="D14" s="77" t="s">
        <v>55</v>
      </c>
      <c r="E14" s="79">
        <v>18</v>
      </c>
      <c r="F14" s="72">
        <v>150</v>
      </c>
      <c r="G14" s="73">
        <v>450</v>
      </c>
      <c r="H14" s="85">
        <v>9110.3842973780993</v>
      </c>
      <c r="I14" s="178">
        <f t="shared" si="16"/>
        <v>27331.152892134302</v>
      </c>
      <c r="J14" s="179">
        <v>1794.2901873686201</v>
      </c>
      <c r="K14" s="179">
        <f t="shared" si="17"/>
        <v>5382.8705621058598</v>
      </c>
      <c r="L14" s="180">
        <v>0.19694999999999999</v>
      </c>
      <c r="M14" s="181">
        <v>10652.590151238301</v>
      </c>
      <c r="N14" s="181">
        <f t="shared" si="18"/>
        <v>31957.7704537149</v>
      </c>
      <c r="O14" s="181">
        <v>1829.04972896761</v>
      </c>
      <c r="P14" s="181">
        <f t="shared" si="19"/>
        <v>5487.1491869028296</v>
      </c>
      <c r="Q14" s="151">
        <v>0.17169999999999999</v>
      </c>
      <c r="R14" s="187">
        <v>4</v>
      </c>
      <c r="S14" s="187">
        <v>0</v>
      </c>
      <c r="T14" s="188">
        <v>4</v>
      </c>
      <c r="U14" s="188">
        <v>10</v>
      </c>
      <c r="V14" s="188">
        <v>2</v>
      </c>
      <c r="W14" s="189">
        <v>48347.78</v>
      </c>
      <c r="X14" s="189">
        <v>10283.35</v>
      </c>
      <c r="Y14" s="191">
        <f t="shared" si="20"/>
        <v>0.21269539159812501</v>
      </c>
      <c r="Z14" s="198"/>
      <c r="AA14" s="199"/>
      <c r="AB14" s="109">
        <f t="shared" si="21"/>
        <v>1.7689623335982301</v>
      </c>
      <c r="AC14" s="109">
        <f t="shared" si="22"/>
        <v>1.91038403791322</v>
      </c>
      <c r="AD14" s="200">
        <f t="shared" si="23"/>
        <v>1.7689623335982301</v>
      </c>
      <c r="AE14" s="200">
        <f t="shared" si="24"/>
        <v>1.91038403791322</v>
      </c>
      <c r="AF14" s="201">
        <f t="shared" si="25"/>
        <v>1.51286461206745</v>
      </c>
      <c r="AG14" s="201">
        <f t="shared" si="26"/>
        <v>1.8740788066315299</v>
      </c>
      <c r="AH14" s="206">
        <v>18</v>
      </c>
      <c r="AI14" s="206">
        <v>5</v>
      </c>
      <c r="AJ14" s="206">
        <v>1</v>
      </c>
      <c r="AK14" s="207">
        <f t="shared" si="27"/>
        <v>6</v>
      </c>
      <c r="AL14" s="206">
        <f t="shared" si="28"/>
        <v>14</v>
      </c>
      <c r="AM14" s="208"/>
      <c r="AN14" s="206">
        <f t="shared" si="29"/>
        <v>-4</v>
      </c>
      <c r="AO14" s="208">
        <f>AN14*5</f>
        <v>-20</v>
      </c>
      <c r="AP14" s="58">
        <v>150</v>
      </c>
      <c r="AQ14" s="58">
        <v>0</v>
      </c>
      <c r="AR14" s="58">
        <v>150</v>
      </c>
      <c r="AS14" s="188">
        <f t="shared" si="30"/>
        <v>300</v>
      </c>
      <c r="AT14" s="115">
        <v>0</v>
      </c>
      <c r="AU14" s="115">
        <v>0</v>
      </c>
      <c r="AV14" s="115">
        <v>0</v>
      </c>
      <c r="AW14" s="115">
        <f t="shared" si="31"/>
        <v>0</v>
      </c>
      <c r="AX14" s="212"/>
      <c r="AY14" s="212">
        <f t="shared" si="32"/>
        <v>800</v>
      </c>
      <c r="XCE14" s="111"/>
      <c r="XCF14" s="111"/>
      <c r="XCG14" s="111"/>
      <c r="XCH14" s="111"/>
      <c r="XCI14" s="111"/>
      <c r="XCJ14" s="111"/>
      <c r="XCK14" s="111"/>
      <c r="XCL14" s="111"/>
      <c r="XCM14" s="111"/>
      <c r="XCN14" s="111"/>
      <c r="XCO14" s="111"/>
      <c r="XCP14" s="111"/>
      <c r="XCQ14" s="111"/>
      <c r="XCR14" s="111"/>
      <c r="XCS14" s="111"/>
      <c r="XCT14" s="111"/>
      <c r="XCU14" s="111"/>
      <c r="XCV14" s="111"/>
      <c r="XCW14" s="111"/>
      <c r="XCX14" s="111"/>
      <c r="XCY14" s="111"/>
      <c r="XCZ14" s="111"/>
      <c r="XDA14" s="111"/>
      <c r="XDB14" s="111"/>
      <c r="XDC14" s="111"/>
      <c r="XDD14" s="111"/>
      <c r="XDE14" s="111"/>
      <c r="XDF14" s="111"/>
      <c r="XDG14" s="111"/>
      <c r="XDH14" s="111"/>
      <c r="XDI14" s="111"/>
      <c r="XDJ14" s="111"/>
      <c r="XDK14" s="111"/>
      <c r="XDL14" s="111"/>
      <c r="XDM14" s="111"/>
      <c r="XDN14" s="111"/>
      <c r="XDO14" s="111"/>
      <c r="XDP14" s="111"/>
      <c r="XDQ14" s="111"/>
      <c r="XDR14" s="111"/>
      <c r="XDS14" s="111"/>
      <c r="XDT14" s="111"/>
      <c r="XDU14" s="111"/>
      <c r="XDV14" s="111"/>
      <c r="XDW14" s="111"/>
      <c r="XDX14" s="111"/>
      <c r="XDY14" s="111"/>
      <c r="XDZ14" s="111"/>
      <c r="XEA14" s="111"/>
      <c r="XEB14" s="111"/>
      <c r="XEC14" s="111"/>
      <c r="XED14" s="111"/>
      <c r="XEE14" s="111"/>
      <c r="XEF14" s="111"/>
      <c r="XEG14" s="111"/>
      <c r="XEH14" s="111"/>
      <c r="XEI14" s="111"/>
      <c r="XEJ14" s="111"/>
      <c r="XEK14" s="111"/>
      <c r="XEL14" s="111"/>
      <c r="XEM14" s="111"/>
      <c r="XEN14" s="111"/>
      <c r="XEO14" s="111"/>
      <c r="XEP14" s="111"/>
      <c r="XEQ14" s="111"/>
      <c r="XER14" s="111"/>
      <c r="XES14" s="111"/>
      <c r="XET14" s="111"/>
      <c r="XEU14" s="111"/>
      <c r="XEV14" s="111"/>
      <c r="XEW14" s="111"/>
      <c r="XEX14" s="111"/>
      <c r="XEY14" s="111"/>
      <c r="XEZ14" s="111"/>
      <c r="XFA14" s="111"/>
      <c r="XFB14" s="111"/>
      <c r="XFC14" s="111"/>
      <c r="XFD14" s="111"/>
    </row>
    <row r="15" spans="1:51 16307:16384" s="58" customFormat="1" ht="17.100000000000001" customHeight="1">
      <c r="A15" s="173">
        <v>13</v>
      </c>
      <c r="B15" s="20">
        <v>308</v>
      </c>
      <c r="C15" s="21" t="s">
        <v>64</v>
      </c>
      <c r="D15" s="20" t="s">
        <v>49</v>
      </c>
      <c r="E15" s="74">
        <v>11</v>
      </c>
      <c r="F15" s="72">
        <v>150</v>
      </c>
      <c r="G15" s="73">
        <v>450</v>
      </c>
      <c r="H15" s="85">
        <v>10696.489982679601</v>
      </c>
      <c r="I15" s="178">
        <f t="shared" si="16"/>
        <v>32089.469948038801</v>
      </c>
      <c r="J15" s="179">
        <v>2870.9165183712398</v>
      </c>
      <c r="K15" s="179">
        <f t="shared" si="17"/>
        <v>8612.7495551137199</v>
      </c>
      <c r="L15" s="180">
        <v>0.26839800000000003</v>
      </c>
      <c r="M15" s="181">
        <v>12399.371187922199</v>
      </c>
      <c r="N15" s="181">
        <f t="shared" si="18"/>
        <v>37198.113563766601</v>
      </c>
      <c r="O15" s="181">
        <v>2901.30406551954</v>
      </c>
      <c r="P15" s="181">
        <f t="shared" si="19"/>
        <v>8703.9121965586201</v>
      </c>
      <c r="Q15" s="151">
        <v>0.233988</v>
      </c>
      <c r="R15" s="190">
        <v>3</v>
      </c>
      <c r="S15" s="187">
        <v>2</v>
      </c>
      <c r="T15" s="188">
        <v>10</v>
      </c>
      <c r="U15" s="188">
        <v>10</v>
      </c>
      <c r="V15" s="188">
        <v>3</v>
      </c>
      <c r="W15" s="189">
        <v>56496.51</v>
      </c>
      <c r="X15" s="189">
        <v>12019.47</v>
      </c>
      <c r="Y15" s="191">
        <f t="shared" si="20"/>
        <v>0.212747123671887</v>
      </c>
      <c r="Z15" s="198">
        <v>3430</v>
      </c>
      <c r="AA15" s="199">
        <v>287</v>
      </c>
      <c r="AB15" s="109">
        <f t="shared" si="21"/>
        <v>1.7605934311623901</v>
      </c>
      <c r="AC15" s="109">
        <f t="shared" si="22"/>
        <v>1.3955438879403601</v>
      </c>
      <c r="AD15" s="200">
        <f t="shared" si="23"/>
        <v>1.6537047849630599</v>
      </c>
      <c r="AE15" s="200">
        <f t="shared" si="24"/>
        <v>1.3622211960214201</v>
      </c>
      <c r="AF15" s="201">
        <f t="shared" si="25"/>
        <v>1.4265914294022199</v>
      </c>
      <c r="AG15" s="201">
        <f t="shared" si="26"/>
        <v>1.3479536253408899</v>
      </c>
      <c r="AH15" s="206">
        <v>32</v>
      </c>
      <c r="AI15" s="206">
        <v>7</v>
      </c>
      <c r="AJ15" s="206">
        <v>2</v>
      </c>
      <c r="AK15" s="207">
        <f t="shared" si="27"/>
        <v>9</v>
      </c>
      <c r="AL15" s="206">
        <f t="shared" si="28"/>
        <v>29</v>
      </c>
      <c r="AM15" s="208"/>
      <c r="AN15" s="206">
        <f t="shared" si="29"/>
        <v>-1</v>
      </c>
      <c r="AO15" s="208">
        <f>AN15*5</f>
        <v>-5</v>
      </c>
      <c r="AP15" s="58">
        <v>0</v>
      </c>
      <c r="AQ15" s="58">
        <v>0</v>
      </c>
      <c r="AR15" s="58">
        <v>150</v>
      </c>
      <c r="AS15" s="188">
        <f t="shared" si="30"/>
        <v>150</v>
      </c>
      <c r="AT15" s="115">
        <v>0</v>
      </c>
      <c r="AU15" s="115">
        <v>0</v>
      </c>
      <c r="AV15" s="115">
        <v>0</v>
      </c>
      <c r="AW15" s="115">
        <f t="shared" si="31"/>
        <v>0</v>
      </c>
      <c r="AX15" s="212"/>
      <c r="AY15" s="212">
        <f t="shared" si="32"/>
        <v>800</v>
      </c>
      <c r="XCE15" s="111"/>
      <c r="XCF15" s="111"/>
      <c r="XCG15" s="111"/>
      <c r="XCH15" s="111"/>
      <c r="XCI15" s="111"/>
      <c r="XCJ15" s="111"/>
      <c r="XCK15" s="111"/>
      <c r="XCL15" s="111"/>
      <c r="XCM15" s="111"/>
      <c r="XCN15" s="111"/>
      <c r="XCO15" s="111"/>
      <c r="XCP15" s="111"/>
      <c r="XCQ15" s="111"/>
      <c r="XCR15" s="111"/>
      <c r="XCS15" s="111"/>
      <c r="XCT15" s="111"/>
      <c r="XCU15" s="111"/>
      <c r="XCV15" s="111"/>
      <c r="XCW15" s="111"/>
      <c r="XCX15" s="111"/>
      <c r="XCY15" s="111"/>
      <c r="XCZ15" s="111"/>
      <c r="XDA15" s="111"/>
      <c r="XDB15" s="111"/>
      <c r="XDC15" s="111"/>
      <c r="XDD15" s="111"/>
      <c r="XDE15" s="111"/>
      <c r="XDF15" s="111"/>
      <c r="XDG15" s="111"/>
      <c r="XDH15" s="111"/>
      <c r="XDI15" s="111"/>
      <c r="XDJ15" s="111"/>
      <c r="XDK15" s="111"/>
      <c r="XDL15" s="111"/>
      <c r="XDM15" s="111"/>
      <c r="XDN15" s="111"/>
      <c r="XDO15" s="111"/>
      <c r="XDP15" s="111"/>
      <c r="XDQ15" s="111"/>
      <c r="XDR15" s="111"/>
      <c r="XDS15" s="111"/>
      <c r="XDT15" s="111"/>
      <c r="XDU15" s="111"/>
      <c r="XDV15" s="111"/>
      <c r="XDW15" s="111"/>
      <c r="XDX15" s="111"/>
      <c r="XDY15" s="111"/>
      <c r="XDZ15" s="111"/>
      <c r="XEA15" s="111"/>
      <c r="XEB15" s="111"/>
      <c r="XEC15" s="111"/>
      <c r="XED15" s="111"/>
      <c r="XEE15" s="111"/>
      <c r="XEF15" s="111"/>
      <c r="XEG15" s="111"/>
      <c r="XEH15" s="111"/>
      <c r="XEI15" s="111"/>
      <c r="XEJ15" s="111"/>
      <c r="XEK15" s="111"/>
      <c r="XEL15" s="111"/>
      <c r="XEM15" s="111"/>
      <c r="XEN15" s="111"/>
      <c r="XEO15" s="111"/>
      <c r="XEP15" s="111"/>
      <c r="XEQ15" s="111"/>
      <c r="XER15" s="111"/>
      <c r="XES15" s="111"/>
      <c r="XET15" s="111"/>
      <c r="XEU15" s="111"/>
      <c r="XEV15" s="111"/>
      <c r="XEW15" s="111"/>
      <c r="XEX15" s="111"/>
      <c r="XEY15" s="111"/>
      <c r="XEZ15" s="111"/>
      <c r="XFA15" s="111"/>
      <c r="XFB15" s="111"/>
      <c r="XFC15" s="111"/>
      <c r="XFD15" s="111"/>
    </row>
    <row r="16" spans="1:51 16307:16384" s="58" customFormat="1" ht="17.100000000000001" customHeight="1">
      <c r="A16" s="173">
        <v>14</v>
      </c>
      <c r="B16" s="77">
        <v>549</v>
      </c>
      <c r="C16" s="78" t="s">
        <v>65</v>
      </c>
      <c r="D16" s="77" t="s">
        <v>53</v>
      </c>
      <c r="E16" s="79">
        <v>24</v>
      </c>
      <c r="F16" s="72">
        <v>100</v>
      </c>
      <c r="G16" s="73">
        <v>300</v>
      </c>
      <c r="H16" s="85">
        <v>7943.8818067271995</v>
      </c>
      <c r="I16" s="178">
        <f t="shared" si="16"/>
        <v>23831.645420181601</v>
      </c>
      <c r="J16" s="179">
        <v>1927.6464714568101</v>
      </c>
      <c r="K16" s="179">
        <f t="shared" si="17"/>
        <v>5782.9394143704303</v>
      </c>
      <c r="L16" s="180">
        <v>0.24265800000000001</v>
      </c>
      <c r="M16" s="181">
        <v>9448.7707761935999</v>
      </c>
      <c r="N16" s="181">
        <f t="shared" si="18"/>
        <v>28346.3123285808</v>
      </c>
      <c r="O16" s="181">
        <v>1998.8685601622001</v>
      </c>
      <c r="P16" s="181">
        <f t="shared" si="19"/>
        <v>5996.6056804866002</v>
      </c>
      <c r="Q16" s="151">
        <v>0.21154800000000001</v>
      </c>
      <c r="R16" s="187">
        <v>3</v>
      </c>
      <c r="S16" s="187">
        <v>1</v>
      </c>
      <c r="T16" s="188">
        <v>4</v>
      </c>
      <c r="U16" s="188">
        <v>10</v>
      </c>
      <c r="V16" s="188">
        <v>2</v>
      </c>
      <c r="W16" s="189">
        <v>41947.95</v>
      </c>
      <c r="X16" s="189">
        <v>8675.7999999999993</v>
      </c>
      <c r="Y16" s="191">
        <f t="shared" si="20"/>
        <v>0.20682297943046099</v>
      </c>
      <c r="Z16" s="198"/>
      <c r="AA16" s="199"/>
      <c r="AB16" s="109">
        <f t="shared" si="21"/>
        <v>1.7601785046901</v>
      </c>
      <c r="AC16" s="109">
        <f t="shared" si="22"/>
        <v>1.5002405140958099</v>
      </c>
      <c r="AD16" s="200">
        <f t="shared" si="23"/>
        <v>1.7601785046901</v>
      </c>
      <c r="AE16" s="200">
        <f t="shared" si="24"/>
        <v>1.5002405140958099</v>
      </c>
      <c r="AF16" s="201">
        <f t="shared" si="25"/>
        <v>1.4798379949304701</v>
      </c>
      <c r="AG16" s="201">
        <f t="shared" si="26"/>
        <v>1.4467851418397699</v>
      </c>
      <c r="AH16" s="206">
        <v>8</v>
      </c>
      <c r="AI16" s="206">
        <v>3</v>
      </c>
      <c r="AJ16" s="206">
        <v>2</v>
      </c>
      <c r="AK16" s="207">
        <f t="shared" si="27"/>
        <v>5</v>
      </c>
      <c r="AL16" s="206">
        <f t="shared" si="28"/>
        <v>5</v>
      </c>
      <c r="AM16" s="208"/>
      <c r="AN16" s="206">
        <f t="shared" si="29"/>
        <v>-5</v>
      </c>
      <c r="AO16" s="208">
        <f>AN16*5</f>
        <v>-25</v>
      </c>
      <c r="AP16" s="58">
        <v>100</v>
      </c>
      <c r="AQ16" s="58">
        <v>0</v>
      </c>
      <c r="AR16" s="58">
        <v>100</v>
      </c>
      <c r="AS16" s="188">
        <f t="shared" si="30"/>
        <v>200</v>
      </c>
      <c r="AT16" s="115">
        <v>0</v>
      </c>
      <c r="AU16" s="115">
        <v>0</v>
      </c>
      <c r="AV16" s="115">
        <v>0</v>
      </c>
      <c r="AW16" s="115">
        <f t="shared" si="31"/>
        <v>0</v>
      </c>
      <c r="AX16" s="212"/>
      <c r="AY16" s="212">
        <f t="shared" si="32"/>
        <v>700</v>
      </c>
      <c r="XCE16" s="111"/>
      <c r="XCF16" s="111"/>
      <c r="XCG16" s="111"/>
      <c r="XCH16" s="111"/>
      <c r="XCI16" s="111"/>
      <c r="XCJ16" s="111"/>
      <c r="XCK16" s="111"/>
      <c r="XCL16" s="111"/>
      <c r="XCM16" s="111"/>
      <c r="XCN16" s="111"/>
      <c r="XCO16" s="111"/>
      <c r="XCP16" s="111"/>
      <c r="XCQ16" s="111"/>
      <c r="XCR16" s="111"/>
      <c r="XCS16" s="111"/>
      <c r="XCT16" s="111"/>
      <c r="XCU16" s="111"/>
      <c r="XCV16" s="111"/>
      <c r="XCW16" s="111"/>
      <c r="XCX16" s="111"/>
      <c r="XCY16" s="111"/>
      <c r="XCZ16" s="111"/>
      <c r="XDA16" s="111"/>
      <c r="XDB16" s="111"/>
      <c r="XDC16" s="111"/>
      <c r="XDD16" s="111"/>
      <c r="XDE16" s="111"/>
      <c r="XDF16" s="111"/>
      <c r="XDG16" s="111"/>
      <c r="XDH16" s="111"/>
      <c r="XDI16" s="111"/>
      <c r="XDJ16" s="111"/>
      <c r="XDK16" s="111"/>
      <c r="XDL16" s="111"/>
      <c r="XDM16" s="111"/>
      <c r="XDN16" s="111"/>
      <c r="XDO16" s="111"/>
      <c r="XDP16" s="111"/>
      <c r="XDQ16" s="111"/>
      <c r="XDR16" s="111"/>
      <c r="XDS16" s="111"/>
      <c r="XDT16" s="111"/>
      <c r="XDU16" s="111"/>
      <c r="XDV16" s="111"/>
      <c r="XDW16" s="111"/>
      <c r="XDX16" s="111"/>
      <c r="XDY16" s="111"/>
      <c r="XDZ16" s="111"/>
      <c r="XEA16" s="111"/>
      <c r="XEB16" s="111"/>
      <c r="XEC16" s="111"/>
      <c r="XED16" s="111"/>
      <c r="XEE16" s="111"/>
      <c r="XEF16" s="111"/>
      <c r="XEG16" s="111"/>
      <c r="XEH16" s="111"/>
      <c r="XEI16" s="111"/>
      <c r="XEJ16" s="111"/>
      <c r="XEK16" s="111"/>
      <c r="XEL16" s="111"/>
      <c r="XEM16" s="111"/>
      <c r="XEN16" s="111"/>
      <c r="XEO16" s="111"/>
      <c r="XEP16" s="111"/>
      <c r="XEQ16" s="111"/>
      <c r="XER16" s="111"/>
      <c r="XES16" s="111"/>
      <c r="XET16" s="111"/>
      <c r="XEU16" s="111"/>
      <c r="XEV16" s="111"/>
      <c r="XEW16" s="111"/>
      <c r="XEX16" s="111"/>
      <c r="XEY16" s="111"/>
      <c r="XEZ16" s="111"/>
      <c r="XFA16" s="111"/>
      <c r="XFB16" s="111"/>
      <c r="XFC16" s="111"/>
      <c r="XFD16" s="111"/>
    </row>
    <row r="17" spans="1:51" s="58" customFormat="1" ht="18.95" customHeight="1">
      <c r="A17" s="173">
        <v>15</v>
      </c>
      <c r="B17" s="20">
        <v>704</v>
      </c>
      <c r="C17" s="21" t="s">
        <v>66</v>
      </c>
      <c r="D17" s="20" t="s">
        <v>55</v>
      </c>
      <c r="E17" s="74">
        <v>23</v>
      </c>
      <c r="F17" s="72">
        <v>150</v>
      </c>
      <c r="G17" s="73">
        <v>450</v>
      </c>
      <c r="H17" s="85">
        <v>8539.3713210948008</v>
      </c>
      <c r="I17" s="178">
        <f t="shared" si="16"/>
        <v>25618.113963284399</v>
      </c>
      <c r="J17" s="179">
        <v>2294.61446769138</v>
      </c>
      <c r="K17" s="179">
        <f t="shared" si="17"/>
        <v>6883.84340307414</v>
      </c>
      <c r="L17" s="180">
        <v>0.26871</v>
      </c>
      <c r="M17" s="181">
        <v>10157.069824163</v>
      </c>
      <c r="N17" s="181">
        <f t="shared" si="18"/>
        <v>30471.209472489001</v>
      </c>
      <c r="O17" s="181">
        <v>2379.39517700842</v>
      </c>
      <c r="P17" s="181">
        <f t="shared" si="19"/>
        <v>7138.1855310252604</v>
      </c>
      <c r="Q17" s="151">
        <v>0.23426</v>
      </c>
      <c r="R17" s="190">
        <v>3</v>
      </c>
      <c r="S17" s="187">
        <v>0</v>
      </c>
      <c r="T17" s="188">
        <v>4</v>
      </c>
      <c r="U17" s="188">
        <v>10</v>
      </c>
      <c r="V17" s="188">
        <v>2</v>
      </c>
      <c r="W17" s="189">
        <v>45049.440000000002</v>
      </c>
      <c r="X17" s="189">
        <v>9145.7900000000009</v>
      </c>
      <c r="Y17" s="191">
        <f t="shared" si="20"/>
        <v>0.20301673006368101</v>
      </c>
      <c r="Z17" s="198"/>
      <c r="AA17" s="199"/>
      <c r="AB17" s="109">
        <f t="shared" si="21"/>
        <v>1.7584994767594699</v>
      </c>
      <c r="AC17" s="109">
        <f t="shared" si="22"/>
        <v>1.3285877473499399</v>
      </c>
      <c r="AD17" s="200">
        <f t="shared" si="23"/>
        <v>1.7584994767594699</v>
      </c>
      <c r="AE17" s="200">
        <f t="shared" si="24"/>
        <v>1.3285877473499399</v>
      </c>
      <c r="AF17" s="201">
        <f t="shared" si="25"/>
        <v>1.47842638280154</v>
      </c>
      <c r="AG17" s="201">
        <f t="shared" si="26"/>
        <v>1.2812485694367199</v>
      </c>
      <c r="AH17" s="206">
        <v>22</v>
      </c>
      <c r="AI17" s="206">
        <v>7</v>
      </c>
      <c r="AJ17" s="206">
        <v>3</v>
      </c>
      <c r="AK17" s="207">
        <f t="shared" si="27"/>
        <v>10</v>
      </c>
      <c r="AL17" s="206">
        <f t="shared" si="28"/>
        <v>19</v>
      </c>
      <c r="AM17" s="208"/>
      <c r="AN17" s="206">
        <f t="shared" si="29"/>
        <v>0</v>
      </c>
      <c r="AO17" s="208" t="s">
        <v>50</v>
      </c>
      <c r="AP17" s="58">
        <v>0</v>
      </c>
      <c r="AQ17" s="58">
        <v>0</v>
      </c>
      <c r="AR17" s="58">
        <v>150</v>
      </c>
      <c r="AS17" s="188">
        <f t="shared" si="30"/>
        <v>150</v>
      </c>
      <c r="AT17" s="115">
        <v>0</v>
      </c>
      <c r="AU17" s="115">
        <v>0</v>
      </c>
      <c r="AV17" s="115">
        <v>0</v>
      </c>
      <c r="AW17" s="115">
        <f t="shared" si="31"/>
        <v>0</v>
      </c>
      <c r="AX17" s="212"/>
      <c r="AY17" s="212">
        <f t="shared" si="32"/>
        <v>600</v>
      </c>
    </row>
    <row r="18" spans="1:51" s="58" customFormat="1" ht="17.100000000000001" customHeight="1">
      <c r="A18" s="173">
        <v>16</v>
      </c>
      <c r="B18" s="20">
        <v>379</v>
      </c>
      <c r="C18" s="21" t="s">
        <v>67</v>
      </c>
      <c r="D18" s="21" t="s">
        <v>68</v>
      </c>
      <c r="E18" s="74">
        <v>7</v>
      </c>
      <c r="F18" s="72">
        <v>200</v>
      </c>
      <c r="G18" s="73">
        <v>600</v>
      </c>
      <c r="H18" s="85">
        <v>12483.5132313216</v>
      </c>
      <c r="I18" s="178">
        <f t="shared" si="16"/>
        <v>37450.539693964798</v>
      </c>
      <c r="J18" s="179">
        <v>2699.1352968234301</v>
      </c>
      <c r="K18" s="179">
        <f t="shared" si="17"/>
        <v>8097.4058904702897</v>
      </c>
      <c r="L18" s="180">
        <v>0.21621599999999999</v>
      </c>
      <c r="M18" s="181">
        <v>13967.553284261099</v>
      </c>
      <c r="N18" s="181">
        <f t="shared" si="18"/>
        <v>41902.659852783298</v>
      </c>
      <c r="O18" s="181">
        <v>2632.8279238700802</v>
      </c>
      <c r="P18" s="181">
        <f t="shared" si="19"/>
        <v>7898.4837716102402</v>
      </c>
      <c r="Q18" s="151">
        <v>0.188496</v>
      </c>
      <c r="R18" s="187">
        <v>3</v>
      </c>
      <c r="S18" s="190">
        <v>1</v>
      </c>
      <c r="T18" s="188">
        <v>10</v>
      </c>
      <c r="U18" s="188">
        <v>10</v>
      </c>
      <c r="V18" s="188">
        <v>3</v>
      </c>
      <c r="W18" s="189">
        <v>63853.5</v>
      </c>
      <c r="X18" s="189">
        <v>12864.28</v>
      </c>
      <c r="Y18" s="191">
        <f t="shared" si="20"/>
        <v>0.201465542217733</v>
      </c>
      <c r="Z18" s="198">
        <v>4410</v>
      </c>
      <c r="AA18" s="199">
        <v>369</v>
      </c>
      <c r="AB18" s="109">
        <f t="shared" si="21"/>
        <v>1.7050088068634699</v>
      </c>
      <c r="AC18" s="109">
        <f t="shared" si="22"/>
        <v>1.5886915110850199</v>
      </c>
      <c r="AD18" s="200">
        <f t="shared" si="23"/>
        <v>1.5872534944958201</v>
      </c>
      <c r="AE18" s="200">
        <f t="shared" si="24"/>
        <v>1.54312136121341</v>
      </c>
      <c r="AF18" s="201">
        <f t="shared" si="25"/>
        <v>1.41860922931487</v>
      </c>
      <c r="AG18" s="201">
        <f t="shared" si="26"/>
        <v>1.5819846392433099</v>
      </c>
      <c r="AH18" s="206">
        <v>47</v>
      </c>
      <c r="AI18" s="206">
        <v>12</v>
      </c>
      <c r="AJ18" s="206">
        <v>5</v>
      </c>
      <c r="AK18" s="207">
        <f t="shared" si="27"/>
        <v>17</v>
      </c>
      <c r="AL18" s="206">
        <f t="shared" si="28"/>
        <v>44</v>
      </c>
      <c r="AM18" s="208"/>
      <c r="AN18" s="206">
        <f t="shared" si="29"/>
        <v>7</v>
      </c>
      <c r="AO18" s="208"/>
      <c r="AP18" s="58">
        <v>200</v>
      </c>
      <c r="AQ18" s="58">
        <v>0</v>
      </c>
      <c r="AR18" s="58">
        <v>200</v>
      </c>
      <c r="AS18" s="188">
        <f t="shared" si="30"/>
        <v>400</v>
      </c>
      <c r="AT18" s="115">
        <v>0</v>
      </c>
      <c r="AU18" s="115">
        <v>0</v>
      </c>
      <c r="AV18" s="115">
        <v>0</v>
      </c>
      <c r="AW18" s="115">
        <f t="shared" si="31"/>
        <v>0</v>
      </c>
      <c r="AX18" s="212"/>
      <c r="AY18" s="212">
        <f t="shared" si="32"/>
        <v>700</v>
      </c>
    </row>
    <row r="19" spans="1:51" s="58" customFormat="1" ht="17.100000000000001" customHeight="1">
      <c r="A19" s="173">
        <v>17</v>
      </c>
      <c r="B19" s="20">
        <v>102479</v>
      </c>
      <c r="C19" s="21" t="s">
        <v>69</v>
      </c>
      <c r="D19" s="20" t="s">
        <v>49</v>
      </c>
      <c r="E19" s="74">
        <v>23</v>
      </c>
      <c r="F19" s="72">
        <v>150</v>
      </c>
      <c r="G19" s="73">
        <v>450</v>
      </c>
      <c r="H19" s="85">
        <v>8487.4752000000008</v>
      </c>
      <c r="I19" s="178">
        <f t="shared" si="16"/>
        <v>25462.425599999999</v>
      </c>
      <c r="J19" s="179">
        <v>2021.8184423424</v>
      </c>
      <c r="K19" s="179">
        <f t="shared" si="17"/>
        <v>6065.4553270271999</v>
      </c>
      <c r="L19" s="180">
        <v>0.23821200000000001</v>
      </c>
      <c r="M19" s="181">
        <v>10510.402413510599</v>
      </c>
      <c r="N19" s="181">
        <f t="shared" si="18"/>
        <v>31531.207240531799</v>
      </c>
      <c r="O19" s="181">
        <v>2182.7162900185799</v>
      </c>
      <c r="P19" s="181">
        <f t="shared" si="19"/>
        <v>6548.1488700557402</v>
      </c>
      <c r="Q19" s="151">
        <v>0.207672</v>
      </c>
      <c r="R19" s="187">
        <v>1</v>
      </c>
      <c r="S19" s="187">
        <v>1</v>
      </c>
      <c r="T19" s="188">
        <v>4</v>
      </c>
      <c r="U19" s="188">
        <v>10</v>
      </c>
      <c r="V19" s="188">
        <v>2</v>
      </c>
      <c r="W19" s="189">
        <v>43172.24</v>
      </c>
      <c r="X19" s="189">
        <v>9976.06</v>
      </c>
      <c r="Y19" s="191">
        <f t="shared" si="20"/>
        <v>0.23107580241377301</v>
      </c>
      <c r="Z19" s="198"/>
      <c r="AA19" s="199"/>
      <c r="AB19" s="109">
        <f t="shared" si="21"/>
        <v>1.6955273891895</v>
      </c>
      <c r="AC19" s="109">
        <f t="shared" si="22"/>
        <v>1.6447339007753401</v>
      </c>
      <c r="AD19" s="200">
        <f t="shared" si="23"/>
        <v>1.6955273891895</v>
      </c>
      <c r="AE19" s="200">
        <f t="shared" si="24"/>
        <v>1.6447339007753401</v>
      </c>
      <c r="AF19" s="201">
        <f t="shared" si="25"/>
        <v>1.3691908359444001</v>
      </c>
      <c r="AG19" s="201">
        <f t="shared" si="26"/>
        <v>1.52349315783272</v>
      </c>
      <c r="AH19" s="206">
        <v>3</v>
      </c>
      <c r="AI19" s="206">
        <v>12</v>
      </c>
      <c r="AJ19" s="206">
        <v>1</v>
      </c>
      <c r="AK19" s="207">
        <f t="shared" si="27"/>
        <v>13</v>
      </c>
      <c r="AL19" s="206">
        <f t="shared" si="28"/>
        <v>2</v>
      </c>
      <c r="AM19" s="208"/>
      <c r="AN19" s="206">
        <f t="shared" si="29"/>
        <v>3</v>
      </c>
      <c r="AO19" s="208"/>
      <c r="AP19" s="58">
        <v>150</v>
      </c>
      <c r="AQ19" s="58">
        <v>0</v>
      </c>
      <c r="AR19" s="58">
        <v>0</v>
      </c>
      <c r="AS19" s="188">
        <f t="shared" si="30"/>
        <v>150</v>
      </c>
      <c r="AT19" s="115">
        <v>0</v>
      </c>
      <c r="AU19" s="115">
        <v>0</v>
      </c>
      <c r="AV19" s="115">
        <v>0</v>
      </c>
      <c r="AW19" s="115">
        <f t="shared" si="31"/>
        <v>0</v>
      </c>
      <c r="AX19" s="212"/>
      <c r="AY19" s="212">
        <f t="shared" si="32"/>
        <v>300</v>
      </c>
    </row>
    <row r="20" spans="1:51" s="58" customFormat="1" ht="17.100000000000001" customHeight="1">
      <c r="A20" s="173">
        <v>18</v>
      </c>
      <c r="B20" s="20">
        <v>745</v>
      </c>
      <c r="C20" s="21" t="s">
        <v>70</v>
      </c>
      <c r="D20" s="21" t="s">
        <v>68</v>
      </c>
      <c r="E20" s="74">
        <v>19</v>
      </c>
      <c r="F20" s="72">
        <v>150</v>
      </c>
      <c r="G20" s="73">
        <v>450</v>
      </c>
      <c r="H20" s="85">
        <v>7000</v>
      </c>
      <c r="I20" s="178">
        <f t="shared" si="16"/>
        <v>21000</v>
      </c>
      <c r="J20" s="179">
        <v>1579.578</v>
      </c>
      <c r="K20" s="179">
        <f t="shared" si="17"/>
        <v>4738.7340000000004</v>
      </c>
      <c r="L20" s="180">
        <v>0.22565399999999999</v>
      </c>
      <c r="M20" s="181">
        <v>8326.08</v>
      </c>
      <c r="N20" s="181">
        <f t="shared" si="18"/>
        <v>24978.240000000002</v>
      </c>
      <c r="O20" s="181">
        <v>1637.9397619199999</v>
      </c>
      <c r="P20" s="181">
        <f t="shared" si="19"/>
        <v>4913.8192857599997</v>
      </c>
      <c r="Q20" s="151">
        <v>0.19672400000000001</v>
      </c>
      <c r="R20" s="187">
        <v>2</v>
      </c>
      <c r="S20" s="187">
        <v>2</v>
      </c>
      <c r="T20" s="188">
        <v>4</v>
      </c>
      <c r="U20" s="188">
        <v>5</v>
      </c>
      <c r="V20" s="188">
        <v>1</v>
      </c>
      <c r="W20" s="189">
        <v>35600.699999999997</v>
      </c>
      <c r="X20" s="189">
        <v>6944.05</v>
      </c>
      <c r="Y20" s="191">
        <f t="shared" si="20"/>
        <v>0.19505374894313901</v>
      </c>
      <c r="Z20" s="198"/>
      <c r="AA20" s="199"/>
      <c r="AB20" s="109">
        <f t="shared" si="21"/>
        <v>1.6952714285714301</v>
      </c>
      <c r="AC20" s="109">
        <f t="shared" si="22"/>
        <v>1.46538083800441</v>
      </c>
      <c r="AD20" s="200">
        <f t="shared" si="23"/>
        <v>1.6952714285714301</v>
      </c>
      <c r="AE20" s="200">
        <f t="shared" si="24"/>
        <v>1.46538083800441</v>
      </c>
      <c r="AF20" s="201">
        <f t="shared" si="25"/>
        <v>1.42526855374918</v>
      </c>
      <c r="AG20" s="201">
        <f t="shared" si="26"/>
        <v>1.4131675578960601</v>
      </c>
      <c r="AH20" s="206">
        <v>7</v>
      </c>
      <c r="AI20" s="206">
        <v>11</v>
      </c>
      <c r="AJ20" s="206">
        <v>8</v>
      </c>
      <c r="AK20" s="207">
        <f t="shared" si="27"/>
        <v>19</v>
      </c>
      <c r="AL20" s="206">
        <f t="shared" si="28"/>
        <v>5</v>
      </c>
      <c r="AM20" s="208"/>
      <c r="AN20" s="206">
        <f t="shared" si="29"/>
        <v>14</v>
      </c>
      <c r="AO20" s="208"/>
      <c r="AP20" s="58">
        <v>0</v>
      </c>
      <c r="AQ20" s="58">
        <v>150</v>
      </c>
      <c r="AR20" s="58">
        <v>150</v>
      </c>
      <c r="AS20" s="188">
        <f t="shared" si="30"/>
        <v>300</v>
      </c>
      <c r="AT20" s="115">
        <v>0</v>
      </c>
      <c r="AU20" s="115">
        <v>0</v>
      </c>
      <c r="AV20" s="115">
        <v>0</v>
      </c>
      <c r="AW20" s="115">
        <f t="shared" si="31"/>
        <v>0</v>
      </c>
      <c r="AX20" s="212"/>
      <c r="AY20" s="212">
        <f t="shared" si="32"/>
        <v>600</v>
      </c>
    </row>
    <row r="21" spans="1:51" s="58" customFormat="1" ht="17.100000000000001" customHeight="1">
      <c r="A21" s="173">
        <v>19</v>
      </c>
      <c r="B21" s="77">
        <v>741</v>
      </c>
      <c r="C21" s="78" t="s">
        <v>71</v>
      </c>
      <c r="D21" s="78" t="s">
        <v>68</v>
      </c>
      <c r="E21" s="79">
        <v>38</v>
      </c>
      <c r="F21" s="72">
        <v>100</v>
      </c>
      <c r="G21" s="73">
        <v>300</v>
      </c>
      <c r="H21" s="85">
        <v>4000</v>
      </c>
      <c r="I21" s="178">
        <f t="shared" si="16"/>
        <v>12000</v>
      </c>
      <c r="J21" s="179">
        <v>795.28800000000001</v>
      </c>
      <c r="K21" s="179">
        <f t="shared" si="17"/>
        <v>2385.864</v>
      </c>
      <c r="L21" s="180">
        <v>0.198822</v>
      </c>
      <c r="M21" s="181">
        <v>5040</v>
      </c>
      <c r="N21" s="181">
        <f t="shared" si="18"/>
        <v>15120</v>
      </c>
      <c r="O21" s="181">
        <v>873.59328000000005</v>
      </c>
      <c r="P21" s="181">
        <f t="shared" si="19"/>
        <v>2620.7798400000001</v>
      </c>
      <c r="Q21" s="151">
        <v>0.17333200000000001</v>
      </c>
      <c r="R21" s="187">
        <v>1</v>
      </c>
      <c r="S21" s="187">
        <v>2</v>
      </c>
      <c r="T21" s="188">
        <v>3</v>
      </c>
      <c r="U21" s="188">
        <v>5</v>
      </c>
      <c r="V21" s="188">
        <v>1</v>
      </c>
      <c r="W21" s="189">
        <v>20261.8</v>
      </c>
      <c r="X21" s="189">
        <v>3963.4</v>
      </c>
      <c r="Y21" s="191">
        <f t="shared" si="20"/>
        <v>0.19560947201137099</v>
      </c>
      <c r="Z21" s="198"/>
      <c r="AA21" s="199"/>
      <c r="AB21" s="109">
        <f t="shared" si="21"/>
        <v>1.68848333333333</v>
      </c>
      <c r="AC21" s="109">
        <f t="shared" si="22"/>
        <v>1.6612011413894501</v>
      </c>
      <c r="AD21" s="200">
        <f t="shared" si="23"/>
        <v>1.68848333333333</v>
      </c>
      <c r="AE21" s="200">
        <f t="shared" si="24"/>
        <v>1.6612011413894501</v>
      </c>
      <c r="AF21" s="201">
        <f t="shared" si="25"/>
        <v>1.34006613756614</v>
      </c>
      <c r="AG21" s="201">
        <f t="shared" si="26"/>
        <v>1.51229795784754</v>
      </c>
      <c r="AH21" s="206">
        <v>11</v>
      </c>
      <c r="AI21" s="206">
        <v>4</v>
      </c>
      <c r="AJ21" s="206">
        <v>1</v>
      </c>
      <c r="AK21" s="207">
        <f t="shared" si="27"/>
        <v>5</v>
      </c>
      <c r="AL21" s="206">
        <f t="shared" si="28"/>
        <v>10</v>
      </c>
      <c r="AM21" s="208"/>
      <c r="AN21" s="206">
        <f t="shared" si="29"/>
        <v>0</v>
      </c>
      <c r="AO21" s="208" t="s">
        <v>50</v>
      </c>
      <c r="AP21" s="58">
        <v>100</v>
      </c>
      <c r="AQ21" s="58">
        <v>0</v>
      </c>
      <c r="AR21" s="58">
        <v>100</v>
      </c>
      <c r="AS21" s="188">
        <f t="shared" si="30"/>
        <v>200</v>
      </c>
      <c r="AT21" s="115">
        <v>0</v>
      </c>
      <c r="AU21" s="115">
        <v>0</v>
      </c>
      <c r="AV21" s="115">
        <v>0</v>
      </c>
      <c r="AW21" s="115">
        <f t="shared" si="31"/>
        <v>0</v>
      </c>
      <c r="AX21" s="212"/>
      <c r="AY21" s="212">
        <f t="shared" si="32"/>
        <v>400</v>
      </c>
    </row>
    <row r="22" spans="1:51" s="58" customFormat="1" ht="17.100000000000001" customHeight="1">
      <c r="A22" s="173">
        <v>20</v>
      </c>
      <c r="B22" s="77">
        <v>740</v>
      </c>
      <c r="C22" s="78" t="s">
        <v>72</v>
      </c>
      <c r="D22" s="77" t="s">
        <v>73</v>
      </c>
      <c r="E22" s="79">
        <v>30</v>
      </c>
      <c r="F22" s="72">
        <v>100</v>
      </c>
      <c r="G22" s="73">
        <v>300</v>
      </c>
      <c r="H22" s="85">
        <v>5704.6048831691996</v>
      </c>
      <c r="I22" s="178">
        <f t="shared" si="16"/>
        <v>17113.8146495076</v>
      </c>
      <c r="J22" s="179">
        <v>1541.33860259325</v>
      </c>
      <c r="K22" s="179">
        <f t="shared" si="17"/>
        <v>4624.0158077797496</v>
      </c>
      <c r="L22" s="180">
        <v>0.27019199999999999</v>
      </c>
      <c r="M22" s="181">
        <v>6785.2852322367698</v>
      </c>
      <c r="N22" s="181">
        <f t="shared" si="18"/>
        <v>20355.8556967103</v>
      </c>
      <c r="O22" s="181">
        <v>1598.2875070238399</v>
      </c>
      <c r="P22" s="181">
        <f t="shared" si="19"/>
        <v>4794.86252107152</v>
      </c>
      <c r="Q22" s="151">
        <v>0.23555200000000001</v>
      </c>
      <c r="R22" s="187">
        <v>2</v>
      </c>
      <c r="S22" s="187">
        <v>0</v>
      </c>
      <c r="T22" s="188">
        <v>4</v>
      </c>
      <c r="U22" s="188">
        <v>5</v>
      </c>
      <c r="V22" s="188">
        <v>1</v>
      </c>
      <c r="W22" s="189">
        <v>28548.07</v>
      </c>
      <c r="X22" s="189">
        <v>6050.18</v>
      </c>
      <c r="Y22" s="191">
        <f t="shared" si="20"/>
        <v>0.21192956301424201</v>
      </c>
      <c r="Z22" s="198"/>
      <c r="AA22" s="199"/>
      <c r="AB22" s="109">
        <f t="shared" si="21"/>
        <v>1.6681301384096401</v>
      </c>
      <c r="AC22" s="109">
        <f t="shared" si="22"/>
        <v>1.3084254577635299</v>
      </c>
      <c r="AD22" s="200">
        <f t="shared" si="23"/>
        <v>1.6681301384096401</v>
      </c>
      <c r="AE22" s="200">
        <f t="shared" si="24"/>
        <v>1.3084254577635299</v>
      </c>
      <c r="AF22" s="201">
        <f t="shared" si="25"/>
        <v>1.40245000875171</v>
      </c>
      <c r="AG22" s="201">
        <f t="shared" si="26"/>
        <v>1.26180468645594</v>
      </c>
      <c r="AH22" s="206">
        <v>8</v>
      </c>
      <c r="AI22" s="206">
        <v>9</v>
      </c>
      <c r="AJ22" s="206">
        <v>8</v>
      </c>
      <c r="AK22" s="207">
        <f t="shared" si="27"/>
        <v>17</v>
      </c>
      <c r="AL22" s="206">
        <f t="shared" si="28"/>
        <v>6</v>
      </c>
      <c r="AM22" s="208"/>
      <c r="AN22" s="206">
        <f t="shared" si="29"/>
        <v>12</v>
      </c>
      <c r="AO22" s="208"/>
      <c r="AP22" s="58">
        <v>100</v>
      </c>
      <c r="AQ22" s="58">
        <v>0</v>
      </c>
      <c r="AR22" s="58">
        <v>0</v>
      </c>
      <c r="AS22" s="188">
        <f t="shared" si="30"/>
        <v>100</v>
      </c>
      <c r="AT22" s="115">
        <v>0</v>
      </c>
      <c r="AU22" s="115">
        <v>0</v>
      </c>
      <c r="AV22" s="115">
        <v>0</v>
      </c>
      <c r="AW22" s="115">
        <f t="shared" si="31"/>
        <v>0</v>
      </c>
      <c r="AX22" s="212"/>
      <c r="AY22" s="212">
        <f t="shared" si="32"/>
        <v>400</v>
      </c>
    </row>
    <row r="23" spans="1:51" s="58" customFormat="1" ht="17.100000000000001" customHeight="1">
      <c r="A23" s="173">
        <v>21</v>
      </c>
      <c r="B23" s="77">
        <v>514</v>
      </c>
      <c r="C23" s="78" t="s">
        <v>74</v>
      </c>
      <c r="D23" s="77" t="s">
        <v>53</v>
      </c>
      <c r="E23" s="79">
        <v>12</v>
      </c>
      <c r="F23" s="72">
        <v>150</v>
      </c>
      <c r="G23" s="73">
        <v>450</v>
      </c>
      <c r="H23" s="85">
        <v>10661.7364000785</v>
      </c>
      <c r="I23" s="178">
        <f t="shared" si="16"/>
        <v>31985.209200235498</v>
      </c>
      <c r="J23" s="179">
        <v>2837.4718785712898</v>
      </c>
      <c r="K23" s="179">
        <f t="shared" si="17"/>
        <v>8512.4156357138709</v>
      </c>
      <c r="L23" s="180">
        <v>0.26613599999999998</v>
      </c>
      <c r="M23" s="181">
        <v>12359.084834971</v>
      </c>
      <c r="N23" s="181">
        <f t="shared" si="18"/>
        <v>37077.254504912999</v>
      </c>
      <c r="O23" s="181">
        <v>2867.50542707063</v>
      </c>
      <c r="P23" s="181">
        <f t="shared" si="19"/>
        <v>8602.5162812118906</v>
      </c>
      <c r="Q23" s="151">
        <v>0.232016</v>
      </c>
      <c r="R23" s="187">
        <v>3</v>
      </c>
      <c r="S23" s="190">
        <v>1</v>
      </c>
      <c r="T23" s="188">
        <v>10</v>
      </c>
      <c r="U23" s="188">
        <v>10</v>
      </c>
      <c r="V23" s="188">
        <v>3</v>
      </c>
      <c r="W23" s="189">
        <v>52709.37</v>
      </c>
      <c r="X23" s="189">
        <v>8584.9500000000007</v>
      </c>
      <c r="Y23" s="191">
        <f t="shared" si="20"/>
        <v>0.16287331834928001</v>
      </c>
      <c r="Z23" s="198">
        <v>980</v>
      </c>
      <c r="AA23" s="199">
        <v>82</v>
      </c>
      <c r="AB23" s="109">
        <f t="shared" si="21"/>
        <v>1.6479295061047099</v>
      </c>
      <c r="AC23" s="109">
        <f t="shared" si="22"/>
        <v>1.0085210083001399</v>
      </c>
      <c r="AD23" s="200">
        <f t="shared" si="23"/>
        <v>1.61729034430136</v>
      </c>
      <c r="AE23" s="202">
        <f t="shared" si="24"/>
        <v>0.99888802002639998</v>
      </c>
      <c r="AF23" s="201">
        <f t="shared" si="25"/>
        <v>1.3951780057810199</v>
      </c>
      <c r="AG23" s="209">
        <f t="shared" si="26"/>
        <v>0.98842591191261697</v>
      </c>
      <c r="AH23" s="206">
        <v>6</v>
      </c>
      <c r="AI23" s="206">
        <v>17</v>
      </c>
      <c r="AJ23" s="206">
        <v>2</v>
      </c>
      <c r="AK23" s="207">
        <f t="shared" si="27"/>
        <v>19</v>
      </c>
      <c r="AL23" s="206">
        <f t="shared" si="28"/>
        <v>3</v>
      </c>
      <c r="AM23" s="208"/>
      <c r="AN23" s="206">
        <f t="shared" si="29"/>
        <v>9</v>
      </c>
      <c r="AO23" s="208"/>
      <c r="AP23" s="58">
        <v>0</v>
      </c>
      <c r="AQ23" s="58">
        <v>150</v>
      </c>
      <c r="AR23" s="58">
        <v>150</v>
      </c>
      <c r="AS23" s="188">
        <f t="shared" si="30"/>
        <v>300</v>
      </c>
      <c r="AT23" s="115">
        <v>0</v>
      </c>
      <c r="AU23" s="115">
        <v>0</v>
      </c>
      <c r="AV23" s="115">
        <v>0</v>
      </c>
      <c r="AW23" s="115">
        <f t="shared" si="31"/>
        <v>0</v>
      </c>
      <c r="AX23" s="212"/>
      <c r="AY23" s="212">
        <v>0</v>
      </c>
    </row>
    <row r="24" spans="1:51" s="58" customFormat="1" ht="17.100000000000001" customHeight="1">
      <c r="A24" s="173">
        <v>22</v>
      </c>
      <c r="B24" s="20">
        <v>539</v>
      </c>
      <c r="C24" s="21" t="s">
        <v>75</v>
      </c>
      <c r="D24" s="20" t="s">
        <v>53</v>
      </c>
      <c r="E24" s="74">
        <v>27</v>
      </c>
      <c r="F24" s="72">
        <v>100</v>
      </c>
      <c r="G24" s="73">
        <v>300</v>
      </c>
      <c r="H24" s="85">
        <v>7150.6959877908002</v>
      </c>
      <c r="I24" s="178">
        <f t="shared" si="16"/>
        <v>21452.0879633724</v>
      </c>
      <c r="J24" s="179">
        <v>1731.2693069960101</v>
      </c>
      <c r="K24" s="179">
        <f t="shared" si="17"/>
        <v>5193.8079209880298</v>
      </c>
      <c r="L24" s="180">
        <v>0.24211199999999999</v>
      </c>
      <c r="M24" s="181">
        <v>8505.3238357178907</v>
      </c>
      <c r="N24" s="181">
        <f t="shared" si="18"/>
        <v>25515.971507153699</v>
      </c>
      <c r="O24" s="181">
        <v>1795.2357126526499</v>
      </c>
      <c r="P24" s="181">
        <f t="shared" si="19"/>
        <v>5385.7071379579502</v>
      </c>
      <c r="Q24" s="151">
        <v>0.21107200000000001</v>
      </c>
      <c r="R24" s="187">
        <v>2</v>
      </c>
      <c r="S24" s="187">
        <v>0</v>
      </c>
      <c r="T24" s="188">
        <v>4</v>
      </c>
      <c r="U24" s="188">
        <v>10</v>
      </c>
      <c r="V24" s="188">
        <v>2</v>
      </c>
      <c r="W24" s="189">
        <v>35196.699999999997</v>
      </c>
      <c r="X24" s="189">
        <v>7430.72</v>
      </c>
      <c r="Y24" s="191">
        <f t="shared" si="20"/>
        <v>0.21111979248054499</v>
      </c>
      <c r="Z24" s="198"/>
      <c r="AA24" s="199"/>
      <c r="AB24" s="109">
        <f t="shared" si="21"/>
        <v>1.6407120863990201</v>
      </c>
      <c r="AC24" s="109">
        <f t="shared" si="22"/>
        <v>1.43068825667824</v>
      </c>
      <c r="AD24" s="200">
        <f t="shared" si="23"/>
        <v>1.6407120863990201</v>
      </c>
      <c r="AE24" s="200">
        <f t="shared" si="24"/>
        <v>1.43068825667824</v>
      </c>
      <c r="AF24" s="201">
        <f t="shared" si="25"/>
        <v>1.37939878127439</v>
      </c>
      <c r="AG24" s="201">
        <f t="shared" si="26"/>
        <v>1.3797111149302901</v>
      </c>
      <c r="AH24" s="206">
        <v>4</v>
      </c>
      <c r="AI24" s="206">
        <v>7</v>
      </c>
      <c r="AJ24" s="206">
        <v>5</v>
      </c>
      <c r="AK24" s="207">
        <f t="shared" si="27"/>
        <v>12</v>
      </c>
      <c r="AL24" s="206">
        <f t="shared" si="28"/>
        <v>2</v>
      </c>
      <c r="AM24" s="208"/>
      <c r="AN24" s="206">
        <f t="shared" si="29"/>
        <v>2</v>
      </c>
      <c r="AO24" s="208"/>
      <c r="AP24" s="58">
        <v>100</v>
      </c>
      <c r="AQ24" s="58">
        <v>100</v>
      </c>
      <c r="AR24" s="58">
        <v>100</v>
      </c>
      <c r="AS24" s="188">
        <f t="shared" si="30"/>
        <v>300</v>
      </c>
      <c r="AT24" s="115">
        <v>0</v>
      </c>
      <c r="AU24" s="115">
        <v>0</v>
      </c>
      <c r="AV24" s="115">
        <v>0</v>
      </c>
      <c r="AW24" s="115">
        <f t="shared" si="31"/>
        <v>0</v>
      </c>
      <c r="AX24" s="212"/>
      <c r="AY24" s="212">
        <f t="shared" si="32"/>
        <v>400</v>
      </c>
    </row>
    <row r="25" spans="1:51" s="58" customFormat="1" ht="15.95" customHeight="1">
      <c r="A25" s="173">
        <v>23</v>
      </c>
      <c r="B25" s="77">
        <v>104428</v>
      </c>
      <c r="C25" s="78" t="s">
        <v>76</v>
      </c>
      <c r="D25" s="77" t="s">
        <v>55</v>
      </c>
      <c r="E25" s="79">
        <v>22</v>
      </c>
      <c r="F25" s="72">
        <v>150</v>
      </c>
      <c r="G25" s="73">
        <v>450</v>
      </c>
      <c r="H25" s="85">
        <v>8726.6175480000002</v>
      </c>
      <c r="I25" s="178">
        <f t="shared" si="16"/>
        <v>26179.852643999999</v>
      </c>
      <c r="J25" s="179">
        <v>1924.27152903929</v>
      </c>
      <c r="K25" s="179">
        <f t="shared" si="17"/>
        <v>5772.8145871178704</v>
      </c>
      <c r="L25" s="180">
        <v>0.22050600000000001</v>
      </c>
      <c r="M25" s="181">
        <v>10379.787976293101</v>
      </c>
      <c r="N25" s="181">
        <f t="shared" si="18"/>
        <v>31139.363928879298</v>
      </c>
      <c r="O25" s="181">
        <v>1995.3689214106801</v>
      </c>
      <c r="P25" s="181">
        <f t="shared" si="19"/>
        <v>5986.1067642320404</v>
      </c>
      <c r="Q25" s="151">
        <v>0.19223599999999999</v>
      </c>
      <c r="R25" s="187">
        <v>3</v>
      </c>
      <c r="S25" s="187">
        <v>1</v>
      </c>
      <c r="T25" s="188">
        <v>4</v>
      </c>
      <c r="U25" s="188">
        <v>10</v>
      </c>
      <c r="V25" s="188">
        <v>2</v>
      </c>
      <c r="W25" s="189">
        <v>42588.04</v>
      </c>
      <c r="X25" s="189">
        <v>8120.21</v>
      </c>
      <c r="Y25" s="191">
        <f t="shared" si="20"/>
        <v>0.19066878870217999</v>
      </c>
      <c r="Z25" s="198"/>
      <c r="AA25" s="199"/>
      <c r="AB25" s="109">
        <f t="shared" si="21"/>
        <v>1.6267486520693</v>
      </c>
      <c r="AC25" s="109">
        <f t="shared" si="22"/>
        <v>1.4066292754526299</v>
      </c>
      <c r="AD25" s="200">
        <f t="shared" si="23"/>
        <v>1.6267486520693</v>
      </c>
      <c r="AE25" s="200">
        <f t="shared" si="24"/>
        <v>1.4066292754526299</v>
      </c>
      <c r="AF25" s="201">
        <f t="shared" si="25"/>
        <v>1.3676592783741099</v>
      </c>
      <c r="AG25" s="201">
        <f t="shared" si="26"/>
        <v>1.35650938411583</v>
      </c>
      <c r="AH25" s="206">
        <v>4</v>
      </c>
      <c r="AI25" s="206">
        <v>14</v>
      </c>
      <c r="AJ25" s="206">
        <v>2</v>
      </c>
      <c r="AK25" s="207">
        <f t="shared" si="27"/>
        <v>16</v>
      </c>
      <c r="AL25" s="206">
        <f t="shared" si="28"/>
        <v>1</v>
      </c>
      <c r="AM25" s="208"/>
      <c r="AN25" s="206">
        <f t="shared" si="29"/>
        <v>6</v>
      </c>
      <c r="AO25" s="208"/>
      <c r="AP25" s="58">
        <v>0</v>
      </c>
      <c r="AQ25" s="58">
        <v>0</v>
      </c>
      <c r="AR25" s="58">
        <v>0</v>
      </c>
      <c r="AS25" s="188">
        <f t="shared" si="30"/>
        <v>0</v>
      </c>
      <c r="AT25" s="115">
        <v>0</v>
      </c>
      <c r="AU25" s="115">
        <v>0</v>
      </c>
      <c r="AV25" s="115">
        <v>0</v>
      </c>
      <c r="AW25" s="115">
        <f t="shared" si="31"/>
        <v>0</v>
      </c>
      <c r="AX25" s="212"/>
      <c r="AY25" s="212">
        <f t="shared" si="32"/>
        <v>700</v>
      </c>
    </row>
    <row r="26" spans="1:51" s="58" customFormat="1" ht="17.100000000000001" customHeight="1">
      <c r="A26" s="173">
        <v>24</v>
      </c>
      <c r="B26" s="20">
        <v>104533</v>
      </c>
      <c r="C26" s="21" t="s">
        <v>77</v>
      </c>
      <c r="D26" s="20" t="s">
        <v>53</v>
      </c>
      <c r="E26" s="74">
        <v>29</v>
      </c>
      <c r="F26" s="72">
        <v>100</v>
      </c>
      <c r="G26" s="73">
        <v>300</v>
      </c>
      <c r="H26" s="85">
        <v>6569.65</v>
      </c>
      <c r="I26" s="178">
        <f t="shared" si="16"/>
        <v>19708.95</v>
      </c>
      <c r="J26" s="179">
        <v>1536.7856672999999</v>
      </c>
      <c r="K26" s="179">
        <f t="shared" si="17"/>
        <v>4610.3570018999999</v>
      </c>
      <c r="L26" s="180">
        <v>0.23392199999999999</v>
      </c>
      <c r="M26" s="181">
        <v>7814.2044960000003</v>
      </c>
      <c r="N26" s="181">
        <f t="shared" si="18"/>
        <v>23442.613487999999</v>
      </c>
      <c r="O26" s="181">
        <v>1593.5663512782701</v>
      </c>
      <c r="P26" s="181">
        <f t="shared" si="19"/>
        <v>4780.69905383481</v>
      </c>
      <c r="Q26" s="151">
        <v>0.203932</v>
      </c>
      <c r="R26" s="187">
        <v>3</v>
      </c>
      <c r="S26" s="187">
        <v>0</v>
      </c>
      <c r="T26" s="188">
        <v>4</v>
      </c>
      <c r="U26" s="188">
        <v>5</v>
      </c>
      <c r="V26" s="188">
        <v>1</v>
      </c>
      <c r="W26" s="189">
        <v>31610.47</v>
      </c>
      <c r="X26" s="189">
        <v>6399.11</v>
      </c>
      <c r="Y26" s="191">
        <f t="shared" si="20"/>
        <v>0.20243640793699</v>
      </c>
      <c r="Z26" s="198"/>
      <c r="AA26" s="199"/>
      <c r="AB26" s="109">
        <f t="shared" si="21"/>
        <v>1.6038637268855001</v>
      </c>
      <c r="AC26" s="109">
        <f t="shared" si="22"/>
        <v>1.3879857888147999</v>
      </c>
      <c r="AD26" s="200">
        <f t="shared" si="23"/>
        <v>1.6038637268855001</v>
      </c>
      <c r="AE26" s="200">
        <f t="shared" si="24"/>
        <v>1.3879857888147999</v>
      </c>
      <c r="AF26" s="201">
        <f t="shared" si="25"/>
        <v>1.3484191946508499</v>
      </c>
      <c r="AG26" s="201">
        <f t="shared" si="26"/>
        <v>1.3385301873095301</v>
      </c>
      <c r="AH26" s="206">
        <v>5</v>
      </c>
      <c r="AI26" s="206">
        <v>3</v>
      </c>
      <c r="AJ26" s="206">
        <v>4</v>
      </c>
      <c r="AK26" s="207">
        <f t="shared" si="27"/>
        <v>7</v>
      </c>
      <c r="AL26" s="206">
        <f t="shared" si="28"/>
        <v>2</v>
      </c>
      <c r="AM26" s="208"/>
      <c r="AN26" s="206">
        <f t="shared" si="29"/>
        <v>2</v>
      </c>
      <c r="AO26" s="208"/>
      <c r="AP26" s="58">
        <v>0</v>
      </c>
      <c r="AQ26" s="58">
        <v>0</v>
      </c>
      <c r="AR26" s="58">
        <v>0</v>
      </c>
      <c r="AS26" s="188">
        <f t="shared" si="30"/>
        <v>0</v>
      </c>
      <c r="AT26" s="115">
        <v>0</v>
      </c>
      <c r="AU26" s="115">
        <v>0</v>
      </c>
      <c r="AV26" s="115">
        <v>0</v>
      </c>
      <c r="AW26" s="115">
        <f t="shared" si="31"/>
        <v>0</v>
      </c>
      <c r="AX26" s="212"/>
      <c r="AY26" s="212">
        <f t="shared" si="32"/>
        <v>600</v>
      </c>
    </row>
    <row r="27" spans="1:51" s="58" customFormat="1" ht="17.100000000000001" customHeight="1">
      <c r="A27" s="173">
        <v>25</v>
      </c>
      <c r="B27" s="77">
        <v>106399</v>
      </c>
      <c r="C27" s="78" t="s">
        <v>78</v>
      </c>
      <c r="D27" s="78" t="s">
        <v>68</v>
      </c>
      <c r="E27" s="79">
        <v>26</v>
      </c>
      <c r="F27" s="72">
        <v>100</v>
      </c>
      <c r="G27" s="73">
        <v>300</v>
      </c>
      <c r="H27" s="85">
        <v>7200</v>
      </c>
      <c r="I27" s="178">
        <f t="shared" si="16"/>
        <v>21600</v>
      </c>
      <c r="J27" s="179">
        <v>1630.3248000000001</v>
      </c>
      <c r="K27" s="179">
        <f t="shared" si="17"/>
        <v>4890.9744000000001</v>
      </c>
      <c r="L27" s="180">
        <v>0.226434</v>
      </c>
      <c r="M27" s="181">
        <v>8709.1200000000008</v>
      </c>
      <c r="N27" s="181">
        <f t="shared" si="18"/>
        <v>26127.360000000001</v>
      </c>
      <c r="O27" s="181">
        <v>1719.21512448</v>
      </c>
      <c r="P27" s="181">
        <f t="shared" si="19"/>
        <v>5157.6453734400002</v>
      </c>
      <c r="Q27" s="151">
        <v>0.197404</v>
      </c>
      <c r="R27" s="190">
        <v>4</v>
      </c>
      <c r="S27" s="187">
        <v>0</v>
      </c>
      <c r="T27" s="188">
        <v>4</v>
      </c>
      <c r="U27" s="188">
        <v>5</v>
      </c>
      <c r="V27" s="188">
        <v>1</v>
      </c>
      <c r="W27" s="189">
        <v>33397.279999999999</v>
      </c>
      <c r="X27" s="189">
        <v>7797.39</v>
      </c>
      <c r="Y27" s="191">
        <f t="shared" si="20"/>
        <v>0.233473803854685</v>
      </c>
      <c r="Z27" s="198"/>
      <c r="AA27" s="199"/>
      <c r="AB27" s="109">
        <f t="shared" si="21"/>
        <v>1.54617037037037</v>
      </c>
      <c r="AC27" s="109">
        <f t="shared" si="22"/>
        <v>1.5942406077611</v>
      </c>
      <c r="AD27" s="200">
        <f t="shared" si="23"/>
        <v>1.54617037037037</v>
      </c>
      <c r="AE27" s="200">
        <f t="shared" si="24"/>
        <v>1.5942406077611</v>
      </c>
      <c r="AF27" s="201">
        <f t="shared" si="25"/>
        <v>1.2782493141289399</v>
      </c>
      <c r="AG27" s="201">
        <f t="shared" si="26"/>
        <v>1.5118119675605699</v>
      </c>
      <c r="AH27" s="206">
        <v>0</v>
      </c>
      <c r="AI27" s="206">
        <v>6</v>
      </c>
      <c r="AJ27" s="206">
        <v>1</v>
      </c>
      <c r="AK27" s="207">
        <f t="shared" si="27"/>
        <v>7</v>
      </c>
      <c r="AL27" s="206">
        <f t="shared" si="28"/>
        <v>-4</v>
      </c>
      <c r="AM27" s="208">
        <f>AL27*30</f>
        <v>-120</v>
      </c>
      <c r="AN27" s="206">
        <f t="shared" si="29"/>
        <v>2</v>
      </c>
      <c r="AO27" s="208"/>
      <c r="AP27" s="58">
        <v>0</v>
      </c>
      <c r="AQ27" s="58">
        <v>100</v>
      </c>
      <c r="AR27" s="58">
        <v>0</v>
      </c>
      <c r="AS27" s="188">
        <f t="shared" si="30"/>
        <v>100</v>
      </c>
      <c r="AT27" s="115">
        <v>0</v>
      </c>
      <c r="AU27" s="115">
        <v>0</v>
      </c>
      <c r="AV27" s="115">
        <v>0</v>
      </c>
      <c r="AW27" s="115">
        <f t="shared" si="31"/>
        <v>0</v>
      </c>
      <c r="AX27" s="212"/>
      <c r="AY27" s="212">
        <f t="shared" si="32"/>
        <v>800</v>
      </c>
    </row>
    <row r="28" spans="1:51" s="58" customFormat="1" ht="17.100000000000001" customHeight="1">
      <c r="A28" s="173">
        <v>26</v>
      </c>
      <c r="B28" s="77">
        <v>710</v>
      </c>
      <c r="C28" s="78" t="s">
        <v>79</v>
      </c>
      <c r="D28" s="77" t="s">
        <v>55</v>
      </c>
      <c r="E28" s="79">
        <v>30</v>
      </c>
      <c r="F28" s="72">
        <v>100</v>
      </c>
      <c r="G28" s="73">
        <v>300</v>
      </c>
      <c r="H28" s="85">
        <v>5516.5</v>
      </c>
      <c r="I28" s="178">
        <f t="shared" si="16"/>
        <v>16549.5</v>
      </c>
      <c r="J28" s="179">
        <v>1604.1099360000001</v>
      </c>
      <c r="K28" s="179">
        <f t="shared" si="17"/>
        <v>4812.3298080000004</v>
      </c>
      <c r="L28" s="180">
        <v>0.29078399999999999</v>
      </c>
      <c r="M28" s="181">
        <v>6561.54576</v>
      </c>
      <c r="N28" s="181">
        <f t="shared" si="18"/>
        <v>19684.637279999999</v>
      </c>
      <c r="O28" s="181">
        <v>1663.3780963430399</v>
      </c>
      <c r="P28" s="181">
        <f t="shared" si="19"/>
        <v>4990.1342890291198</v>
      </c>
      <c r="Q28" s="151">
        <v>0.25350400000000001</v>
      </c>
      <c r="R28" s="187">
        <v>3</v>
      </c>
      <c r="S28" s="187">
        <v>0</v>
      </c>
      <c r="T28" s="188">
        <v>4</v>
      </c>
      <c r="U28" s="188">
        <v>5</v>
      </c>
      <c r="V28" s="188">
        <v>1</v>
      </c>
      <c r="W28" s="189">
        <v>25493.47</v>
      </c>
      <c r="X28" s="189">
        <v>6637.79</v>
      </c>
      <c r="Y28" s="191">
        <f t="shared" si="20"/>
        <v>0.26037216589189299</v>
      </c>
      <c r="Z28" s="198"/>
      <c r="AA28" s="199"/>
      <c r="AB28" s="109">
        <f t="shared" si="21"/>
        <v>1.5404374754524299</v>
      </c>
      <c r="AC28" s="109">
        <f t="shared" si="22"/>
        <v>1.37932981836892</v>
      </c>
      <c r="AD28" s="200">
        <f t="shared" si="23"/>
        <v>1.5404374754524299</v>
      </c>
      <c r="AE28" s="200">
        <f t="shared" si="24"/>
        <v>1.37932981836892</v>
      </c>
      <c r="AF28" s="201">
        <f t="shared" si="25"/>
        <v>1.2950947298328901</v>
      </c>
      <c r="AG28" s="201">
        <f t="shared" si="26"/>
        <v>1.33018263949194</v>
      </c>
      <c r="AH28" s="206">
        <v>2</v>
      </c>
      <c r="AI28" s="206">
        <v>8</v>
      </c>
      <c r="AJ28" s="206">
        <v>1</v>
      </c>
      <c r="AK28" s="207">
        <f t="shared" si="27"/>
        <v>9</v>
      </c>
      <c r="AL28" s="206">
        <f t="shared" si="28"/>
        <v>-1</v>
      </c>
      <c r="AM28" s="208">
        <f>AL28*30</f>
        <v>-30</v>
      </c>
      <c r="AN28" s="206">
        <f t="shared" si="29"/>
        <v>4</v>
      </c>
      <c r="AO28" s="208"/>
      <c r="AP28" s="58">
        <v>0</v>
      </c>
      <c r="AQ28" s="58">
        <v>0</v>
      </c>
      <c r="AR28" s="58">
        <v>0</v>
      </c>
      <c r="AS28" s="188">
        <f t="shared" si="30"/>
        <v>0</v>
      </c>
      <c r="AT28" s="115">
        <v>0</v>
      </c>
      <c r="AU28" s="115">
        <v>0</v>
      </c>
      <c r="AV28" s="115">
        <v>0</v>
      </c>
      <c r="AW28" s="115">
        <f t="shared" si="31"/>
        <v>0</v>
      </c>
      <c r="AX28" s="212"/>
      <c r="AY28" s="212">
        <f t="shared" si="32"/>
        <v>600</v>
      </c>
    </row>
    <row r="29" spans="1:51" s="58" customFormat="1" ht="17.100000000000001" customHeight="1">
      <c r="A29" s="173">
        <v>27</v>
      </c>
      <c r="B29" s="20">
        <v>716</v>
      </c>
      <c r="C29" s="21" t="s">
        <v>80</v>
      </c>
      <c r="D29" s="20" t="s">
        <v>53</v>
      </c>
      <c r="E29" s="74">
        <v>15</v>
      </c>
      <c r="F29" s="72">
        <v>150</v>
      </c>
      <c r="G29" s="73">
        <v>450</v>
      </c>
      <c r="H29" s="85">
        <v>9500.4692552880006</v>
      </c>
      <c r="I29" s="178">
        <f t="shared" si="16"/>
        <v>28501.407765864002</v>
      </c>
      <c r="J29" s="179">
        <v>2681.0704257193001</v>
      </c>
      <c r="K29" s="179">
        <f t="shared" si="17"/>
        <v>8043.2112771579004</v>
      </c>
      <c r="L29" s="180">
        <v>0.28220400000000001</v>
      </c>
      <c r="M29" s="181">
        <v>11300.2381510098</v>
      </c>
      <c r="N29" s="181">
        <f t="shared" si="18"/>
        <v>33900.714453029403</v>
      </c>
      <c r="O29" s="181">
        <v>2780.1297908640199</v>
      </c>
      <c r="P29" s="181">
        <f t="shared" si="19"/>
        <v>8340.3893725920607</v>
      </c>
      <c r="Q29" s="151">
        <v>0.24602399999999999</v>
      </c>
      <c r="R29" s="187">
        <v>3</v>
      </c>
      <c r="S29" s="187">
        <v>0</v>
      </c>
      <c r="T29" s="188">
        <v>4</v>
      </c>
      <c r="U29" s="188">
        <v>20</v>
      </c>
      <c r="V29" s="188">
        <v>2</v>
      </c>
      <c r="W29" s="189">
        <v>43380.44</v>
      </c>
      <c r="X29" s="189">
        <v>9978.92</v>
      </c>
      <c r="Y29" s="191">
        <f t="shared" si="20"/>
        <v>0.23003270598454001</v>
      </c>
      <c r="Z29" s="198"/>
      <c r="AA29" s="199"/>
      <c r="AB29" s="109">
        <f t="shared" si="21"/>
        <v>1.52204551986925</v>
      </c>
      <c r="AC29" s="109">
        <f t="shared" si="22"/>
        <v>1.2406636673015601</v>
      </c>
      <c r="AD29" s="200">
        <f t="shared" si="23"/>
        <v>1.52204551986925</v>
      </c>
      <c r="AE29" s="200">
        <f t="shared" si="24"/>
        <v>1.2406636673015601</v>
      </c>
      <c r="AF29" s="201">
        <f t="shared" si="25"/>
        <v>1.2796320284076901</v>
      </c>
      <c r="AG29" s="201">
        <f t="shared" si="26"/>
        <v>1.19645733001296</v>
      </c>
      <c r="AH29" s="206">
        <v>14</v>
      </c>
      <c r="AI29" s="206">
        <v>15</v>
      </c>
      <c r="AJ29" s="206">
        <v>1</v>
      </c>
      <c r="AK29" s="207">
        <f t="shared" si="27"/>
        <v>16</v>
      </c>
      <c r="AL29" s="206">
        <f t="shared" si="28"/>
        <v>11</v>
      </c>
      <c r="AM29" s="208"/>
      <c r="AN29" s="206">
        <f t="shared" si="29"/>
        <v>-4</v>
      </c>
      <c r="AO29" s="208">
        <f>AN29*5</f>
        <v>-20</v>
      </c>
      <c r="AP29" s="58">
        <v>150</v>
      </c>
      <c r="AQ29" s="58">
        <v>150</v>
      </c>
      <c r="AR29" s="58">
        <v>150</v>
      </c>
      <c r="AS29" s="188">
        <f t="shared" si="30"/>
        <v>450</v>
      </c>
      <c r="AT29" s="115">
        <v>0</v>
      </c>
      <c r="AU29" s="115">
        <v>0</v>
      </c>
      <c r="AV29" s="115">
        <v>0</v>
      </c>
      <c r="AW29" s="115">
        <f t="shared" si="31"/>
        <v>0</v>
      </c>
      <c r="AX29" s="212"/>
      <c r="AY29" s="212">
        <f t="shared" si="32"/>
        <v>600</v>
      </c>
    </row>
    <row r="30" spans="1:51" s="58" customFormat="1" ht="17.100000000000001" customHeight="1">
      <c r="A30" s="173">
        <v>28</v>
      </c>
      <c r="B30" s="20">
        <v>101453</v>
      </c>
      <c r="C30" s="21" t="s">
        <v>81</v>
      </c>
      <c r="D30" s="20" t="s">
        <v>55</v>
      </c>
      <c r="E30" s="74">
        <v>13</v>
      </c>
      <c r="F30" s="72">
        <v>150</v>
      </c>
      <c r="G30" s="73">
        <v>450</v>
      </c>
      <c r="H30" s="85">
        <v>10037.143599999999</v>
      </c>
      <c r="I30" s="178">
        <f t="shared" si="16"/>
        <v>30111.430799999998</v>
      </c>
      <c r="J30" s="179">
        <v>2495.0933789495998</v>
      </c>
      <c r="K30" s="179">
        <f t="shared" si="17"/>
        <v>7485.2801368487999</v>
      </c>
      <c r="L30" s="180">
        <v>0.248586</v>
      </c>
      <c r="M30" s="181">
        <v>12140.92889856</v>
      </c>
      <c r="N30" s="181">
        <f t="shared" si="18"/>
        <v>36422.786695679999</v>
      </c>
      <c r="O30" s="181">
        <v>2631.13354718033</v>
      </c>
      <c r="P30" s="181">
        <f t="shared" si="19"/>
        <v>7893.4006415409904</v>
      </c>
      <c r="Q30" s="151">
        <v>0.21671599999999999</v>
      </c>
      <c r="R30" s="190">
        <v>4</v>
      </c>
      <c r="S30" s="187">
        <v>0</v>
      </c>
      <c r="T30" s="188">
        <v>10</v>
      </c>
      <c r="U30" s="188">
        <v>10</v>
      </c>
      <c r="V30" s="188">
        <v>2</v>
      </c>
      <c r="W30" s="189">
        <v>45784.01</v>
      </c>
      <c r="X30" s="189">
        <v>9939.3799999999992</v>
      </c>
      <c r="Y30" s="191">
        <f t="shared" si="20"/>
        <v>0.217092823455176</v>
      </c>
      <c r="Z30" s="198"/>
      <c r="AA30" s="199"/>
      <c r="AB30" s="109">
        <f t="shared" si="21"/>
        <v>1.52048603416082</v>
      </c>
      <c r="AC30" s="109">
        <f t="shared" si="22"/>
        <v>1.3278567826834</v>
      </c>
      <c r="AD30" s="200">
        <f t="shared" si="23"/>
        <v>1.52048603416082</v>
      </c>
      <c r="AE30" s="200">
        <f t="shared" si="24"/>
        <v>1.3278567826834</v>
      </c>
      <c r="AF30" s="201">
        <f t="shared" si="25"/>
        <v>1.2570155705694599</v>
      </c>
      <c r="AG30" s="201">
        <f t="shared" si="26"/>
        <v>1.25920125575427</v>
      </c>
      <c r="AH30" s="206">
        <v>8</v>
      </c>
      <c r="AI30" s="206">
        <v>5</v>
      </c>
      <c r="AJ30" s="206">
        <v>4</v>
      </c>
      <c r="AK30" s="207">
        <f t="shared" si="27"/>
        <v>9</v>
      </c>
      <c r="AL30" s="206">
        <f t="shared" si="28"/>
        <v>4</v>
      </c>
      <c r="AM30" s="208"/>
      <c r="AN30" s="206">
        <f t="shared" si="29"/>
        <v>-1</v>
      </c>
      <c r="AO30" s="208">
        <f>AN30*5</f>
        <v>-5</v>
      </c>
      <c r="AP30" s="58">
        <v>0</v>
      </c>
      <c r="AQ30" s="58">
        <v>0</v>
      </c>
      <c r="AR30" s="58">
        <v>150</v>
      </c>
      <c r="AS30" s="188">
        <f t="shared" si="30"/>
        <v>150</v>
      </c>
      <c r="AT30" s="115">
        <v>0</v>
      </c>
      <c r="AU30" s="115">
        <v>0</v>
      </c>
      <c r="AV30" s="115">
        <v>0</v>
      </c>
      <c r="AW30" s="115">
        <f t="shared" si="31"/>
        <v>0</v>
      </c>
      <c r="AX30" s="212"/>
      <c r="AY30" s="212">
        <f t="shared" si="32"/>
        <v>800</v>
      </c>
    </row>
    <row r="31" spans="1:51" s="58" customFormat="1" ht="17.100000000000001" customHeight="1">
      <c r="A31" s="173">
        <v>29</v>
      </c>
      <c r="B31" s="20">
        <v>311</v>
      </c>
      <c r="C31" s="21" t="s">
        <v>82</v>
      </c>
      <c r="D31" s="21" t="s">
        <v>68</v>
      </c>
      <c r="E31" s="74">
        <v>19</v>
      </c>
      <c r="F31" s="72">
        <v>150</v>
      </c>
      <c r="G31" s="73">
        <v>450</v>
      </c>
      <c r="H31" s="85">
        <v>7685.0163000000002</v>
      </c>
      <c r="I31" s="178">
        <f t="shared" si="16"/>
        <v>23055.048900000002</v>
      </c>
      <c r="J31" s="179">
        <v>1612.4701200659999</v>
      </c>
      <c r="K31" s="179">
        <f t="shared" si="17"/>
        <v>4837.4103601979996</v>
      </c>
      <c r="L31" s="180">
        <v>0.20982000000000001</v>
      </c>
      <c r="M31" s="181">
        <v>8784.6307789611401</v>
      </c>
      <c r="N31" s="181">
        <f t="shared" si="18"/>
        <v>26353.8923368834</v>
      </c>
      <c r="O31" s="181">
        <v>1606.88466208757</v>
      </c>
      <c r="P31" s="181">
        <f t="shared" si="19"/>
        <v>4820.6539862627096</v>
      </c>
      <c r="Q31" s="151">
        <v>0.18292</v>
      </c>
      <c r="R31" s="187">
        <v>2</v>
      </c>
      <c r="S31" s="187">
        <v>0</v>
      </c>
      <c r="T31" s="188">
        <v>4</v>
      </c>
      <c r="U31" s="188">
        <v>5</v>
      </c>
      <c r="V31" s="188">
        <v>3</v>
      </c>
      <c r="W31" s="189">
        <v>34426.019999999997</v>
      </c>
      <c r="X31" s="189">
        <v>7468.8</v>
      </c>
      <c r="Y31" s="191">
        <f t="shared" si="20"/>
        <v>0.21695217745182299</v>
      </c>
      <c r="Z31" s="198">
        <v>1996</v>
      </c>
      <c r="AA31" s="199">
        <v>200</v>
      </c>
      <c r="AB31" s="109">
        <f t="shared" si="21"/>
        <v>1.4932095849946301</v>
      </c>
      <c r="AC31" s="109">
        <f t="shared" si="22"/>
        <v>1.5439665944929899</v>
      </c>
      <c r="AD31" s="200">
        <f t="shared" si="23"/>
        <v>1.4066341884878799</v>
      </c>
      <c r="AE31" s="200">
        <f t="shared" si="24"/>
        <v>1.5026221591220299</v>
      </c>
      <c r="AF31" s="201">
        <f t="shared" si="25"/>
        <v>1.2305590227601</v>
      </c>
      <c r="AG31" s="201">
        <f t="shared" si="26"/>
        <v>1.5078452053836899</v>
      </c>
      <c r="AH31" s="206">
        <v>8</v>
      </c>
      <c r="AI31" s="206">
        <v>10</v>
      </c>
      <c r="AJ31" s="206">
        <v>5</v>
      </c>
      <c r="AK31" s="207">
        <f t="shared" si="27"/>
        <v>15</v>
      </c>
      <c r="AL31" s="206">
        <f t="shared" si="28"/>
        <v>6</v>
      </c>
      <c r="AM31" s="208"/>
      <c r="AN31" s="206">
        <f t="shared" si="29"/>
        <v>10</v>
      </c>
      <c r="AO31" s="208"/>
      <c r="AP31" s="58">
        <v>0</v>
      </c>
      <c r="AQ31" s="58">
        <v>0</v>
      </c>
      <c r="AR31" s="58">
        <v>0</v>
      </c>
      <c r="AS31" s="188">
        <f t="shared" si="30"/>
        <v>0</v>
      </c>
      <c r="AT31" s="115">
        <v>0</v>
      </c>
      <c r="AU31" s="115">
        <v>0</v>
      </c>
      <c r="AV31" s="115">
        <v>0</v>
      </c>
      <c r="AW31" s="115">
        <f t="shared" si="31"/>
        <v>0</v>
      </c>
      <c r="AX31" s="212"/>
      <c r="AY31" s="212">
        <f t="shared" si="32"/>
        <v>400</v>
      </c>
    </row>
    <row r="32" spans="1:51" s="58" customFormat="1" ht="17.100000000000001" customHeight="1">
      <c r="A32" s="173">
        <v>30</v>
      </c>
      <c r="B32" s="20">
        <v>746</v>
      </c>
      <c r="C32" s="21" t="s">
        <v>83</v>
      </c>
      <c r="D32" s="20" t="s">
        <v>53</v>
      </c>
      <c r="E32" s="74">
        <v>13</v>
      </c>
      <c r="F32" s="72">
        <v>150</v>
      </c>
      <c r="G32" s="73">
        <v>450</v>
      </c>
      <c r="H32" s="85">
        <v>12164.3243367456</v>
      </c>
      <c r="I32" s="178">
        <f t="shared" si="16"/>
        <v>36492.973010236798</v>
      </c>
      <c r="J32" s="179">
        <v>3056.1405177152901</v>
      </c>
      <c r="K32" s="179">
        <f t="shared" si="17"/>
        <v>9168.4215531458703</v>
      </c>
      <c r="L32" s="180">
        <v>0.25123800000000002</v>
      </c>
      <c r="M32" s="181">
        <v>14100.884771155501</v>
      </c>
      <c r="N32" s="181">
        <f t="shared" si="18"/>
        <v>42302.654313466497</v>
      </c>
      <c r="O32" s="181">
        <v>3088.4885896566502</v>
      </c>
      <c r="P32" s="181">
        <f t="shared" si="19"/>
        <v>9265.4657689699507</v>
      </c>
      <c r="Q32" s="151">
        <v>0.219028</v>
      </c>
      <c r="R32" s="187">
        <v>4</v>
      </c>
      <c r="S32" s="187">
        <v>0</v>
      </c>
      <c r="T32" s="188">
        <v>10</v>
      </c>
      <c r="U32" s="188">
        <v>10</v>
      </c>
      <c r="V32" s="188">
        <v>3</v>
      </c>
      <c r="W32" s="189">
        <v>54478.64</v>
      </c>
      <c r="X32" s="189">
        <v>13196.4</v>
      </c>
      <c r="Y32" s="191">
        <f t="shared" si="20"/>
        <v>0.24223071647897201</v>
      </c>
      <c r="Z32" s="198"/>
      <c r="AA32" s="199"/>
      <c r="AB32" s="109">
        <f t="shared" si="21"/>
        <v>1.49285288388858</v>
      </c>
      <c r="AC32" s="109">
        <f t="shared" si="22"/>
        <v>1.4393317239511101</v>
      </c>
      <c r="AD32" s="200">
        <f t="shared" si="23"/>
        <v>1.49285288388858</v>
      </c>
      <c r="AE32" s="200">
        <f t="shared" si="24"/>
        <v>1.4393317239511101</v>
      </c>
      <c r="AF32" s="201">
        <f t="shared" si="25"/>
        <v>1.2878303001109199</v>
      </c>
      <c r="AG32" s="201">
        <f t="shared" si="26"/>
        <v>1.42425651651477</v>
      </c>
      <c r="AH32" s="206">
        <v>7</v>
      </c>
      <c r="AI32" s="206">
        <v>8</v>
      </c>
      <c r="AJ32" s="206">
        <v>5</v>
      </c>
      <c r="AK32" s="207">
        <f t="shared" si="27"/>
        <v>13</v>
      </c>
      <c r="AL32" s="206">
        <f t="shared" si="28"/>
        <v>3</v>
      </c>
      <c r="AM32" s="208"/>
      <c r="AN32" s="206">
        <f t="shared" si="29"/>
        <v>3</v>
      </c>
      <c r="AO32" s="208"/>
      <c r="AP32" s="58">
        <v>150</v>
      </c>
      <c r="AQ32" s="58">
        <v>150</v>
      </c>
      <c r="AR32" s="58">
        <v>0</v>
      </c>
      <c r="AS32" s="188">
        <f t="shared" si="30"/>
        <v>300</v>
      </c>
      <c r="AT32" s="115">
        <v>0</v>
      </c>
      <c r="AU32" s="115">
        <v>0</v>
      </c>
      <c r="AV32" s="115">
        <v>0</v>
      </c>
      <c r="AW32" s="115">
        <f t="shared" si="31"/>
        <v>0</v>
      </c>
      <c r="AX32" s="212"/>
      <c r="AY32" s="212">
        <f t="shared" si="32"/>
        <v>800</v>
      </c>
    </row>
    <row r="33" spans="1:52" s="58" customFormat="1" ht="17.100000000000001" customHeight="1">
      <c r="A33" s="173">
        <v>31</v>
      </c>
      <c r="B33" s="20">
        <v>102567</v>
      </c>
      <c r="C33" s="21" t="s">
        <v>84</v>
      </c>
      <c r="D33" s="20" t="s">
        <v>53</v>
      </c>
      <c r="E33" s="74">
        <v>35</v>
      </c>
      <c r="F33" s="72">
        <v>100</v>
      </c>
      <c r="G33" s="73">
        <v>300</v>
      </c>
      <c r="H33" s="85">
        <v>5300</v>
      </c>
      <c r="I33" s="178">
        <f t="shared" si="16"/>
        <v>15900</v>
      </c>
      <c r="J33" s="179">
        <v>1241.8535999999999</v>
      </c>
      <c r="K33" s="179">
        <f t="shared" si="17"/>
        <v>3725.5608000000002</v>
      </c>
      <c r="L33" s="180">
        <v>0.23431199999999999</v>
      </c>
      <c r="M33" s="181">
        <v>6304.0320000000002</v>
      </c>
      <c r="N33" s="181">
        <f t="shared" si="18"/>
        <v>18912.096000000001</v>
      </c>
      <c r="O33" s="181">
        <v>1287.737224704</v>
      </c>
      <c r="P33" s="181">
        <f t="shared" si="19"/>
        <v>3863.2116741119999</v>
      </c>
      <c r="Q33" s="151">
        <v>0.20427200000000001</v>
      </c>
      <c r="R33" s="187">
        <v>3</v>
      </c>
      <c r="S33" s="187">
        <v>0</v>
      </c>
      <c r="T33" s="188">
        <v>3</v>
      </c>
      <c r="U33" s="188">
        <v>5</v>
      </c>
      <c r="V33" s="188">
        <v>1</v>
      </c>
      <c r="W33" s="189">
        <v>23727.08</v>
      </c>
      <c r="X33" s="189">
        <v>4660.7299999999996</v>
      </c>
      <c r="Y33" s="191">
        <f t="shared" si="20"/>
        <v>0.19643082924658201</v>
      </c>
      <c r="Z33" s="198"/>
      <c r="AA33" s="199"/>
      <c r="AB33" s="109">
        <f t="shared" si="21"/>
        <v>1.4922691823899401</v>
      </c>
      <c r="AC33" s="109">
        <f t="shared" si="22"/>
        <v>1.2510143439344801</v>
      </c>
      <c r="AD33" s="200">
        <f t="shared" si="23"/>
        <v>1.4922691823899401</v>
      </c>
      <c r="AE33" s="200">
        <f t="shared" si="24"/>
        <v>1.2510143439344801</v>
      </c>
      <c r="AF33" s="201">
        <f t="shared" si="25"/>
        <v>1.2545981154071999</v>
      </c>
      <c r="AG33" s="201">
        <f t="shared" si="26"/>
        <v>1.2064391995997299</v>
      </c>
      <c r="AH33" s="206">
        <v>13</v>
      </c>
      <c r="AI33" s="206">
        <v>2</v>
      </c>
      <c r="AJ33" s="206">
        <v>3</v>
      </c>
      <c r="AK33" s="207">
        <f t="shared" si="27"/>
        <v>5</v>
      </c>
      <c r="AL33" s="206">
        <f t="shared" si="28"/>
        <v>10</v>
      </c>
      <c r="AM33" s="208"/>
      <c r="AN33" s="206">
        <f t="shared" si="29"/>
        <v>0</v>
      </c>
      <c r="AO33" s="208" t="s">
        <v>50</v>
      </c>
      <c r="AP33" s="58">
        <v>0</v>
      </c>
      <c r="AQ33" s="58">
        <v>100</v>
      </c>
      <c r="AR33" s="58">
        <v>0</v>
      </c>
      <c r="AS33" s="188">
        <f t="shared" si="30"/>
        <v>100</v>
      </c>
      <c r="AT33" s="115">
        <v>-100</v>
      </c>
      <c r="AU33" s="115">
        <v>0</v>
      </c>
      <c r="AV33" s="115">
        <v>0</v>
      </c>
      <c r="AW33" s="115">
        <f t="shared" si="31"/>
        <v>-100</v>
      </c>
      <c r="AX33" s="212"/>
      <c r="AY33" s="212">
        <f t="shared" si="32"/>
        <v>600</v>
      </c>
    </row>
    <row r="34" spans="1:52" s="58" customFormat="1" ht="17.100000000000001" customHeight="1">
      <c r="A34" s="173">
        <v>32</v>
      </c>
      <c r="B34" s="77">
        <v>103198</v>
      </c>
      <c r="C34" s="78" t="s">
        <v>85</v>
      </c>
      <c r="D34" s="78" t="s">
        <v>68</v>
      </c>
      <c r="E34" s="79">
        <v>18</v>
      </c>
      <c r="F34" s="72">
        <v>150</v>
      </c>
      <c r="G34" s="73">
        <v>450</v>
      </c>
      <c r="H34" s="85">
        <v>11251.098</v>
      </c>
      <c r="I34" s="178">
        <f t="shared" si="16"/>
        <v>33753.294000000002</v>
      </c>
      <c r="J34" s="179">
        <v>2486.2001294520001</v>
      </c>
      <c r="K34" s="179">
        <f t="shared" si="17"/>
        <v>7458.6003883559997</v>
      </c>
      <c r="L34" s="180">
        <v>0.220974</v>
      </c>
      <c r="M34" s="181">
        <v>13042.2728016</v>
      </c>
      <c r="N34" s="181">
        <f t="shared" si="18"/>
        <v>39126.818404799997</v>
      </c>
      <c r="O34" s="181">
        <v>2512.5156015914299</v>
      </c>
      <c r="P34" s="181">
        <f t="shared" si="19"/>
        <v>7537.5468047742897</v>
      </c>
      <c r="Q34" s="151">
        <v>0.19264400000000001</v>
      </c>
      <c r="R34" s="187">
        <v>1</v>
      </c>
      <c r="S34" s="187">
        <v>3</v>
      </c>
      <c r="T34" s="188">
        <v>10</v>
      </c>
      <c r="U34" s="188">
        <v>10</v>
      </c>
      <c r="V34" s="188">
        <v>2</v>
      </c>
      <c r="W34" s="189">
        <v>50340.89</v>
      </c>
      <c r="X34" s="189">
        <v>7878.54</v>
      </c>
      <c r="Y34" s="191">
        <f t="shared" si="20"/>
        <v>0.156503788470963</v>
      </c>
      <c r="Z34" s="198"/>
      <c r="AA34" s="199"/>
      <c r="AB34" s="109">
        <f t="shared" si="21"/>
        <v>1.4914363617370201</v>
      </c>
      <c r="AC34" s="109">
        <f t="shared" si="22"/>
        <v>1.05630273640878</v>
      </c>
      <c r="AD34" s="200">
        <f t="shared" si="23"/>
        <v>1.4914363617370201</v>
      </c>
      <c r="AE34" s="200">
        <f t="shared" si="24"/>
        <v>1.05630273640878</v>
      </c>
      <c r="AF34" s="201">
        <f t="shared" si="25"/>
        <v>1.2866083175785199</v>
      </c>
      <c r="AG34" s="201">
        <f t="shared" si="26"/>
        <v>1.0452392806383299</v>
      </c>
      <c r="AH34" s="206">
        <v>13</v>
      </c>
      <c r="AI34" s="206">
        <v>11</v>
      </c>
      <c r="AJ34" s="206">
        <v>1</v>
      </c>
      <c r="AK34" s="207">
        <f t="shared" si="27"/>
        <v>12</v>
      </c>
      <c r="AL34" s="206">
        <f t="shared" si="28"/>
        <v>12</v>
      </c>
      <c r="AM34" s="208"/>
      <c r="AN34" s="206">
        <f t="shared" si="29"/>
        <v>2</v>
      </c>
      <c r="AO34" s="208"/>
      <c r="AP34" s="58">
        <v>0</v>
      </c>
      <c r="AQ34" s="58">
        <v>150</v>
      </c>
      <c r="AR34" s="58">
        <v>0</v>
      </c>
      <c r="AS34" s="188">
        <f t="shared" si="30"/>
        <v>150</v>
      </c>
      <c r="AT34" s="115">
        <v>0</v>
      </c>
      <c r="AU34" s="115">
        <v>0</v>
      </c>
      <c r="AV34" s="115">
        <v>0</v>
      </c>
      <c r="AW34" s="115">
        <f t="shared" si="31"/>
        <v>0</v>
      </c>
      <c r="AX34" s="212"/>
      <c r="AY34" s="212">
        <f t="shared" si="32"/>
        <v>500</v>
      </c>
    </row>
    <row r="35" spans="1:52" s="58" customFormat="1" ht="18" customHeight="1">
      <c r="A35" s="173">
        <v>33</v>
      </c>
      <c r="B35" s="20">
        <v>717</v>
      </c>
      <c r="C35" s="21" t="s">
        <v>86</v>
      </c>
      <c r="D35" s="20" t="s">
        <v>53</v>
      </c>
      <c r="E35" s="74">
        <v>19</v>
      </c>
      <c r="F35" s="72">
        <v>150</v>
      </c>
      <c r="G35" s="73">
        <v>450</v>
      </c>
      <c r="H35" s="85">
        <v>8300</v>
      </c>
      <c r="I35" s="178">
        <f t="shared" si="16"/>
        <v>24900</v>
      </c>
      <c r="J35" s="179">
        <v>2183.6801999999998</v>
      </c>
      <c r="K35" s="179">
        <f t="shared" si="17"/>
        <v>6551.0406000000003</v>
      </c>
      <c r="L35" s="180">
        <v>0.26309399999999999</v>
      </c>
      <c r="M35" s="181">
        <v>9872.3520000000008</v>
      </c>
      <c r="N35" s="181">
        <f t="shared" si="18"/>
        <v>29617.056</v>
      </c>
      <c r="O35" s="181">
        <v>2264.3621441280002</v>
      </c>
      <c r="P35" s="181">
        <f t="shared" si="19"/>
        <v>6793.0864323839996</v>
      </c>
      <c r="Q35" s="151">
        <v>0.22936400000000001</v>
      </c>
      <c r="R35" s="187">
        <v>3</v>
      </c>
      <c r="S35" s="187">
        <v>0</v>
      </c>
      <c r="T35" s="188">
        <v>4</v>
      </c>
      <c r="U35" s="188">
        <v>10</v>
      </c>
      <c r="V35" s="188">
        <v>2</v>
      </c>
      <c r="W35" s="189">
        <v>37015.730000000003</v>
      </c>
      <c r="X35" s="189">
        <v>9041.7999999999993</v>
      </c>
      <c r="Y35" s="191">
        <f t="shared" si="20"/>
        <v>0.24426912558525801</v>
      </c>
      <c r="Z35" s="198"/>
      <c r="AA35" s="199"/>
      <c r="AB35" s="109">
        <f t="shared" si="21"/>
        <v>1.48657550200803</v>
      </c>
      <c r="AC35" s="109">
        <f t="shared" si="22"/>
        <v>1.38020820692212</v>
      </c>
      <c r="AD35" s="200">
        <f t="shared" si="23"/>
        <v>1.48657550200803</v>
      </c>
      <c r="AE35" s="200">
        <f t="shared" si="24"/>
        <v>1.38020820692212</v>
      </c>
      <c r="AF35" s="201">
        <f t="shared" si="25"/>
        <v>1.2498112574051901</v>
      </c>
      <c r="AG35" s="201">
        <f t="shared" si="26"/>
        <v>1.3310297300054901</v>
      </c>
      <c r="AH35" s="206">
        <v>6</v>
      </c>
      <c r="AI35" s="206">
        <v>6</v>
      </c>
      <c r="AJ35" s="206">
        <v>0</v>
      </c>
      <c r="AK35" s="207">
        <f t="shared" si="27"/>
        <v>6</v>
      </c>
      <c r="AL35" s="206">
        <f t="shared" si="28"/>
        <v>3</v>
      </c>
      <c r="AM35" s="208"/>
      <c r="AN35" s="206">
        <f t="shared" si="29"/>
        <v>-4</v>
      </c>
      <c r="AO35" s="208">
        <f>AN35*5</f>
        <v>-20</v>
      </c>
      <c r="AP35" s="58">
        <v>150</v>
      </c>
      <c r="AQ35" s="58">
        <v>0</v>
      </c>
      <c r="AR35" s="58">
        <v>0</v>
      </c>
      <c r="AS35" s="188">
        <f t="shared" si="30"/>
        <v>150</v>
      </c>
      <c r="AT35" s="115">
        <v>0</v>
      </c>
      <c r="AU35" s="115">
        <v>0</v>
      </c>
      <c r="AV35" s="115">
        <v>0</v>
      </c>
      <c r="AW35" s="115">
        <f t="shared" si="31"/>
        <v>0</v>
      </c>
      <c r="AX35" s="212"/>
      <c r="AY35" s="212">
        <f t="shared" si="32"/>
        <v>600</v>
      </c>
    </row>
    <row r="36" spans="1:52" s="58" customFormat="1" ht="17.100000000000001" customHeight="1">
      <c r="A36" s="173">
        <v>34</v>
      </c>
      <c r="B36" s="77">
        <v>102564</v>
      </c>
      <c r="C36" s="78" t="s">
        <v>87</v>
      </c>
      <c r="D36" s="77" t="s">
        <v>53</v>
      </c>
      <c r="E36" s="79">
        <v>26</v>
      </c>
      <c r="F36" s="72">
        <v>100</v>
      </c>
      <c r="G36" s="73">
        <v>300</v>
      </c>
      <c r="H36" s="85">
        <v>6622.6631646023998</v>
      </c>
      <c r="I36" s="178">
        <f t="shared" si="16"/>
        <v>19867.989493807199</v>
      </c>
      <c r="J36" s="179">
        <v>1541.9546646143799</v>
      </c>
      <c r="K36" s="179">
        <f t="shared" si="17"/>
        <v>4625.8639938431397</v>
      </c>
      <c r="L36" s="180">
        <v>0.23283000000000001</v>
      </c>
      <c r="M36" s="181">
        <v>7877.2604745046801</v>
      </c>
      <c r="N36" s="181">
        <f t="shared" si="18"/>
        <v>23631.781423513999</v>
      </c>
      <c r="O36" s="181">
        <v>1598.92633111496</v>
      </c>
      <c r="P36" s="181">
        <f t="shared" si="19"/>
        <v>4796.7789933448803</v>
      </c>
      <c r="Q36" s="151">
        <v>0.20297999999999999</v>
      </c>
      <c r="R36" s="187">
        <v>3</v>
      </c>
      <c r="S36" s="187">
        <v>1</v>
      </c>
      <c r="T36" s="188">
        <v>4</v>
      </c>
      <c r="U36" s="188">
        <v>5</v>
      </c>
      <c r="V36" s="188">
        <v>1</v>
      </c>
      <c r="W36" s="189">
        <v>28756.76</v>
      </c>
      <c r="X36" s="189">
        <v>6687.94</v>
      </c>
      <c r="Y36" s="191">
        <f t="shared" si="20"/>
        <v>0.232569315875641</v>
      </c>
      <c r="Z36" s="198"/>
      <c r="AA36" s="199"/>
      <c r="AB36" s="109">
        <f t="shared" si="21"/>
        <v>1.44739154452258</v>
      </c>
      <c r="AC36" s="109">
        <f t="shared" si="22"/>
        <v>1.44577099735345</v>
      </c>
      <c r="AD36" s="200">
        <f t="shared" ref="AD36:AD67" si="33">(W36-Z36)/I36</f>
        <v>1.44739154452258</v>
      </c>
      <c r="AE36" s="200">
        <f t="shared" ref="AE36:AE67" si="34">(X36-AA36)/K36</f>
        <v>1.44577099735345</v>
      </c>
      <c r="AF36" s="201">
        <f t="shared" ref="AF36:AF67" si="35">(W36-Z36)/N36</f>
        <v>1.21686805935783</v>
      </c>
      <c r="AG36" s="201">
        <f t="shared" ref="AG36:AG67" si="36">(X36-AA36)/P36</f>
        <v>1.3942564394313199</v>
      </c>
      <c r="AH36" s="206">
        <v>11</v>
      </c>
      <c r="AI36" s="206">
        <v>3</v>
      </c>
      <c r="AJ36" s="206">
        <v>7</v>
      </c>
      <c r="AK36" s="207">
        <f t="shared" ref="AK36:AK67" si="37">AI36+AJ36</f>
        <v>10</v>
      </c>
      <c r="AL36" s="206">
        <f t="shared" ref="AL36:AL67" si="38">AH36-R36</f>
        <v>8</v>
      </c>
      <c r="AM36" s="208"/>
      <c r="AN36" s="206">
        <f t="shared" ref="AN36:AN67" si="39">AK36-U36</f>
        <v>5</v>
      </c>
      <c r="AO36" s="208"/>
      <c r="AP36" s="58">
        <v>100</v>
      </c>
      <c r="AQ36" s="58">
        <v>0</v>
      </c>
      <c r="AR36" s="58">
        <v>100</v>
      </c>
      <c r="AS36" s="188">
        <f t="shared" ref="AS36:AS67" si="40">AP36+AQ36+AR36</f>
        <v>200</v>
      </c>
      <c r="AT36" s="115">
        <v>0</v>
      </c>
      <c r="AU36" s="115">
        <v>0</v>
      </c>
      <c r="AV36" s="115">
        <v>0</v>
      </c>
      <c r="AW36" s="115">
        <f t="shared" ref="AW36:AW67" si="41">AT36+AU36+AV36</f>
        <v>0</v>
      </c>
      <c r="AX36" s="212"/>
      <c r="AY36" s="212">
        <f t="shared" ref="AY36:AY63" si="42">(R36*200)+(S36*100)</f>
        <v>700</v>
      </c>
    </row>
    <row r="37" spans="1:52" s="58" customFormat="1" ht="17.100000000000001" customHeight="1">
      <c r="A37" s="173">
        <v>35</v>
      </c>
      <c r="B37" s="77">
        <v>355</v>
      </c>
      <c r="C37" s="78" t="s">
        <v>88</v>
      </c>
      <c r="D37" s="77" t="s">
        <v>49</v>
      </c>
      <c r="E37" s="79">
        <v>14</v>
      </c>
      <c r="F37" s="72">
        <v>150</v>
      </c>
      <c r="G37" s="73">
        <v>450</v>
      </c>
      <c r="H37" s="85">
        <v>10998.0067999968</v>
      </c>
      <c r="I37" s="178">
        <f t="shared" si="16"/>
        <v>32994.020399990397</v>
      </c>
      <c r="J37" s="179">
        <v>2318.7537656705299</v>
      </c>
      <c r="K37" s="179">
        <f t="shared" si="17"/>
        <v>6956.2612970115897</v>
      </c>
      <c r="L37" s="180">
        <v>0.21083399999999999</v>
      </c>
      <c r="M37" s="181">
        <v>12748.8894825563</v>
      </c>
      <c r="N37" s="181">
        <f t="shared" si="18"/>
        <v>38246.668447668897</v>
      </c>
      <c r="O37" s="181">
        <v>2343.2968824517802</v>
      </c>
      <c r="P37" s="181">
        <f t="shared" si="19"/>
        <v>7029.8906473553398</v>
      </c>
      <c r="Q37" s="151">
        <v>0.183804</v>
      </c>
      <c r="R37" s="190">
        <v>4</v>
      </c>
      <c r="S37" s="187">
        <v>1</v>
      </c>
      <c r="T37" s="188">
        <v>10</v>
      </c>
      <c r="U37" s="188">
        <v>10</v>
      </c>
      <c r="V37" s="188">
        <v>3</v>
      </c>
      <c r="W37" s="189">
        <v>47469.07</v>
      </c>
      <c r="X37" s="189">
        <v>9750.06</v>
      </c>
      <c r="Y37" s="191">
        <f t="shared" si="20"/>
        <v>0.20539816769108801</v>
      </c>
      <c r="Z37" s="198">
        <v>490</v>
      </c>
      <c r="AA37" s="199">
        <v>41</v>
      </c>
      <c r="AB37" s="109">
        <f t="shared" si="21"/>
        <v>1.43871736225313</v>
      </c>
      <c r="AC37" s="109">
        <f t="shared" si="22"/>
        <v>1.40162359976165</v>
      </c>
      <c r="AD37" s="200">
        <f t="shared" si="33"/>
        <v>1.42386618637157</v>
      </c>
      <c r="AE37" s="200">
        <f t="shared" si="34"/>
        <v>1.3957296290998999</v>
      </c>
      <c r="AF37" s="201">
        <f t="shared" si="35"/>
        <v>1.22831796615905</v>
      </c>
      <c r="AG37" s="201">
        <f t="shared" si="36"/>
        <v>1.38111109931028</v>
      </c>
      <c r="AH37" s="206">
        <v>13</v>
      </c>
      <c r="AI37" s="206">
        <v>7</v>
      </c>
      <c r="AJ37" s="206">
        <v>4</v>
      </c>
      <c r="AK37" s="207">
        <f t="shared" si="37"/>
        <v>11</v>
      </c>
      <c r="AL37" s="206">
        <f t="shared" si="38"/>
        <v>9</v>
      </c>
      <c r="AM37" s="208"/>
      <c r="AN37" s="206">
        <f t="shared" si="39"/>
        <v>1</v>
      </c>
      <c r="AO37" s="208"/>
      <c r="AP37" s="58">
        <v>0</v>
      </c>
      <c r="AQ37" s="58">
        <v>150</v>
      </c>
      <c r="AR37" s="58">
        <v>150</v>
      </c>
      <c r="AS37" s="188">
        <f t="shared" si="40"/>
        <v>300</v>
      </c>
      <c r="AT37" s="115">
        <v>0</v>
      </c>
      <c r="AU37" s="115">
        <v>0</v>
      </c>
      <c r="AV37" s="115">
        <v>0</v>
      </c>
      <c r="AW37" s="115">
        <f t="shared" si="41"/>
        <v>0</v>
      </c>
      <c r="AX37" s="212"/>
      <c r="AY37" s="212">
        <f t="shared" si="42"/>
        <v>900</v>
      </c>
    </row>
    <row r="38" spans="1:52" s="58" customFormat="1" ht="17.100000000000001" customHeight="1">
      <c r="A38" s="173">
        <v>36</v>
      </c>
      <c r="B38" s="20">
        <v>104430</v>
      </c>
      <c r="C38" s="21" t="s">
        <v>89</v>
      </c>
      <c r="D38" s="20" t="s">
        <v>73</v>
      </c>
      <c r="E38" s="74">
        <v>35</v>
      </c>
      <c r="F38" s="72">
        <v>100</v>
      </c>
      <c r="G38" s="73">
        <v>300</v>
      </c>
      <c r="H38" s="85">
        <v>5500</v>
      </c>
      <c r="I38" s="178">
        <f t="shared" si="16"/>
        <v>16500</v>
      </c>
      <c r="J38" s="179">
        <v>1306.7339999999999</v>
      </c>
      <c r="K38" s="179">
        <f t="shared" si="17"/>
        <v>3920.2020000000002</v>
      </c>
      <c r="L38" s="180">
        <v>0.23758799999999999</v>
      </c>
      <c r="M38" s="181">
        <v>6541.92</v>
      </c>
      <c r="N38" s="181">
        <f t="shared" si="18"/>
        <v>19625.759999999998</v>
      </c>
      <c r="O38" s="181">
        <v>1355.0148057599999</v>
      </c>
      <c r="P38" s="181">
        <f t="shared" si="19"/>
        <v>4065.0444172799998</v>
      </c>
      <c r="Q38" s="151">
        <v>0.20712800000000001</v>
      </c>
      <c r="R38" s="187">
        <v>2</v>
      </c>
      <c r="S38" s="187">
        <v>2</v>
      </c>
      <c r="T38" s="188">
        <v>4</v>
      </c>
      <c r="U38" s="188">
        <v>5</v>
      </c>
      <c r="V38" s="188">
        <v>1</v>
      </c>
      <c r="W38" s="189">
        <v>23700.92</v>
      </c>
      <c r="X38" s="189">
        <v>5116.46</v>
      </c>
      <c r="Y38" s="191">
        <f t="shared" si="20"/>
        <v>0.215876008188712</v>
      </c>
      <c r="Z38" s="198"/>
      <c r="AA38" s="199"/>
      <c r="AB38" s="109">
        <f t="shared" si="21"/>
        <v>1.4364193939393901</v>
      </c>
      <c r="AC38" s="109">
        <f t="shared" si="22"/>
        <v>1.30515213246664</v>
      </c>
      <c r="AD38" s="200">
        <f t="shared" si="33"/>
        <v>1.4364193939393901</v>
      </c>
      <c r="AE38" s="200">
        <f t="shared" si="34"/>
        <v>1.30515213246664</v>
      </c>
      <c r="AF38" s="201">
        <f t="shared" si="35"/>
        <v>1.2076434237451199</v>
      </c>
      <c r="AG38" s="201">
        <f t="shared" si="36"/>
        <v>1.2586479936727299</v>
      </c>
      <c r="AH38" s="206">
        <v>9</v>
      </c>
      <c r="AI38" s="206">
        <v>11</v>
      </c>
      <c r="AJ38" s="206">
        <v>0</v>
      </c>
      <c r="AK38" s="207">
        <f t="shared" si="37"/>
        <v>11</v>
      </c>
      <c r="AL38" s="206">
        <f t="shared" si="38"/>
        <v>7</v>
      </c>
      <c r="AM38" s="208"/>
      <c r="AN38" s="206">
        <f t="shared" si="39"/>
        <v>6</v>
      </c>
      <c r="AO38" s="208"/>
      <c r="AP38" s="58">
        <v>100</v>
      </c>
      <c r="AQ38" s="58">
        <v>0</v>
      </c>
      <c r="AR38" s="58">
        <v>0</v>
      </c>
      <c r="AS38" s="188">
        <f t="shared" si="40"/>
        <v>100</v>
      </c>
      <c r="AT38" s="115">
        <v>0</v>
      </c>
      <c r="AU38" s="115">
        <v>0</v>
      </c>
      <c r="AV38" s="115">
        <v>0</v>
      </c>
      <c r="AW38" s="115">
        <f t="shared" si="41"/>
        <v>0</v>
      </c>
      <c r="AX38" s="212"/>
      <c r="AY38" s="212">
        <f t="shared" si="42"/>
        <v>600</v>
      </c>
    </row>
    <row r="39" spans="1:52" s="58" customFormat="1" ht="17.100000000000001" customHeight="1">
      <c r="A39" s="173">
        <v>37</v>
      </c>
      <c r="B39" s="20">
        <v>585</v>
      </c>
      <c r="C39" s="21" t="s">
        <v>90</v>
      </c>
      <c r="D39" s="21" t="s">
        <v>68</v>
      </c>
      <c r="E39" s="74">
        <v>3</v>
      </c>
      <c r="F39" s="72">
        <v>200</v>
      </c>
      <c r="G39" s="73">
        <v>600</v>
      </c>
      <c r="H39" s="85">
        <v>17163.336599999999</v>
      </c>
      <c r="I39" s="178">
        <f t="shared" si="16"/>
        <v>51490.0098</v>
      </c>
      <c r="J39" s="179">
        <v>4235.7741661871996</v>
      </c>
      <c r="K39" s="179">
        <f t="shared" si="17"/>
        <v>12707.3224985616</v>
      </c>
      <c r="L39" s="180">
        <v>0.24679200000000001</v>
      </c>
      <c r="M39" s="181">
        <v>19030.707622080001</v>
      </c>
      <c r="N39" s="181">
        <f t="shared" si="18"/>
        <v>57092.122866240003</v>
      </c>
      <c r="O39" s="181">
        <v>4094.49480630576</v>
      </c>
      <c r="P39" s="181">
        <f t="shared" si="19"/>
        <v>12283.4844189173</v>
      </c>
      <c r="Q39" s="151">
        <v>0.21515200000000001</v>
      </c>
      <c r="R39" s="187">
        <v>3</v>
      </c>
      <c r="S39" s="190">
        <v>2</v>
      </c>
      <c r="T39" s="188">
        <v>14</v>
      </c>
      <c r="U39" s="188">
        <v>15</v>
      </c>
      <c r="V39" s="188">
        <v>3</v>
      </c>
      <c r="W39" s="189">
        <v>73193.72</v>
      </c>
      <c r="X39" s="189">
        <v>16481.25</v>
      </c>
      <c r="Y39" s="191">
        <f t="shared" si="20"/>
        <v>0.22517300664592499</v>
      </c>
      <c r="Z39" s="198"/>
      <c r="AA39" s="199"/>
      <c r="AB39" s="109">
        <f t="shared" si="21"/>
        <v>1.4215130330000401</v>
      </c>
      <c r="AC39" s="109">
        <f t="shared" si="22"/>
        <v>1.2969884097822799</v>
      </c>
      <c r="AD39" s="200">
        <f t="shared" si="33"/>
        <v>1.4215130330000401</v>
      </c>
      <c r="AE39" s="200">
        <f t="shared" si="34"/>
        <v>1.2969884097822799</v>
      </c>
      <c r="AF39" s="201">
        <f t="shared" si="35"/>
        <v>1.2820283486652599</v>
      </c>
      <c r="AG39" s="201">
        <f t="shared" si="36"/>
        <v>1.3417406200001301</v>
      </c>
      <c r="AH39" s="206">
        <v>43</v>
      </c>
      <c r="AI39" s="206">
        <v>7</v>
      </c>
      <c r="AJ39" s="206">
        <v>1</v>
      </c>
      <c r="AK39" s="207">
        <f t="shared" si="37"/>
        <v>8</v>
      </c>
      <c r="AL39" s="206">
        <f t="shared" si="38"/>
        <v>40</v>
      </c>
      <c r="AM39" s="208"/>
      <c r="AN39" s="206">
        <f t="shared" si="39"/>
        <v>-7</v>
      </c>
      <c r="AO39" s="208">
        <f>AN39*5</f>
        <v>-35</v>
      </c>
      <c r="AP39" s="58">
        <v>0</v>
      </c>
      <c r="AQ39" s="58">
        <v>0</v>
      </c>
      <c r="AR39" s="58">
        <v>200</v>
      </c>
      <c r="AS39" s="188">
        <f t="shared" si="40"/>
        <v>200</v>
      </c>
      <c r="AT39" s="115">
        <v>0</v>
      </c>
      <c r="AU39" s="115">
        <v>0</v>
      </c>
      <c r="AV39" s="115">
        <v>0</v>
      </c>
      <c r="AW39" s="115">
        <f t="shared" si="41"/>
        <v>0</v>
      </c>
      <c r="AX39" s="212"/>
      <c r="AY39" s="212">
        <f t="shared" si="42"/>
        <v>800</v>
      </c>
    </row>
    <row r="40" spans="1:52" s="58" customFormat="1" ht="17.100000000000001" customHeight="1">
      <c r="A40" s="173">
        <v>38</v>
      </c>
      <c r="B40" s="20">
        <v>573</v>
      </c>
      <c r="C40" s="21" t="s">
        <v>91</v>
      </c>
      <c r="D40" s="20" t="s">
        <v>73</v>
      </c>
      <c r="E40" s="74">
        <v>25</v>
      </c>
      <c r="F40" s="72">
        <v>100</v>
      </c>
      <c r="G40" s="73">
        <v>300</v>
      </c>
      <c r="H40" s="85">
        <v>7089.6558904164003</v>
      </c>
      <c r="I40" s="178">
        <f t="shared" si="16"/>
        <v>21268.9676712492</v>
      </c>
      <c r="J40" s="179">
        <v>1604.78614873109</v>
      </c>
      <c r="K40" s="179">
        <f t="shared" si="17"/>
        <v>4814.3584461932696</v>
      </c>
      <c r="L40" s="180">
        <v>0.226356</v>
      </c>
      <c r="M40" s="181">
        <v>8432.7203022968806</v>
      </c>
      <c r="N40" s="181">
        <f t="shared" si="18"/>
        <v>25298.1609068906</v>
      </c>
      <c r="O40" s="181">
        <v>1664.0792935740601</v>
      </c>
      <c r="P40" s="181">
        <f t="shared" si="19"/>
        <v>4992.2378807221803</v>
      </c>
      <c r="Q40" s="151">
        <v>0.19733600000000001</v>
      </c>
      <c r="R40" s="187">
        <v>2</v>
      </c>
      <c r="S40" s="187">
        <v>1</v>
      </c>
      <c r="T40" s="188">
        <v>4</v>
      </c>
      <c r="U40" s="188">
        <v>5</v>
      </c>
      <c r="V40" s="188">
        <v>1</v>
      </c>
      <c r="W40" s="189">
        <v>29959</v>
      </c>
      <c r="X40" s="189">
        <v>5612.77</v>
      </c>
      <c r="Y40" s="191">
        <f t="shared" si="20"/>
        <v>0.187348376114023</v>
      </c>
      <c r="Z40" s="198"/>
      <c r="AA40" s="199"/>
      <c r="AB40" s="109">
        <f t="shared" si="21"/>
        <v>1.40857800261259</v>
      </c>
      <c r="AC40" s="109">
        <f t="shared" si="22"/>
        <v>1.1658396570862</v>
      </c>
      <c r="AD40" s="200">
        <f t="shared" si="33"/>
        <v>1.40857800261259</v>
      </c>
      <c r="AE40" s="200">
        <f t="shared" si="34"/>
        <v>1.1658396570862</v>
      </c>
      <c r="AF40" s="201">
        <f t="shared" si="35"/>
        <v>1.18423628145396</v>
      </c>
      <c r="AG40" s="201">
        <f t="shared" si="36"/>
        <v>1.1242993891925801</v>
      </c>
      <c r="AH40" s="206">
        <v>7</v>
      </c>
      <c r="AI40" s="206">
        <v>2</v>
      </c>
      <c r="AJ40" s="206">
        <v>3</v>
      </c>
      <c r="AK40" s="207">
        <f t="shared" si="37"/>
        <v>5</v>
      </c>
      <c r="AL40" s="206">
        <f t="shared" si="38"/>
        <v>5</v>
      </c>
      <c r="AM40" s="208"/>
      <c r="AN40" s="206">
        <f t="shared" si="39"/>
        <v>0</v>
      </c>
      <c r="AO40" s="208" t="s">
        <v>50</v>
      </c>
      <c r="AP40" s="58">
        <v>0</v>
      </c>
      <c r="AQ40" s="58">
        <v>100</v>
      </c>
      <c r="AR40" s="58">
        <v>0</v>
      </c>
      <c r="AS40" s="188">
        <f t="shared" si="40"/>
        <v>100</v>
      </c>
      <c r="AT40" s="115">
        <v>0</v>
      </c>
      <c r="AU40" s="115">
        <v>0</v>
      </c>
      <c r="AV40" s="115">
        <v>0</v>
      </c>
      <c r="AW40" s="115">
        <f t="shared" si="41"/>
        <v>0</v>
      </c>
      <c r="AX40" s="212"/>
      <c r="AY40" s="212">
        <f t="shared" si="42"/>
        <v>500</v>
      </c>
    </row>
    <row r="41" spans="1:52" s="58" customFormat="1" ht="17.100000000000001" customHeight="1">
      <c r="A41" s="173">
        <v>39</v>
      </c>
      <c r="B41" s="20">
        <v>513</v>
      </c>
      <c r="C41" s="21" t="s">
        <v>92</v>
      </c>
      <c r="D41" s="21" t="s">
        <v>68</v>
      </c>
      <c r="E41" s="74">
        <v>9</v>
      </c>
      <c r="F41" s="72">
        <v>200</v>
      </c>
      <c r="G41" s="73">
        <v>600</v>
      </c>
      <c r="H41" s="85">
        <v>14519.8605866784</v>
      </c>
      <c r="I41" s="178">
        <f t="shared" si="16"/>
        <v>43559.581760035202</v>
      </c>
      <c r="J41" s="179">
        <v>3592.4458269136198</v>
      </c>
      <c r="K41" s="179">
        <f t="shared" si="17"/>
        <v>10777.3374807409</v>
      </c>
      <c r="L41" s="180">
        <v>0.247416</v>
      </c>
      <c r="M41" s="181">
        <v>16245.981613222701</v>
      </c>
      <c r="N41" s="181">
        <f t="shared" si="18"/>
        <v>48737.944839668096</v>
      </c>
      <c r="O41" s="181">
        <v>3504.1932500456901</v>
      </c>
      <c r="P41" s="181">
        <f t="shared" si="19"/>
        <v>10512.5797501371</v>
      </c>
      <c r="Q41" s="151">
        <v>0.215696</v>
      </c>
      <c r="R41" s="187">
        <v>2</v>
      </c>
      <c r="S41" s="187">
        <v>2</v>
      </c>
      <c r="T41" s="188">
        <v>10</v>
      </c>
      <c r="U41" s="188">
        <v>15</v>
      </c>
      <c r="V41" s="188">
        <v>3</v>
      </c>
      <c r="W41" s="189">
        <v>60742.69</v>
      </c>
      <c r="X41" s="189">
        <v>14575.01</v>
      </c>
      <c r="Y41" s="191">
        <f t="shared" si="20"/>
        <v>0.239946732685036</v>
      </c>
      <c r="Z41" s="198"/>
      <c r="AA41" s="199"/>
      <c r="AB41" s="109">
        <f t="shared" si="21"/>
        <v>1.39447367365978</v>
      </c>
      <c r="AC41" s="109">
        <f t="shared" si="22"/>
        <v>1.3523757631275399</v>
      </c>
      <c r="AD41" s="200">
        <f t="shared" si="33"/>
        <v>1.39447367365978</v>
      </c>
      <c r="AE41" s="200">
        <f t="shared" si="34"/>
        <v>1.3523757631275399</v>
      </c>
      <c r="AF41" s="201">
        <f t="shared" si="35"/>
        <v>1.24631209214553</v>
      </c>
      <c r="AG41" s="201">
        <f t="shared" si="36"/>
        <v>1.38643514212674</v>
      </c>
      <c r="AH41" s="206">
        <v>10</v>
      </c>
      <c r="AI41" s="206">
        <v>13</v>
      </c>
      <c r="AJ41" s="206">
        <v>2</v>
      </c>
      <c r="AK41" s="207">
        <f t="shared" si="37"/>
        <v>15</v>
      </c>
      <c r="AL41" s="206">
        <f t="shared" si="38"/>
        <v>8</v>
      </c>
      <c r="AM41" s="208"/>
      <c r="AN41" s="206">
        <f t="shared" si="39"/>
        <v>0</v>
      </c>
      <c r="AO41" s="208" t="s">
        <v>50</v>
      </c>
      <c r="AP41" s="58">
        <v>200</v>
      </c>
      <c r="AQ41" s="58">
        <v>200</v>
      </c>
      <c r="AR41" s="58">
        <v>200</v>
      </c>
      <c r="AS41" s="188">
        <f t="shared" si="40"/>
        <v>600</v>
      </c>
      <c r="AT41" s="115">
        <v>0</v>
      </c>
      <c r="AU41" s="115">
        <v>0</v>
      </c>
      <c r="AV41" s="115">
        <v>0</v>
      </c>
      <c r="AW41" s="115">
        <f t="shared" si="41"/>
        <v>0</v>
      </c>
      <c r="AX41" s="212"/>
      <c r="AY41" s="212">
        <f t="shared" si="42"/>
        <v>600</v>
      </c>
    </row>
    <row r="42" spans="1:52" s="58" customFormat="1" ht="17.100000000000001" customHeight="1">
      <c r="A42" s="173">
        <v>40</v>
      </c>
      <c r="B42" s="77">
        <v>517</v>
      </c>
      <c r="C42" s="78" t="s">
        <v>93</v>
      </c>
      <c r="D42" s="77" t="s">
        <v>49</v>
      </c>
      <c r="E42" s="79">
        <v>2</v>
      </c>
      <c r="F42" s="72">
        <v>200</v>
      </c>
      <c r="G42" s="73">
        <v>600</v>
      </c>
      <c r="H42" s="85">
        <v>30810.745599999998</v>
      </c>
      <c r="I42" s="178">
        <f t="shared" si="16"/>
        <v>92432.236799999999</v>
      </c>
      <c r="J42" s="179">
        <v>6159.4993958783998</v>
      </c>
      <c r="K42" s="179">
        <f t="shared" si="17"/>
        <v>18478.498187635199</v>
      </c>
      <c r="L42" s="180">
        <v>0.19991400000000001</v>
      </c>
      <c r="M42" s="181">
        <v>34162.954721280003</v>
      </c>
      <c r="N42" s="181">
        <f t="shared" si="18"/>
        <v>102488.86416384</v>
      </c>
      <c r="O42" s="181">
        <v>5954.0564006435598</v>
      </c>
      <c r="P42" s="181">
        <f t="shared" si="19"/>
        <v>17862.169201930701</v>
      </c>
      <c r="Q42" s="151">
        <v>0.17428399999999999</v>
      </c>
      <c r="R42" s="187">
        <v>4</v>
      </c>
      <c r="S42" s="187">
        <v>2</v>
      </c>
      <c r="T42" s="188">
        <v>14</v>
      </c>
      <c r="U42" s="188">
        <v>15</v>
      </c>
      <c r="V42" s="188">
        <v>3</v>
      </c>
      <c r="W42" s="189">
        <v>128453.48</v>
      </c>
      <c r="X42" s="189">
        <v>25140.1</v>
      </c>
      <c r="Y42" s="191">
        <f t="shared" si="20"/>
        <v>0.19571365446852801</v>
      </c>
      <c r="Z42" s="198">
        <v>7350</v>
      </c>
      <c r="AA42" s="199">
        <v>615</v>
      </c>
      <c r="AB42" s="109">
        <f t="shared" si="21"/>
        <v>1.3897043331098999</v>
      </c>
      <c r="AC42" s="109">
        <f t="shared" si="22"/>
        <v>1.3605055857202899</v>
      </c>
      <c r="AD42" s="200">
        <f t="shared" si="33"/>
        <v>1.3101866209517099</v>
      </c>
      <c r="AE42" s="200">
        <f t="shared" si="34"/>
        <v>1.3272236602220699</v>
      </c>
      <c r="AF42" s="201">
        <f t="shared" si="35"/>
        <v>1.18162574039656</v>
      </c>
      <c r="AG42" s="201">
        <f t="shared" si="36"/>
        <v>1.3730191290176099</v>
      </c>
      <c r="AH42" s="206">
        <v>15</v>
      </c>
      <c r="AI42" s="206">
        <v>14</v>
      </c>
      <c r="AJ42" s="206">
        <v>12</v>
      </c>
      <c r="AK42" s="207">
        <f t="shared" si="37"/>
        <v>26</v>
      </c>
      <c r="AL42" s="206">
        <f t="shared" si="38"/>
        <v>11</v>
      </c>
      <c r="AM42" s="208"/>
      <c r="AN42" s="206">
        <f t="shared" si="39"/>
        <v>11</v>
      </c>
      <c r="AO42" s="208"/>
      <c r="AP42" s="58">
        <v>200</v>
      </c>
      <c r="AQ42" s="58">
        <v>200</v>
      </c>
      <c r="AR42" s="58">
        <v>200</v>
      </c>
      <c r="AS42" s="188">
        <f t="shared" si="40"/>
        <v>600</v>
      </c>
      <c r="AT42" s="115">
        <v>0</v>
      </c>
      <c r="AU42" s="115">
        <v>0</v>
      </c>
      <c r="AV42" s="115">
        <v>0</v>
      </c>
      <c r="AW42" s="115">
        <f t="shared" si="41"/>
        <v>0</v>
      </c>
      <c r="AX42" s="212"/>
      <c r="AY42" s="212">
        <f t="shared" si="42"/>
        <v>1000</v>
      </c>
    </row>
    <row r="43" spans="1:52" s="58" customFormat="1" ht="17.100000000000001" customHeight="1">
      <c r="A43" s="173">
        <v>41</v>
      </c>
      <c r="B43" s="20">
        <v>511</v>
      </c>
      <c r="C43" s="21" t="s">
        <v>94</v>
      </c>
      <c r="D43" s="20" t="s">
        <v>49</v>
      </c>
      <c r="E43" s="74">
        <v>17</v>
      </c>
      <c r="F43" s="72">
        <v>150</v>
      </c>
      <c r="G43" s="73">
        <v>450</v>
      </c>
      <c r="H43" s="85">
        <v>10662.2467021056</v>
      </c>
      <c r="I43" s="178">
        <f t="shared" si="16"/>
        <v>31986.7401063168</v>
      </c>
      <c r="J43" s="179">
        <v>2591.4377364533598</v>
      </c>
      <c r="K43" s="179">
        <f t="shared" si="17"/>
        <v>7774.3132093600798</v>
      </c>
      <c r="L43" s="180">
        <v>0.24304799999999999</v>
      </c>
      <c r="M43" s="181">
        <v>12467.151823837999</v>
      </c>
      <c r="N43" s="181">
        <f t="shared" si="18"/>
        <v>37401.455471513997</v>
      </c>
      <c r="O43" s="181">
        <v>2641.6398656493898</v>
      </c>
      <c r="P43" s="181">
        <f t="shared" si="19"/>
        <v>7924.9195969481698</v>
      </c>
      <c r="Q43" s="151">
        <v>0.21188799999999999</v>
      </c>
      <c r="R43" s="187">
        <v>4</v>
      </c>
      <c r="S43" s="187">
        <v>0</v>
      </c>
      <c r="T43" s="188">
        <v>10</v>
      </c>
      <c r="U43" s="188">
        <v>10</v>
      </c>
      <c r="V43" s="188">
        <v>2</v>
      </c>
      <c r="W43" s="189">
        <v>44337.97</v>
      </c>
      <c r="X43" s="189">
        <v>10603.42</v>
      </c>
      <c r="Y43" s="191">
        <f t="shared" si="20"/>
        <v>0.239149875377695</v>
      </c>
      <c r="Z43" s="198">
        <v>490</v>
      </c>
      <c r="AA43" s="199">
        <v>41</v>
      </c>
      <c r="AB43" s="109">
        <f t="shared" si="21"/>
        <v>1.3861359379739999</v>
      </c>
      <c r="AC43" s="109">
        <f t="shared" si="22"/>
        <v>1.36390440087155</v>
      </c>
      <c r="AD43" s="200">
        <f t="shared" si="33"/>
        <v>1.37081709027738</v>
      </c>
      <c r="AE43" s="200">
        <f t="shared" si="34"/>
        <v>1.35863062312477</v>
      </c>
      <c r="AF43" s="201">
        <f t="shared" si="35"/>
        <v>1.17235999100077</v>
      </c>
      <c r="AG43" s="201">
        <f t="shared" si="36"/>
        <v>1.33281099836868</v>
      </c>
      <c r="AH43" s="206">
        <v>5</v>
      </c>
      <c r="AI43" s="206">
        <v>7</v>
      </c>
      <c r="AJ43" s="206">
        <v>3</v>
      </c>
      <c r="AK43" s="207">
        <f t="shared" si="37"/>
        <v>10</v>
      </c>
      <c r="AL43" s="206">
        <f t="shared" si="38"/>
        <v>1</v>
      </c>
      <c r="AM43" s="208"/>
      <c r="AN43" s="206">
        <f t="shared" si="39"/>
        <v>0</v>
      </c>
      <c r="AO43" s="208" t="s">
        <v>50</v>
      </c>
      <c r="AP43" s="58">
        <v>0</v>
      </c>
      <c r="AQ43" s="58">
        <v>150</v>
      </c>
      <c r="AR43" s="58">
        <v>0</v>
      </c>
      <c r="AS43" s="188">
        <f t="shared" si="40"/>
        <v>150</v>
      </c>
      <c r="AT43" s="115">
        <v>0</v>
      </c>
      <c r="AU43" s="115">
        <v>0</v>
      </c>
      <c r="AV43" s="115">
        <v>0</v>
      </c>
      <c r="AW43" s="115">
        <f t="shared" si="41"/>
        <v>0</v>
      </c>
      <c r="AX43" s="212"/>
      <c r="AY43" s="212">
        <f t="shared" si="42"/>
        <v>800</v>
      </c>
    </row>
    <row r="44" spans="1:52" s="58" customFormat="1" ht="17.100000000000001" customHeight="1">
      <c r="A44" s="173">
        <v>42</v>
      </c>
      <c r="B44" s="20">
        <v>713</v>
      </c>
      <c r="C44" s="21" t="s">
        <v>95</v>
      </c>
      <c r="D44" s="20" t="s">
        <v>55</v>
      </c>
      <c r="E44" s="74">
        <v>37</v>
      </c>
      <c r="F44" s="72">
        <v>100</v>
      </c>
      <c r="G44" s="73">
        <v>300</v>
      </c>
      <c r="H44" s="85">
        <v>5000</v>
      </c>
      <c r="I44" s="178">
        <f t="shared" si="16"/>
        <v>15000</v>
      </c>
      <c r="J44" s="179">
        <v>1455.87</v>
      </c>
      <c r="K44" s="179">
        <f t="shared" si="17"/>
        <v>4367.6099999999997</v>
      </c>
      <c r="L44" s="180">
        <v>0.29117399999999999</v>
      </c>
      <c r="M44" s="181">
        <v>6300</v>
      </c>
      <c r="N44" s="181">
        <f t="shared" si="18"/>
        <v>18900</v>
      </c>
      <c r="O44" s="181">
        <v>1599.2172</v>
      </c>
      <c r="P44" s="181">
        <f t="shared" si="19"/>
        <v>4797.6516000000001</v>
      </c>
      <c r="Q44" s="151">
        <v>0.25384400000000001</v>
      </c>
      <c r="R44" s="187">
        <v>2</v>
      </c>
      <c r="S44" s="187">
        <v>0</v>
      </c>
      <c r="T44" s="188">
        <v>3</v>
      </c>
      <c r="U44" s="188">
        <v>5</v>
      </c>
      <c r="V44" s="188">
        <v>1</v>
      </c>
      <c r="W44" s="189">
        <v>20664.439999999999</v>
      </c>
      <c r="X44" s="189">
        <v>5157.22</v>
      </c>
      <c r="Y44" s="191">
        <f t="shared" si="20"/>
        <v>0.24956979235827301</v>
      </c>
      <c r="Z44" s="198"/>
      <c r="AA44" s="199"/>
      <c r="AB44" s="109">
        <f t="shared" si="21"/>
        <v>1.37762933333333</v>
      </c>
      <c r="AC44" s="109">
        <f t="shared" si="22"/>
        <v>1.1807876619020501</v>
      </c>
      <c r="AD44" s="200">
        <f t="shared" si="33"/>
        <v>1.37762933333333</v>
      </c>
      <c r="AE44" s="200">
        <f t="shared" si="34"/>
        <v>1.1807876619020501</v>
      </c>
      <c r="AF44" s="201">
        <f t="shared" si="35"/>
        <v>1.09335661375661</v>
      </c>
      <c r="AG44" s="201">
        <f t="shared" si="36"/>
        <v>1.07494675103128</v>
      </c>
      <c r="AH44" s="206">
        <v>2</v>
      </c>
      <c r="AI44" s="206">
        <v>11</v>
      </c>
      <c r="AJ44" s="206">
        <v>4</v>
      </c>
      <c r="AK44" s="207">
        <f t="shared" si="37"/>
        <v>15</v>
      </c>
      <c r="AL44" s="206">
        <f t="shared" si="38"/>
        <v>0</v>
      </c>
      <c r="AM44" s="208"/>
      <c r="AN44" s="206">
        <f t="shared" si="39"/>
        <v>10</v>
      </c>
      <c r="AO44" s="208"/>
      <c r="AP44" s="58">
        <v>0</v>
      </c>
      <c r="AQ44" s="58">
        <v>100</v>
      </c>
      <c r="AR44" s="58">
        <v>100</v>
      </c>
      <c r="AS44" s="188">
        <f t="shared" si="40"/>
        <v>200</v>
      </c>
      <c r="AT44" s="115">
        <v>0</v>
      </c>
      <c r="AU44" s="115">
        <v>0</v>
      </c>
      <c r="AV44" s="115">
        <v>0</v>
      </c>
      <c r="AW44" s="115">
        <f t="shared" si="41"/>
        <v>0</v>
      </c>
      <c r="AX44" s="212"/>
      <c r="AY44" s="212">
        <f t="shared" si="42"/>
        <v>400</v>
      </c>
    </row>
    <row r="45" spans="1:52" s="58" customFormat="1" ht="17.100000000000001" customHeight="1">
      <c r="A45" s="173">
        <v>43</v>
      </c>
      <c r="B45" s="20">
        <v>385</v>
      </c>
      <c r="C45" s="21" t="s">
        <v>96</v>
      </c>
      <c r="D45" s="20" t="s">
        <v>53</v>
      </c>
      <c r="E45" s="74">
        <v>5</v>
      </c>
      <c r="F45" s="72">
        <v>200</v>
      </c>
      <c r="G45" s="73">
        <v>600</v>
      </c>
      <c r="H45" s="85">
        <v>17652.918600000001</v>
      </c>
      <c r="I45" s="178">
        <f t="shared" si="16"/>
        <v>52958.755799999999</v>
      </c>
      <c r="J45" s="179">
        <v>3355.5726849995999</v>
      </c>
      <c r="K45" s="179">
        <f t="shared" si="17"/>
        <v>10066.718054998801</v>
      </c>
      <c r="L45" s="180">
        <v>0.190086</v>
      </c>
      <c r="M45" s="181">
        <v>19573.556143680002</v>
      </c>
      <c r="N45" s="181">
        <f t="shared" si="18"/>
        <v>58720.668431040001</v>
      </c>
      <c r="O45" s="181">
        <v>3243.65142990608</v>
      </c>
      <c r="P45" s="181">
        <f t="shared" si="19"/>
        <v>9730.95428971824</v>
      </c>
      <c r="Q45" s="151">
        <v>0.165716</v>
      </c>
      <c r="R45" s="187">
        <v>4</v>
      </c>
      <c r="S45" s="187">
        <v>0</v>
      </c>
      <c r="T45" s="188">
        <v>14</v>
      </c>
      <c r="U45" s="188">
        <v>15</v>
      </c>
      <c r="V45" s="188">
        <v>3</v>
      </c>
      <c r="W45" s="189">
        <v>72206.22</v>
      </c>
      <c r="X45" s="189">
        <v>15026.61</v>
      </c>
      <c r="Y45" s="191">
        <f t="shared" si="20"/>
        <v>0.20810686392391101</v>
      </c>
      <c r="Z45" s="198">
        <v>4900</v>
      </c>
      <c r="AA45" s="199">
        <v>410</v>
      </c>
      <c r="AB45" s="109">
        <f t="shared" si="21"/>
        <v>1.36344253012077</v>
      </c>
      <c r="AC45" s="109">
        <f t="shared" si="22"/>
        <v>1.4927019827021299</v>
      </c>
      <c r="AD45" s="200">
        <f t="shared" si="33"/>
        <v>1.27091769780588</v>
      </c>
      <c r="AE45" s="200">
        <f t="shared" si="34"/>
        <v>1.4519737137906501</v>
      </c>
      <c r="AF45" s="201">
        <f t="shared" si="35"/>
        <v>1.14621004491873</v>
      </c>
      <c r="AG45" s="201">
        <f t="shared" si="36"/>
        <v>1.5020736471287299</v>
      </c>
      <c r="AH45" s="206">
        <v>34</v>
      </c>
      <c r="AI45" s="206">
        <v>8</v>
      </c>
      <c r="AJ45" s="206">
        <v>9</v>
      </c>
      <c r="AK45" s="207">
        <f t="shared" si="37"/>
        <v>17</v>
      </c>
      <c r="AL45" s="206">
        <f t="shared" si="38"/>
        <v>30</v>
      </c>
      <c r="AM45" s="208"/>
      <c r="AN45" s="206">
        <f t="shared" si="39"/>
        <v>2</v>
      </c>
      <c r="AO45" s="208"/>
      <c r="AP45" s="58">
        <v>0</v>
      </c>
      <c r="AQ45" s="58">
        <v>200</v>
      </c>
      <c r="AR45" s="58">
        <v>200</v>
      </c>
      <c r="AS45" s="188">
        <f t="shared" si="40"/>
        <v>400</v>
      </c>
      <c r="AT45" s="115">
        <v>0</v>
      </c>
      <c r="AU45" s="115">
        <v>0</v>
      </c>
      <c r="AV45" s="115">
        <v>0</v>
      </c>
      <c r="AW45" s="115">
        <f t="shared" si="41"/>
        <v>0</v>
      </c>
      <c r="AX45" s="212"/>
      <c r="AY45" s="212">
        <f t="shared" si="42"/>
        <v>800</v>
      </c>
    </row>
    <row r="46" spans="1:52" s="58" customFormat="1" ht="17.100000000000001" customHeight="1">
      <c r="A46" s="173">
        <v>44</v>
      </c>
      <c r="B46" s="77">
        <v>545</v>
      </c>
      <c r="C46" s="78" t="s">
        <v>97</v>
      </c>
      <c r="D46" s="77" t="s">
        <v>73</v>
      </c>
      <c r="E46" s="79">
        <v>38</v>
      </c>
      <c r="F46" s="72">
        <v>100</v>
      </c>
      <c r="G46" s="73">
        <v>300</v>
      </c>
      <c r="H46" s="85">
        <v>5300</v>
      </c>
      <c r="I46" s="178">
        <f t="shared" si="16"/>
        <v>15900</v>
      </c>
      <c r="J46" s="179">
        <v>1390.2642000000001</v>
      </c>
      <c r="K46" s="179">
        <f t="shared" si="17"/>
        <v>4170.7925999999998</v>
      </c>
      <c r="L46" s="180">
        <v>0.26231399999999999</v>
      </c>
      <c r="M46" s="181">
        <v>6304.0320000000002</v>
      </c>
      <c r="N46" s="181">
        <f t="shared" si="18"/>
        <v>18912.096000000001</v>
      </c>
      <c r="O46" s="181">
        <v>1441.6312538879999</v>
      </c>
      <c r="P46" s="181">
        <f t="shared" si="19"/>
        <v>4324.8937616639996</v>
      </c>
      <c r="Q46" s="151">
        <v>0.228684</v>
      </c>
      <c r="R46" s="190">
        <v>2</v>
      </c>
      <c r="S46" s="187">
        <v>1</v>
      </c>
      <c r="T46" s="188">
        <v>3</v>
      </c>
      <c r="U46" s="188">
        <v>5</v>
      </c>
      <c r="V46" s="188">
        <v>1</v>
      </c>
      <c r="W46" s="189">
        <v>21643.4</v>
      </c>
      <c r="X46" s="189">
        <v>4367.58</v>
      </c>
      <c r="Y46" s="191">
        <f t="shared" si="20"/>
        <v>0.20179731465481399</v>
      </c>
      <c r="Z46" s="198"/>
      <c r="AA46" s="199"/>
      <c r="AB46" s="109">
        <f t="shared" si="21"/>
        <v>1.36122012578616</v>
      </c>
      <c r="AC46" s="109">
        <f t="shared" si="22"/>
        <v>1.04718225499873</v>
      </c>
      <c r="AD46" s="200">
        <f t="shared" si="33"/>
        <v>1.36122012578616</v>
      </c>
      <c r="AE46" s="200">
        <f t="shared" si="34"/>
        <v>1.04718225499873</v>
      </c>
      <c r="AF46" s="201">
        <f t="shared" si="35"/>
        <v>1.14442100970723</v>
      </c>
      <c r="AG46" s="201">
        <f t="shared" si="36"/>
        <v>1.0098698929241601</v>
      </c>
      <c r="AH46" s="206">
        <v>8</v>
      </c>
      <c r="AI46" s="206">
        <v>4</v>
      </c>
      <c r="AJ46" s="206">
        <v>2</v>
      </c>
      <c r="AK46" s="207">
        <f t="shared" si="37"/>
        <v>6</v>
      </c>
      <c r="AL46" s="206">
        <f t="shared" si="38"/>
        <v>6</v>
      </c>
      <c r="AM46" s="208"/>
      <c r="AN46" s="206">
        <f t="shared" si="39"/>
        <v>1</v>
      </c>
      <c r="AO46" s="208"/>
      <c r="AP46" s="58">
        <v>0</v>
      </c>
      <c r="AQ46" s="58">
        <v>100</v>
      </c>
      <c r="AR46" s="58">
        <v>0</v>
      </c>
      <c r="AS46" s="188">
        <f t="shared" si="40"/>
        <v>100</v>
      </c>
      <c r="AT46" s="115">
        <v>-100</v>
      </c>
      <c r="AU46" s="115">
        <v>0</v>
      </c>
      <c r="AV46" s="115">
        <v>0</v>
      </c>
      <c r="AW46" s="115">
        <f t="shared" si="41"/>
        <v>-100</v>
      </c>
      <c r="AX46" s="212"/>
      <c r="AY46" s="212">
        <f t="shared" si="42"/>
        <v>500</v>
      </c>
    </row>
    <row r="47" spans="1:52" s="58" customFormat="1" ht="17.100000000000001" customHeight="1">
      <c r="A47" s="173">
        <v>45</v>
      </c>
      <c r="B47" s="77">
        <v>106485</v>
      </c>
      <c r="C47" s="78" t="s">
        <v>98</v>
      </c>
      <c r="D47" s="77" t="s">
        <v>73</v>
      </c>
      <c r="E47" s="79">
        <v>24</v>
      </c>
      <c r="F47" s="72">
        <v>100</v>
      </c>
      <c r="G47" s="73">
        <v>300</v>
      </c>
      <c r="H47" s="85">
        <v>6800</v>
      </c>
      <c r="I47" s="178">
        <f t="shared" si="16"/>
        <v>20400</v>
      </c>
      <c r="J47" s="179">
        <v>1132.404</v>
      </c>
      <c r="K47" s="179">
        <f t="shared" si="17"/>
        <v>3397.212</v>
      </c>
      <c r="L47" s="180">
        <v>0.16653000000000001</v>
      </c>
      <c r="M47" s="181">
        <v>8088.192</v>
      </c>
      <c r="N47" s="181">
        <f t="shared" si="18"/>
        <v>24264.576000000001</v>
      </c>
      <c r="O47" s="181">
        <v>1174.2437145599999</v>
      </c>
      <c r="P47" s="181">
        <f t="shared" si="19"/>
        <v>3522.7311436800001</v>
      </c>
      <c r="Q47" s="151">
        <v>0.14518</v>
      </c>
      <c r="R47" s="187">
        <v>2</v>
      </c>
      <c r="S47" s="187">
        <v>2</v>
      </c>
      <c r="T47" s="188">
        <v>4</v>
      </c>
      <c r="U47" s="188">
        <v>5</v>
      </c>
      <c r="V47" s="188">
        <v>1</v>
      </c>
      <c r="W47" s="189">
        <v>27661.119999999999</v>
      </c>
      <c r="X47" s="189">
        <v>5061.1000000000004</v>
      </c>
      <c r="Y47" s="191">
        <f t="shared" si="20"/>
        <v>0.18296800707997399</v>
      </c>
      <c r="Z47" s="198"/>
      <c r="AA47" s="199"/>
      <c r="AB47" s="109">
        <f t="shared" si="21"/>
        <v>1.3559372549019599</v>
      </c>
      <c r="AC47" s="109">
        <f t="shared" si="22"/>
        <v>1.4897804434930799</v>
      </c>
      <c r="AD47" s="200">
        <f t="shared" si="33"/>
        <v>1.3559372549019599</v>
      </c>
      <c r="AE47" s="200">
        <f t="shared" si="34"/>
        <v>1.4897804434930799</v>
      </c>
      <c r="AF47" s="201">
        <f t="shared" si="35"/>
        <v>1.1399795323025601</v>
      </c>
      <c r="AG47" s="201">
        <f t="shared" si="36"/>
        <v>1.4366977761217801</v>
      </c>
      <c r="AH47" s="206">
        <v>5</v>
      </c>
      <c r="AI47" s="206">
        <v>4</v>
      </c>
      <c r="AJ47" s="206">
        <v>1</v>
      </c>
      <c r="AK47" s="207">
        <f t="shared" si="37"/>
        <v>5</v>
      </c>
      <c r="AL47" s="206">
        <f t="shared" si="38"/>
        <v>3</v>
      </c>
      <c r="AM47" s="208"/>
      <c r="AN47" s="206">
        <f t="shared" si="39"/>
        <v>0</v>
      </c>
      <c r="AO47" s="208" t="s">
        <v>50</v>
      </c>
      <c r="AP47" s="58">
        <v>0</v>
      </c>
      <c r="AQ47" s="58">
        <v>100</v>
      </c>
      <c r="AR47" s="58">
        <v>0</v>
      </c>
      <c r="AS47" s="188">
        <f t="shared" si="40"/>
        <v>100</v>
      </c>
      <c r="AT47" s="115">
        <v>0</v>
      </c>
      <c r="AU47" s="115">
        <v>0</v>
      </c>
      <c r="AV47" s="115">
        <v>0</v>
      </c>
      <c r="AW47" s="115">
        <f t="shared" si="41"/>
        <v>0</v>
      </c>
      <c r="AX47" s="212"/>
      <c r="AY47" s="212">
        <f t="shared" si="42"/>
        <v>600</v>
      </c>
    </row>
    <row r="48" spans="1:52" s="58" customFormat="1" ht="17.100000000000001" customHeight="1">
      <c r="A48" s="173">
        <v>46</v>
      </c>
      <c r="B48" s="20">
        <v>582</v>
      </c>
      <c r="C48" s="21" t="s">
        <v>99</v>
      </c>
      <c r="D48" s="21" t="s">
        <v>68</v>
      </c>
      <c r="E48" s="76">
        <v>1</v>
      </c>
      <c r="F48" s="72">
        <v>200</v>
      </c>
      <c r="G48" s="73">
        <v>600</v>
      </c>
      <c r="H48" s="85">
        <v>36438.99</v>
      </c>
      <c r="I48" s="178">
        <f t="shared" si="16"/>
        <v>109316.97</v>
      </c>
      <c r="J48" s="179">
        <v>6194.6283000000003</v>
      </c>
      <c r="K48" s="179">
        <f t="shared" si="17"/>
        <v>18583.884900000001</v>
      </c>
      <c r="L48" s="180">
        <v>0.17</v>
      </c>
      <c r="M48" s="181">
        <v>40403.552111999998</v>
      </c>
      <c r="N48" s="181">
        <f t="shared" si="18"/>
        <v>121210.656336</v>
      </c>
      <c r="O48" s="181">
        <v>6060.5328167999996</v>
      </c>
      <c r="P48" s="181">
        <f t="shared" si="19"/>
        <v>18181.598450400001</v>
      </c>
      <c r="Q48" s="151">
        <v>0.15</v>
      </c>
      <c r="R48" s="190">
        <v>5</v>
      </c>
      <c r="S48" s="190">
        <v>3</v>
      </c>
      <c r="T48" s="188">
        <v>14</v>
      </c>
      <c r="U48" s="188">
        <v>15</v>
      </c>
      <c r="V48" s="188">
        <v>3</v>
      </c>
      <c r="W48" s="189">
        <v>147763.91</v>
      </c>
      <c r="X48" s="189">
        <v>29815.06</v>
      </c>
      <c r="Y48" s="191">
        <f t="shared" si="20"/>
        <v>0.201774980101704</v>
      </c>
      <c r="Z48" s="198">
        <v>237</v>
      </c>
      <c r="AA48" s="199">
        <v>31.4</v>
      </c>
      <c r="AB48" s="109">
        <f t="shared" si="21"/>
        <v>1.35170147873656</v>
      </c>
      <c r="AC48" s="109">
        <f t="shared" si="22"/>
        <v>1.6043502292677201</v>
      </c>
      <c r="AD48" s="200">
        <f t="shared" si="33"/>
        <v>1.3495334713356899</v>
      </c>
      <c r="AE48" s="200">
        <f t="shared" si="34"/>
        <v>1.6026605933186799</v>
      </c>
      <c r="AF48" s="201">
        <f t="shared" si="35"/>
        <v>1.2171117165726</v>
      </c>
      <c r="AG48" s="201">
        <f t="shared" si="36"/>
        <v>1.63812109706695</v>
      </c>
      <c r="AH48" s="206">
        <v>2</v>
      </c>
      <c r="AI48" s="206">
        <v>15</v>
      </c>
      <c r="AJ48" s="206">
        <v>25</v>
      </c>
      <c r="AK48" s="207">
        <f t="shared" si="37"/>
        <v>40</v>
      </c>
      <c r="AL48" s="206">
        <f t="shared" si="38"/>
        <v>-3</v>
      </c>
      <c r="AM48" s="208">
        <f>AL48*30</f>
        <v>-90</v>
      </c>
      <c r="AN48" s="206">
        <f t="shared" si="39"/>
        <v>25</v>
      </c>
      <c r="AO48" s="208"/>
      <c r="AP48" s="58">
        <v>200</v>
      </c>
      <c r="AQ48" s="58">
        <v>200</v>
      </c>
      <c r="AR48" s="58">
        <v>200</v>
      </c>
      <c r="AS48" s="188">
        <f t="shared" si="40"/>
        <v>600</v>
      </c>
      <c r="AT48" s="115">
        <v>0</v>
      </c>
      <c r="AU48" s="115">
        <v>0</v>
      </c>
      <c r="AV48" s="115">
        <v>0</v>
      </c>
      <c r="AW48" s="115">
        <f t="shared" si="41"/>
        <v>0</v>
      </c>
      <c r="AX48" s="212"/>
      <c r="AY48" s="212">
        <f t="shared" si="42"/>
        <v>1300</v>
      </c>
      <c r="AZ48" s="110" t="s">
        <v>100</v>
      </c>
    </row>
    <row r="49" spans="1:51" s="58" customFormat="1" ht="17.100000000000001" customHeight="1">
      <c r="A49" s="173">
        <v>47</v>
      </c>
      <c r="B49" s="77">
        <v>102478</v>
      </c>
      <c r="C49" s="78" t="s">
        <v>101</v>
      </c>
      <c r="D49" s="77" t="s">
        <v>49</v>
      </c>
      <c r="E49" s="79">
        <v>36</v>
      </c>
      <c r="F49" s="72">
        <v>100</v>
      </c>
      <c r="G49" s="73">
        <v>300</v>
      </c>
      <c r="H49" s="85">
        <v>4000</v>
      </c>
      <c r="I49" s="178">
        <f t="shared" si="16"/>
        <v>12000</v>
      </c>
      <c r="J49" s="179">
        <v>968.76</v>
      </c>
      <c r="K49" s="179">
        <f t="shared" si="17"/>
        <v>2906.28</v>
      </c>
      <c r="L49" s="180">
        <v>0.24218999999999999</v>
      </c>
      <c r="M49" s="181">
        <v>5040</v>
      </c>
      <c r="N49" s="181">
        <f t="shared" si="18"/>
        <v>15120</v>
      </c>
      <c r="O49" s="181">
        <v>1064.1456000000001</v>
      </c>
      <c r="P49" s="181">
        <f t="shared" si="19"/>
        <v>3192.4367999999999</v>
      </c>
      <c r="Q49" s="151">
        <v>0.21113999999999999</v>
      </c>
      <c r="R49" s="187">
        <v>2</v>
      </c>
      <c r="S49" s="187">
        <v>2</v>
      </c>
      <c r="T49" s="188">
        <v>3</v>
      </c>
      <c r="U49" s="188">
        <v>5</v>
      </c>
      <c r="V49" s="188">
        <v>1</v>
      </c>
      <c r="W49" s="189">
        <v>16154.15</v>
      </c>
      <c r="X49" s="189">
        <v>3624.2</v>
      </c>
      <c r="Y49" s="191">
        <f t="shared" si="20"/>
        <v>0.22435101815941999</v>
      </c>
      <c r="Z49" s="198"/>
      <c r="AA49" s="199"/>
      <c r="AB49" s="109">
        <f t="shared" si="21"/>
        <v>1.34617916666667</v>
      </c>
      <c r="AC49" s="109">
        <f t="shared" si="22"/>
        <v>1.24702368663721</v>
      </c>
      <c r="AD49" s="200">
        <f t="shared" si="33"/>
        <v>1.34617916666667</v>
      </c>
      <c r="AE49" s="200">
        <f t="shared" si="34"/>
        <v>1.24702368663721</v>
      </c>
      <c r="AF49" s="201">
        <f t="shared" si="35"/>
        <v>1.0683961640211601</v>
      </c>
      <c r="AG49" s="201">
        <f t="shared" si="36"/>
        <v>1.1352456531010999</v>
      </c>
      <c r="AH49" s="206">
        <v>0</v>
      </c>
      <c r="AI49" s="206">
        <v>8</v>
      </c>
      <c r="AJ49" s="206">
        <v>1</v>
      </c>
      <c r="AK49" s="207">
        <f t="shared" si="37"/>
        <v>9</v>
      </c>
      <c r="AL49" s="206">
        <f t="shared" si="38"/>
        <v>-2</v>
      </c>
      <c r="AM49" s="208">
        <f>AL49*30</f>
        <v>-60</v>
      </c>
      <c r="AN49" s="206">
        <f t="shared" si="39"/>
        <v>4</v>
      </c>
      <c r="AO49" s="208"/>
      <c r="AP49" s="58">
        <v>0</v>
      </c>
      <c r="AQ49" s="58">
        <v>100</v>
      </c>
      <c r="AR49" s="58">
        <v>100</v>
      </c>
      <c r="AS49" s="188">
        <f t="shared" si="40"/>
        <v>200</v>
      </c>
      <c r="AT49" s="115">
        <v>0</v>
      </c>
      <c r="AU49" s="115">
        <v>0</v>
      </c>
      <c r="AV49" s="115">
        <v>0</v>
      </c>
      <c r="AW49" s="115">
        <f t="shared" si="41"/>
        <v>0</v>
      </c>
      <c r="AX49" s="212"/>
      <c r="AY49" s="212">
        <f t="shared" si="42"/>
        <v>600</v>
      </c>
    </row>
    <row r="50" spans="1:51" s="58" customFormat="1" ht="17.100000000000001" customHeight="1">
      <c r="A50" s="173">
        <v>48</v>
      </c>
      <c r="B50" s="77">
        <v>726</v>
      </c>
      <c r="C50" s="78" t="s">
        <v>102</v>
      </c>
      <c r="D50" s="78" t="s">
        <v>68</v>
      </c>
      <c r="E50" s="79">
        <v>8</v>
      </c>
      <c r="F50" s="72">
        <v>200</v>
      </c>
      <c r="G50" s="73">
        <v>600</v>
      </c>
      <c r="H50" s="85">
        <v>11997.1614071232</v>
      </c>
      <c r="I50" s="178">
        <f t="shared" si="16"/>
        <v>35991.484221369603</v>
      </c>
      <c r="J50" s="179">
        <v>2868.1613776009399</v>
      </c>
      <c r="K50" s="179">
        <f t="shared" si="17"/>
        <v>8604.4841328028197</v>
      </c>
      <c r="L50" s="180">
        <v>0.23907</v>
      </c>
      <c r="M50" s="181">
        <v>13423.383955202</v>
      </c>
      <c r="N50" s="181">
        <f t="shared" si="18"/>
        <v>40270.151865606</v>
      </c>
      <c r="O50" s="181">
        <v>2797.7016839431999</v>
      </c>
      <c r="P50" s="181">
        <f t="shared" si="19"/>
        <v>8393.1050518295997</v>
      </c>
      <c r="Q50" s="151">
        <v>0.20841999999999999</v>
      </c>
      <c r="R50" s="187">
        <v>4</v>
      </c>
      <c r="S50" s="187">
        <v>0</v>
      </c>
      <c r="T50" s="188">
        <v>10</v>
      </c>
      <c r="U50" s="188">
        <v>10</v>
      </c>
      <c r="V50" s="188">
        <v>3</v>
      </c>
      <c r="W50" s="189">
        <v>48357.79</v>
      </c>
      <c r="X50" s="189">
        <v>11167.05</v>
      </c>
      <c r="Y50" s="191">
        <f t="shared" si="20"/>
        <v>0.23092556545698201</v>
      </c>
      <c r="Z50" s="198"/>
      <c r="AA50" s="199"/>
      <c r="AB50" s="109">
        <f t="shared" si="21"/>
        <v>1.3435897698069399</v>
      </c>
      <c r="AC50" s="109">
        <f t="shared" si="22"/>
        <v>1.29781749000244</v>
      </c>
      <c r="AD50" s="200">
        <f t="shared" si="33"/>
        <v>1.3435897698069399</v>
      </c>
      <c r="AE50" s="200">
        <f t="shared" si="34"/>
        <v>1.29781749000244</v>
      </c>
      <c r="AF50" s="201">
        <f t="shared" si="35"/>
        <v>1.2008345575995101</v>
      </c>
      <c r="AG50" s="201">
        <f t="shared" si="36"/>
        <v>1.33050282714687</v>
      </c>
      <c r="AH50" s="206">
        <v>8</v>
      </c>
      <c r="AI50" s="206">
        <v>15</v>
      </c>
      <c r="AJ50" s="206">
        <v>3</v>
      </c>
      <c r="AK50" s="207">
        <f t="shared" si="37"/>
        <v>18</v>
      </c>
      <c r="AL50" s="206">
        <f t="shared" si="38"/>
        <v>4</v>
      </c>
      <c r="AM50" s="208"/>
      <c r="AN50" s="206">
        <f t="shared" si="39"/>
        <v>8</v>
      </c>
      <c r="AO50" s="208"/>
      <c r="AP50" s="58">
        <v>200</v>
      </c>
      <c r="AQ50" s="58">
        <v>0</v>
      </c>
      <c r="AR50" s="58">
        <v>0</v>
      </c>
      <c r="AS50" s="188">
        <f t="shared" si="40"/>
        <v>200</v>
      </c>
      <c r="AT50" s="115">
        <v>0</v>
      </c>
      <c r="AU50" s="115">
        <v>0</v>
      </c>
      <c r="AV50" s="115">
        <v>0</v>
      </c>
      <c r="AW50" s="115">
        <f t="shared" si="41"/>
        <v>0</v>
      </c>
      <c r="AX50" s="212"/>
      <c r="AY50" s="212">
        <f t="shared" si="42"/>
        <v>800</v>
      </c>
    </row>
    <row r="51" spans="1:51" s="58" customFormat="1" ht="17.100000000000001" customHeight="1">
      <c r="A51" s="173">
        <v>49</v>
      </c>
      <c r="B51" s="77">
        <v>720</v>
      </c>
      <c r="C51" s="78" t="s">
        <v>103</v>
      </c>
      <c r="D51" s="77" t="s">
        <v>53</v>
      </c>
      <c r="E51" s="79">
        <v>28</v>
      </c>
      <c r="F51" s="72">
        <v>100</v>
      </c>
      <c r="G51" s="73">
        <v>300</v>
      </c>
      <c r="H51" s="85">
        <v>7000</v>
      </c>
      <c r="I51" s="178">
        <f t="shared" si="16"/>
        <v>21000</v>
      </c>
      <c r="J51" s="179">
        <v>1698.06</v>
      </c>
      <c r="K51" s="179">
        <f t="shared" si="17"/>
        <v>5094.18</v>
      </c>
      <c r="L51" s="180">
        <v>0.24257999999999999</v>
      </c>
      <c r="M51" s="181">
        <v>8326.08</v>
      </c>
      <c r="N51" s="181">
        <f t="shared" si="18"/>
        <v>24978.240000000002</v>
      </c>
      <c r="O51" s="181">
        <v>1760.7993984</v>
      </c>
      <c r="P51" s="181">
        <f t="shared" si="19"/>
        <v>5282.3981952000004</v>
      </c>
      <c r="Q51" s="151">
        <v>0.21148</v>
      </c>
      <c r="R51" s="187">
        <v>3</v>
      </c>
      <c r="S51" s="187">
        <v>0</v>
      </c>
      <c r="T51" s="188">
        <v>4</v>
      </c>
      <c r="U51" s="188">
        <v>10</v>
      </c>
      <c r="V51" s="188">
        <v>2</v>
      </c>
      <c r="W51" s="189">
        <v>28191.96</v>
      </c>
      <c r="X51" s="189">
        <v>5982.11</v>
      </c>
      <c r="Y51" s="191">
        <f t="shared" si="20"/>
        <v>0.212192057593725</v>
      </c>
      <c r="Z51" s="198"/>
      <c r="AA51" s="199"/>
      <c r="AB51" s="109">
        <f t="shared" si="21"/>
        <v>1.3424742857142899</v>
      </c>
      <c r="AC51" s="109">
        <f t="shared" si="22"/>
        <v>1.1743028318591</v>
      </c>
      <c r="AD51" s="200">
        <f t="shared" si="33"/>
        <v>1.3424742857142899</v>
      </c>
      <c r="AE51" s="200">
        <f t="shared" si="34"/>
        <v>1.1743028318591</v>
      </c>
      <c r="AF51" s="201">
        <f t="shared" si="35"/>
        <v>1.1286607863484399</v>
      </c>
      <c r="AG51" s="201">
        <f t="shared" si="36"/>
        <v>1.1324610108787001</v>
      </c>
      <c r="AH51" s="206">
        <v>2</v>
      </c>
      <c r="AI51" s="206">
        <v>7</v>
      </c>
      <c r="AJ51" s="206">
        <v>10</v>
      </c>
      <c r="AK51" s="207">
        <f t="shared" si="37"/>
        <v>17</v>
      </c>
      <c r="AL51" s="206">
        <f t="shared" si="38"/>
        <v>-1</v>
      </c>
      <c r="AM51" s="208">
        <f>AL51*30</f>
        <v>-30</v>
      </c>
      <c r="AN51" s="206">
        <f t="shared" si="39"/>
        <v>7</v>
      </c>
      <c r="AO51" s="208"/>
      <c r="AP51" s="58">
        <v>0</v>
      </c>
      <c r="AQ51" s="58">
        <v>100</v>
      </c>
      <c r="AR51" s="58">
        <v>0</v>
      </c>
      <c r="AS51" s="188">
        <f t="shared" si="40"/>
        <v>100</v>
      </c>
      <c r="AT51" s="115">
        <v>-100</v>
      </c>
      <c r="AU51" s="115">
        <v>0</v>
      </c>
      <c r="AV51" s="115">
        <v>0</v>
      </c>
      <c r="AW51" s="115">
        <f t="shared" si="41"/>
        <v>-100</v>
      </c>
      <c r="AX51" s="212"/>
      <c r="AY51" s="212">
        <f t="shared" si="42"/>
        <v>600</v>
      </c>
    </row>
    <row r="52" spans="1:51" s="58" customFormat="1" ht="17.100000000000001" customHeight="1">
      <c r="A52" s="173">
        <v>50</v>
      </c>
      <c r="B52" s="77">
        <v>727</v>
      </c>
      <c r="C52" s="78" t="s">
        <v>104</v>
      </c>
      <c r="D52" s="78" t="s">
        <v>68</v>
      </c>
      <c r="E52" s="79">
        <v>28</v>
      </c>
      <c r="F52" s="72">
        <v>100</v>
      </c>
      <c r="G52" s="73">
        <v>300</v>
      </c>
      <c r="H52" s="85">
        <v>7604.61940134</v>
      </c>
      <c r="I52" s="178">
        <f t="shared" si="16"/>
        <v>22813.858204020002</v>
      </c>
      <c r="J52" s="179">
        <v>1888.62243756159</v>
      </c>
      <c r="K52" s="179">
        <f t="shared" si="17"/>
        <v>5665.8673126847698</v>
      </c>
      <c r="L52" s="180">
        <v>0.24835199999999999</v>
      </c>
      <c r="M52" s="181">
        <v>9045.2385007298508</v>
      </c>
      <c r="N52" s="181">
        <f t="shared" si="18"/>
        <v>27135.7155021896</v>
      </c>
      <c r="O52" s="181">
        <v>1958.40267827002</v>
      </c>
      <c r="P52" s="181">
        <f t="shared" si="19"/>
        <v>5875.2080348100599</v>
      </c>
      <c r="Q52" s="151">
        <v>0.21651200000000001</v>
      </c>
      <c r="R52" s="187">
        <v>2</v>
      </c>
      <c r="S52" s="187">
        <v>2</v>
      </c>
      <c r="T52" s="188">
        <v>4</v>
      </c>
      <c r="U52" s="188">
        <v>10</v>
      </c>
      <c r="V52" s="188">
        <v>2</v>
      </c>
      <c r="W52" s="189">
        <v>30439.8</v>
      </c>
      <c r="X52" s="189">
        <v>7457.77</v>
      </c>
      <c r="Y52" s="191">
        <f t="shared" si="20"/>
        <v>0.24500062418281299</v>
      </c>
      <c r="Z52" s="198"/>
      <c r="AA52" s="199"/>
      <c r="AB52" s="109">
        <f t="shared" si="21"/>
        <v>1.33426795800091</v>
      </c>
      <c r="AC52" s="109">
        <f t="shared" si="22"/>
        <v>1.3162627340925399</v>
      </c>
      <c r="AD52" s="200">
        <f t="shared" si="33"/>
        <v>1.33426795800091</v>
      </c>
      <c r="AE52" s="200">
        <f t="shared" si="34"/>
        <v>1.3162627340925399</v>
      </c>
      <c r="AF52" s="201">
        <f t="shared" si="35"/>
        <v>1.12176146590068</v>
      </c>
      <c r="AG52" s="201">
        <f t="shared" si="36"/>
        <v>1.26936271121183</v>
      </c>
      <c r="AH52" s="206">
        <v>14</v>
      </c>
      <c r="AI52" s="206">
        <v>5</v>
      </c>
      <c r="AJ52" s="206">
        <v>0</v>
      </c>
      <c r="AK52" s="207">
        <f t="shared" si="37"/>
        <v>5</v>
      </c>
      <c r="AL52" s="206">
        <f t="shared" si="38"/>
        <v>12</v>
      </c>
      <c r="AM52" s="208"/>
      <c r="AN52" s="206">
        <f t="shared" si="39"/>
        <v>-5</v>
      </c>
      <c r="AO52" s="208">
        <f>AN52*5</f>
        <v>-25</v>
      </c>
      <c r="AP52" s="58">
        <v>0</v>
      </c>
      <c r="AQ52" s="58">
        <v>0</v>
      </c>
      <c r="AR52" s="58">
        <v>100</v>
      </c>
      <c r="AS52" s="188">
        <f t="shared" si="40"/>
        <v>100</v>
      </c>
      <c r="AT52" s="115">
        <v>0</v>
      </c>
      <c r="AU52" s="115">
        <v>0</v>
      </c>
      <c r="AV52" s="115">
        <v>0</v>
      </c>
      <c r="AW52" s="115">
        <f t="shared" si="41"/>
        <v>0</v>
      </c>
      <c r="AX52" s="212"/>
      <c r="AY52" s="212">
        <f t="shared" si="42"/>
        <v>600</v>
      </c>
    </row>
    <row r="53" spans="1:51" s="58" customFormat="1" ht="17.100000000000001" customHeight="1">
      <c r="A53" s="173">
        <v>51</v>
      </c>
      <c r="B53" s="20">
        <v>754</v>
      </c>
      <c r="C53" s="21" t="s">
        <v>105</v>
      </c>
      <c r="D53" s="20" t="s">
        <v>55</v>
      </c>
      <c r="E53" s="74">
        <v>11</v>
      </c>
      <c r="F53" s="72">
        <v>150</v>
      </c>
      <c r="G53" s="73">
        <v>450</v>
      </c>
      <c r="H53" s="85">
        <v>10568.264924880001</v>
      </c>
      <c r="I53" s="178">
        <f t="shared" si="16"/>
        <v>31704.794774639999</v>
      </c>
      <c r="J53" s="179">
        <v>2339.4333968311398</v>
      </c>
      <c r="K53" s="179">
        <f t="shared" si="17"/>
        <v>7018.3001904934199</v>
      </c>
      <c r="L53" s="180">
        <v>0.22136400000000001</v>
      </c>
      <c r="M53" s="181">
        <v>12250.7327009209</v>
      </c>
      <c r="N53" s="181">
        <f t="shared" si="18"/>
        <v>36752.198102762697</v>
      </c>
      <c r="O53" s="181">
        <v>2364.19539955452</v>
      </c>
      <c r="P53" s="181">
        <f t="shared" si="19"/>
        <v>7092.58619866356</v>
      </c>
      <c r="Q53" s="151">
        <v>0.19298399999999999</v>
      </c>
      <c r="R53" s="187">
        <v>4</v>
      </c>
      <c r="S53" s="187">
        <v>0</v>
      </c>
      <c r="T53" s="188">
        <v>10</v>
      </c>
      <c r="U53" s="188">
        <v>10</v>
      </c>
      <c r="V53" s="188">
        <v>2</v>
      </c>
      <c r="W53" s="189">
        <v>41609.46</v>
      </c>
      <c r="X53" s="189">
        <v>9229.4699999999993</v>
      </c>
      <c r="Y53" s="191">
        <f t="shared" si="20"/>
        <v>0.22181181875467701</v>
      </c>
      <c r="Z53" s="198"/>
      <c r="AA53" s="199"/>
      <c r="AB53" s="109">
        <f t="shared" si="21"/>
        <v>1.3124027547178001</v>
      </c>
      <c r="AC53" s="109">
        <f t="shared" si="22"/>
        <v>1.3150577418306599</v>
      </c>
      <c r="AD53" s="200">
        <f t="shared" si="33"/>
        <v>1.3124027547178001</v>
      </c>
      <c r="AE53" s="200">
        <f t="shared" si="34"/>
        <v>1.3150577418306599</v>
      </c>
      <c r="AF53" s="201">
        <f t="shared" si="35"/>
        <v>1.1321624868166</v>
      </c>
      <c r="AG53" s="201">
        <f t="shared" si="36"/>
        <v>1.3012841496010401</v>
      </c>
      <c r="AH53" s="206">
        <v>6</v>
      </c>
      <c r="AI53" s="206">
        <v>12</v>
      </c>
      <c r="AJ53" s="206">
        <v>5</v>
      </c>
      <c r="AK53" s="207">
        <f t="shared" si="37"/>
        <v>17</v>
      </c>
      <c r="AL53" s="206">
        <f t="shared" si="38"/>
        <v>2</v>
      </c>
      <c r="AM53" s="208"/>
      <c r="AN53" s="206">
        <f t="shared" si="39"/>
        <v>7</v>
      </c>
      <c r="AO53" s="208"/>
      <c r="AP53" s="58">
        <v>0</v>
      </c>
      <c r="AQ53" s="58">
        <v>150</v>
      </c>
      <c r="AR53" s="58">
        <v>0</v>
      </c>
      <c r="AS53" s="188">
        <f t="shared" si="40"/>
        <v>150</v>
      </c>
      <c r="AT53" s="115">
        <v>0</v>
      </c>
      <c r="AU53" s="115">
        <v>0</v>
      </c>
      <c r="AV53" s="115">
        <v>0</v>
      </c>
      <c r="AW53" s="115">
        <f t="shared" si="41"/>
        <v>0</v>
      </c>
      <c r="AX53" s="212"/>
      <c r="AY53" s="212">
        <f t="shared" si="42"/>
        <v>800</v>
      </c>
    </row>
    <row r="54" spans="1:51" s="58" customFormat="1" ht="17.100000000000001" customHeight="1">
      <c r="A54" s="173">
        <v>52</v>
      </c>
      <c r="B54" s="20">
        <v>357</v>
      </c>
      <c r="C54" s="21" t="s">
        <v>106</v>
      </c>
      <c r="D54" s="21" t="s">
        <v>68</v>
      </c>
      <c r="E54" s="74">
        <v>11</v>
      </c>
      <c r="F54" s="72">
        <v>150</v>
      </c>
      <c r="G54" s="73">
        <v>450</v>
      </c>
      <c r="H54" s="85">
        <v>10357.775255312101</v>
      </c>
      <c r="I54" s="178">
        <f t="shared" si="16"/>
        <v>31073.325765936301</v>
      </c>
      <c r="J54" s="179">
        <v>2448.76451031038</v>
      </c>
      <c r="K54" s="179">
        <f t="shared" si="17"/>
        <v>7346.2935309311397</v>
      </c>
      <c r="L54" s="180">
        <v>0.23641799999999999</v>
      </c>
      <c r="M54" s="181">
        <v>12006.7330759578</v>
      </c>
      <c r="N54" s="181">
        <f t="shared" si="18"/>
        <v>36020.199227873403</v>
      </c>
      <c r="O54" s="181">
        <v>2474.6837408195101</v>
      </c>
      <c r="P54" s="181">
        <f t="shared" si="19"/>
        <v>7424.05122245853</v>
      </c>
      <c r="Q54" s="151">
        <v>0.20610800000000001</v>
      </c>
      <c r="R54" s="187">
        <v>2</v>
      </c>
      <c r="S54" s="187">
        <v>2</v>
      </c>
      <c r="T54" s="188">
        <v>10</v>
      </c>
      <c r="U54" s="188">
        <v>10</v>
      </c>
      <c r="V54" s="188">
        <v>3</v>
      </c>
      <c r="W54" s="189">
        <v>40732.660000000003</v>
      </c>
      <c r="X54" s="189">
        <v>9332.94</v>
      </c>
      <c r="Y54" s="191">
        <f t="shared" si="20"/>
        <v>0.22912670078507</v>
      </c>
      <c r="Z54" s="198">
        <v>490</v>
      </c>
      <c r="AA54" s="199">
        <v>263.84638971999999</v>
      </c>
      <c r="AB54" s="109">
        <f t="shared" si="21"/>
        <v>1.3108561441676301</v>
      </c>
      <c r="AC54" s="109">
        <f t="shared" si="22"/>
        <v>1.2704284086531801</v>
      </c>
      <c r="AD54" s="200">
        <f t="shared" si="33"/>
        <v>1.2950869920758701</v>
      </c>
      <c r="AE54" s="200">
        <f t="shared" si="34"/>
        <v>1.2345128291015199</v>
      </c>
      <c r="AF54" s="201">
        <f t="shared" si="35"/>
        <v>1.1172248033780801</v>
      </c>
      <c r="AG54" s="201">
        <f t="shared" si="36"/>
        <v>1.2215828445317101</v>
      </c>
      <c r="AH54" s="206">
        <v>3</v>
      </c>
      <c r="AI54" s="206">
        <v>0</v>
      </c>
      <c r="AJ54" s="206">
        <v>1</v>
      </c>
      <c r="AK54" s="207">
        <f t="shared" si="37"/>
        <v>1</v>
      </c>
      <c r="AL54" s="206">
        <f t="shared" si="38"/>
        <v>1</v>
      </c>
      <c r="AM54" s="208"/>
      <c r="AN54" s="206">
        <f t="shared" si="39"/>
        <v>-9</v>
      </c>
      <c r="AO54" s="208">
        <f>AN54*5</f>
        <v>-45</v>
      </c>
      <c r="AP54" s="58">
        <v>150</v>
      </c>
      <c r="AQ54" s="58">
        <v>0</v>
      </c>
      <c r="AR54" s="58">
        <v>0</v>
      </c>
      <c r="AS54" s="188">
        <f t="shared" si="40"/>
        <v>150</v>
      </c>
      <c r="AT54" s="115">
        <v>0</v>
      </c>
      <c r="AU54" s="115">
        <v>0</v>
      </c>
      <c r="AV54" s="115">
        <v>0</v>
      </c>
      <c r="AW54" s="115">
        <f t="shared" si="41"/>
        <v>0</v>
      </c>
      <c r="AX54" s="212"/>
      <c r="AY54" s="212">
        <f t="shared" si="42"/>
        <v>600</v>
      </c>
    </row>
    <row r="55" spans="1:51" s="58" customFormat="1" ht="17.100000000000001" customHeight="1">
      <c r="A55" s="173">
        <v>53</v>
      </c>
      <c r="B55" s="77">
        <v>732</v>
      </c>
      <c r="C55" s="78" t="s">
        <v>107</v>
      </c>
      <c r="D55" s="77" t="s">
        <v>53</v>
      </c>
      <c r="E55" s="79">
        <v>32</v>
      </c>
      <c r="F55" s="72">
        <v>100</v>
      </c>
      <c r="G55" s="73">
        <v>300</v>
      </c>
      <c r="H55" s="85">
        <v>6820.4</v>
      </c>
      <c r="I55" s="178">
        <f t="shared" si="16"/>
        <v>20461.2</v>
      </c>
      <c r="J55" s="179">
        <v>1620.4451951999999</v>
      </c>
      <c r="K55" s="179">
        <f t="shared" si="17"/>
        <v>4861.3355855999998</v>
      </c>
      <c r="L55" s="180">
        <v>0.23758799999999999</v>
      </c>
      <c r="M55" s="181">
        <v>8112.4565759999996</v>
      </c>
      <c r="N55" s="181">
        <f t="shared" si="18"/>
        <v>24337.369728000001</v>
      </c>
      <c r="O55" s="181">
        <v>1680.3169056737299</v>
      </c>
      <c r="P55" s="181">
        <f t="shared" si="19"/>
        <v>5040.95071702119</v>
      </c>
      <c r="Q55" s="151">
        <v>0.20712800000000001</v>
      </c>
      <c r="R55" s="187">
        <v>2</v>
      </c>
      <c r="S55" s="187">
        <v>0</v>
      </c>
      <c r="T55" s="188">
        <v>4</v>
      </c>
      <c r="U55" s="188">
        <v>10</v>
      </c>
      <c r="V55" s="188">
        <v>2</v>
      </c>
      <c r="W55" s="189">
        <v>26771.72</v>
      </c>
      <c r="X55" s="189">
        <v>6012.69</v>
      </c>
      <c r="Y55" s="191">
        <f t="shared" si="20"/>
        <v>0.224591098367979</v>
      </c>
      <c r="Z55" s="198"/>
      <c r="AA55" s="199"/>
      <c r="AB55" s="109">
        <f t="shared" si="21"/>
        <v>1.30841397376498</v>
      </c>
      <c r="AC55" s="109">
        <f t="shared" si="22"/>
        <v>1.23683911429824</v>
      </c>
      <c r="AD55" s="200">
        <f t="shared" si="33"/>
        <v>1.30841397376498</v>
      </c>
      <c r="AE55" s="200">
        <f t="shared" si="34"/>
        <v>1.23683911429824</v>
      </c>
      <c r="AF55" s="201">
        <f t="shared" si="35"/>
        <v>1.10002519989657</v>
      </c>
      <c r="AG55" s="201">
        <f t="shared" si="36"/>
        <v>1.19276905042885</v>
      </c>
      <c r="AH55" s="206">
        <v>0</v>
      </c>
      <c r="AI55" s="206">
        <v>5</v>
      </c>
      <c r="AJ55" s="206">
        <v>6</v>
      </c>
      <c r="AK55" s="207">
        <f t="shared" si="37"/>
        <v>11</v>
      </c>
      <c r="AL55" s="206">
        <f t="shared" si="38"/>
        <v>-2</v>
      </c>
      <c r="AM55" s="208">
        <f>AL55*30</f>
        <v>-60</v>
      </c>
      <c r="AN55" s="206">
        <f t="shared" si="39"/>
        <v>1</v>
      </c>
      <c r="AO55" s="208"/>
      <c r="AP55" s="58">
        <v>100</v>
      </c>
      <c r="AQ55" s="58">
        <v>0</v>
      </c>
      <c r="AR55" s="58">
        <v>0</v>
      </c>
      <c r="AS55" s="188">
        <f t="shared" si="40"/>
        <v>100</v>
      </c>
      <c r="AT55" s="115">
        <v>0</v>
      </c>
      <c r="AU55" s="115">
        <v>0</v>
      </c>
      <c r="AV55" s="115">
        <v>0</v>
      </c>
      <c r="AW55" s="115">
        <f t="shared" si="41"/>
        <v>0</v>
      </c>
      <c r="AX55" s="212"/>
      <c r="AY55" s="212">
        <f t="shared" si="42"/>
        <v>400</v>
      </c>
    </row>
    <row r="56" spans="1:51" s="58" customFormat="1" ht="17.100000000000001" customHeight="1">
      <c r="A56" s="173">
        <v>54</v>
      </c>
      <c r="B56" s="77">
        <v>748</v>
      </c>
      <c r="C56" s="78" t="s">
        <v>108</v>
      </c>
      <c r="D56" s="77" t="s">
        <v>53</v>
      </c>
      <c r="E56" s="79">
        <v>20</v>
      </c>
      <c r="F56" s="72">
        <v>150</v>
      </c>
      <c r="G56" s="73">
        <v>450</v>
      </c>
      <c r="H56" s="85">
        <v>8734.7288671740007</v>
      </c>
      <c r="I56" s="178">
        <f t="shared" si="16"/>
        <v>26204.186601522</v>
      </c>
      <c r="J56" s="179">
        <v>2152.2546623294102</v>
      </c>
      <c r="K56" s="179">
        <f t="shared" si="17"/>
        <v>6456.7639869882296</v>
      </c>
      <c r="L56" s="180">
        <v>0.24640200000000001</v>
      </c>
      <c r="M56" s="181">
        <v>10389.4359037714</v>
      </c>
      <c r="N56" s="181">
        <f t="shared" si="18"/>
        <v>31168.307711314199</v>
      </c>
      <c r="O56" s="181">
        <v>2231.7755053609499</v>
      </c>
      <c r="P56" s="181">
        <f t="shared" si="19"/>
        <v>6695.3265160828496</v>
      </c>
      <c r="Q56" s="151">
        <v>0.214812</v>
      </c>
      <c r="R56" s="187">
        <v>2</v>
      </c>
      <c r="S56" s="187">
        <v>0</v>
      </c>
      <c r="T56" s="188">
        <v>4</v>
      </c>
      <c r="U56" s="188">
        <v>10</v>
      </c>
      <c r="V56" s="188">
        <v>2</v>
      </c>
      <c r="W56" s="189">
        <v>34143.89</v>
      </c>
      <c r="X56" s="189">
        <v>8212.31</v>
      </c>
      <c r="Y56" s="191">
        <f t="shared" si="20"/>
        <v>0.24052063194908399</v>
      </c>
      <c r="Z56" s="198"/>
      <c r="AA56" s="199"/>
      <c r="AB56" s="109">
        <f t="shared" si="21"/>
        <v>1.3029936978855401</v>
      </c>
      <c r="AC56" s="109">
        <f t="shared" si="22"/>
        <v>1.2718925481169201</v>
      </c>
      <c r="AD56" s="200">
        <f t="shared" si="33"/>
        <v>1.3029936978855401</v>
      </c>
      <c r="AE56" s="200">
        <f t="shared" si="34"/>
        <v>1.2718925481169201</v>
      </c>
      <c r="AF56" s="201">
        <f t="shared" si="35"/>
        <v>1.0954682017466599</v>
      </c>
      <c r="AG56" s="201">
        <f t="shared" si="36"/>
        <v>1.2265734882792101</v>
      </c>
      <c r="AH56" s="206">
        <v>4</v>
      </c>
      <c r="AI56" s="206">
        <v>12</v>
      </c>
      <c r="AJ56" s="206">
        <v>5</v>
      </c>
      <c r="AK56" s="207">
        <f t="shared" si="37"/>
        <v>17</v>
      </c>
      <c r="AL56" s="206">
        <f t="shared" si="38"/>
        <v>2</v>
      </c>
      <c r="AM56" s="208"/>
      <c r="AN56" s="206">
        <f t="shared" si="39"/>
        <v>7</v>
      </c>
      <c r="AO56" s="208"/>
      <c r="AP56" s="58">
        <v>150</v>
      </c>
      <c r="AQ56" s="58">
        <v>0</v>
      </c>
      <c r="AR56" s="58">
        <v>0</v>
      </c>
      <c r="AS56" s="188">
        <f t="shared" si="40"/>
        <v>150</v>
      </c>
      <c r="AT56" s="115">
        <v>0</v>
      </c>
      <c r="AU56" s="115">
        <v>0</v>
      </c>
      <c r="AV56" s="115">
        <v>0</v>
      </c>
      <c r="AW56" s="115">
        <f t="shared" si="41"/>
        <v>0</v>
      </c>
      <c r="AX56" s="212"/>
      <c r="AY56" s="212">
        <f t="shared" si="42"/>
        <v>400</v>
      </c>
    </row>
    <row r="57" spans="1:51" s="58" customFormat="1" ht="17.100000000000001" customHeight="1">
      <c r="A57" s="173">
        <v>55</v>
      </c>
      <c r="B57" s="77">
        <v>581</v>
      </c>
      <c r="C57" s="78" t="s">
        <v>109</v>
      </c>
      <c r="D57" s="78" t="s">
        <v>68</v>
      </c>
      <c r="E57" s="79">
        <v>4</v>
      </c>
      <c r="F57" s="72">
        <v>200</v>
      </c>
      <c r="G57" s="73">
        <v>600</v>
      </c>
      <c r="H57" s="85">
        <v>17551.871999999999</v>
      </c>
      <c r="I57" s="178">
        <f t="shared" si="16"/>
        <v>52655.616000000002</v>
      </c>
      <c r="J57" s="179">
        <v>4557.5541872639997</v>
      </c>
      <c r="K57" s="179">
        <f t="shared" si="17"/>
        <v>13672.662561792</v>
      </c>
      <c r="L57" s="180">
        <v>0.259662</v>
      </c>
      <c r="M57" s="181">
        <v>19461.515673599999</v>
      </c>
      <c r="N57" s="181">
        <f t="shared" si="18"/>
        <v>58384.547020799997</v>
      </c>
      <c r="O57" s="181">
        <v>4405.5422260641799</v>
      </c>
      <c r="P57" s="181">
        <f t="shared" si="19"/>
        <v>13216.626678192501</v>
      </c>
      <c r="Q57" s="151">
        <v>0.22637199999999999</v>
      </c>
      <c r="R57" s="190">
        <v>3</v>
      </c>
      <c r="S57" s="187">
        <v>2</v>
      </c>
      <c r="T57" s="188">
        <v>14</v>
      </c>
      <c r="U57" s="188">
        <v>15</v>
      </c>
      <c r="V57" s="188">
        <v>3</v>
      </c>
      <c r="W57" s="189">
        <v>68487.429999999993</v>
      </c>
      <c r="X57" s="189">
        <v>16221.97</v>
      </c>
      <c r="Y57" s="191">
        <f t="shared" si="20"/>
        <v>0.23686054506644499</v>
      </c>
      <c r="Z57" s="198">
        <v>490</v>
      </c>
      <c r="AA57" s="199">
        <v>41</v>
      </c>
      <c r="AB57" s="109">
        <f t="shared" si="21"/>
        <v>1.3006671501098801</v>
      </c>
      <c r="AC57" s="109">
        <f t="shared" si="22"/>
        <v>1.1864528892369499</v>
      </c>
      <c r="AD57" s="200">
        <f t="shared" si="33"/>
        <v>1.2913614000831399</v>
      </c>
      <c r="AE57" s="200">
        <f t="shared" si="34"/>
        <v>1.1834542048318699</v>
      </c>
      <c r="AF57" s="201">
        <f t="shared" si="35"/>
        <v>1.16464772734771</v>
      </c>
      <c r="AG57" s="201">
        <f t="shared" si="36"/>
        <v>1.2242889501220999</v>
      </c>
      <c r="AH57" s="206">
        <v>16</v>
      </c>
      <c r="AI57" s="206">
        <v>9</v>
      </c>
      <c r="AJ57" s="206">
        <v>3</v>
      </c>
      <c r="AK57" s="207">
        <f t="shared" si="37"/>
        <v>12</v>
      </c>
      <c r="AL57" s="206">
        <f t="shared" si="38"/>
        <v>13</v>
      </c>
      <c r="AM57" s="208"/>
      <c r="AN57" s="206">
        <f t="shared" si="39"/>
        <v>-3</v>
      </c>
      <c r="AO57" s="208">
        <f>AN57*5</f>
        <v>-15</v>
      </c>
      <c r="AP57" s="58">
        <v>200</v>
      </c>
      <c r="AQ57" s="58">
        <v>200</v>
      </c>
      <c r="AR57" s="58">
        <v>200</v>
      </c>
      <c r="AS57" s="188">
        <f t="shared" si="40"/>
        <v>600</v>
      </c>
      <c r="AT57" s="115">
        <v>0</v>
      </c>
      <c r="AU57" s="115">
        <v>0</v>
      </c>
      <c r="AV57" s="115">
        <v>0</v>
      </c>
      <c r="AW57" s="115">
        <f t="shared" si="41"/>
        <v>0</v>
      </c>
      <c r="AX57" s="212"/>
      <c r="AY57" s="212">
        <f t="shared" si="42"/>
        <v>800</v>
      </c>
    </row>
    <row r="58" spans="1:51" s="58" customFormat="1" ht="17.100000000000001" customHeight="1">
      <c r="A58" s="173">
        <v>56</v>
      </c>
      <c r="B58" s="77">
        <v>587</v>
      </c>
      <c r="C58" s="78" t="s">
        <v>110</v>
      </c>
      <c r="D58" s="77" t="s">
        <v>55</v>
      </c>
      <c r="E58" s="79">
        <v>20</v>
      </c>
      <c r="F58" s="72">
        <v>150</v>
      </c>
      <c r="G58" s="73">
        <v>450</v>
      </c>
      <c r="H58" s="85">
        <v>8687.2059693072006</v>
      </c>
      <c r="I58" s="178">
        <f t="shared" si="16"/>
        <v>26061.617907921602</v>
      </c>
      <c r="J58" s="179">
        <v>1882.3785382533599</v>
      </c>
      <c r="K58" s="179">
        <f t="shared" si="17"/>
        <v>5647.13561476008</v>
      </c>
      <c r="L58" s="180">
        <v>0.21668399999999999</v>
      </c>
      <c r="M58" s="181">
        <v>10332.9102681328</v>
      </c>
      <c r="N58" s="181">
        <f t="shared" si="18"/>
        <v>30998.730804398401</v>
      </c>
      <c r="O58" s="181">
        <v>1951.9280812913501</v>
      </c>
      <c r="P58" s="181">
        <f t="shared" si="19"/>
        <v>5855.7842438740499</v>
      </c>
      <c r="Q58" s="151">
        <v>0.18890399999999999</v>
      </c>
      <c r="R58" s="187">
        <v>3</v>
      </c>
      <c r="S58" s="187">
        <v>1</v>
      </c>
      <c r="T58" s="188">
        <v>4</v>
      </c>
      <c r="U58" s="188">
        <v>10</v>
      </c>
      <c r="V58" s="188">
        <v>2</v>
      </c>
      <c r="W58" s="189">
        <v>33705.440000000002</v>
      </c>
      <c r="X58" s="189">
        <v>7340.2</v>
      </c>
      <c r="Y58" s="191">
        <f t="shared" si="20"/>
        <v>0.217774934847312</v>
      </c>
      <c r="Z58" s="198"/>
      <c r="AA58" s="199"/>
      <c r="AB58" s="109">
        <f t="shared" si="21"/>
        <v>1.2932980645746901</v>
      </c>
      <c r="AC58" s="109">
        <f t="shared" si="22"/>
        <v>1.29980940794386</v>
      </c>
      <c r="AD58" s="200">
        <f t="shared" si="33"/>
        <v>1.2932980645746901</v>
      </c>
      <c r="AE58" s="200">
        <f t="shared" si="34"/>
        <v>1.29980940794386</v>
      </c>
      <c r="AF58" s="201">
        <f t="shared" si="35"/>
        <v>1.08731677476349</v>
      </c>
      <c r="AG58" s="201">
        <f t="shared" si="36"/>
        <v>1.2534956368446899</v>
      </c>
      <c r="AH58" s="206">
        <v>2</v>
      </c>
      <c r="AI58" s="206">
        <v>9</v>
      </c>
      <c r="AJ58" s="206">
        <v>1</v>
      </c>
      <c r="AK58" s="207">
        <f t="shared" si="37"/>
        <v>10</v>
      </c>
      <c r="AL58" s="206">
        <f t="shared" si="38"/>
        <v>-1</v>
      </c>
      <c r="AM58" s="208">
        <f>AL58*30</f>
        <v>-30</v>
      </c>
      <c r="AN58" s="206">
        <f t="shared" si="39"/>
        <v>0</v>
      </c>
      <c r="AO58" s="208" t="s">
        <v>50</v>
      </c>
      <c r="AP58" s="58">
        <v>0</v>
      </c>
      <c r="AQ58" s="58">
        <v>150</v>
      </c>
      <c r="AR58" s="58">
        <v>150</v>
      </c>
      <c r="AS58" s="188">
        <f t="shared" si="40"/>
        <v>300</v>
      </c>
      <c r="AT58" s="115">
        <v>0</v>
      </c>
      <c r="AU58" s="115">
        <v>0</v>
      </c>
      <c r="AV58" s="115">
        <v>0</v>
      </c>
      <c r="AW58" s="115">
        <f t="shared" si="41"/>
        <v>0</v>
      </c>
      <c r="AX58" s="212"/>
      <c r="AY58" s="212">
        <f t="shared" si="42"/>
        <v>700</v>
      </c>
    </row>
    <row r="59" spans="1:51" s="58" customFormat="1" ht="17.100000000000001" customHeight="1">
      <c r="A59" s="173">
        <v>57</v>
      </c>
      <c r="B59" s="77">
        <v>399</v>
      </c>
      <c r="C59" s="78" t="s">
        <v>111</v>
      </c>
      <c r="D59" s="77" t="s">
        <v>73</v>
      </c>
      <c r="E59" s="79">
        <v>10</v>
      </c>
      <c r="F59" s="72">
        <v>200</v>
      </c>
      <c r="G59" s="73">
        <v>600</v>
      </c>
      <c r="H59" s="85">
        <v>11600.153821948799</v>
      </c>
      <c r="I59" s="178">
        <f t="shared" si="16"/>
        <v>34800.461465846398</v>
      </c>
      <c r="J59" s="179">
        <v>2899.9224539489801</v>
      </c>
      <c r="K59" s="179">
        <f t="shared" si="17"/>
        <v>8699.7673618469398</v>
      </c>
      <c r="L59" s="180">
        <v>0.24998999999999999</v>
      </c>
      <c r="M59" s="181">
        <v>13446.898310402999</v>
      </c>
      <c r="N59" s="181">
        <f t="shared" si="18"/>
        <v>40340.694931209</v>
      </c>
      <c r="O59" s="181">
        <v>2930.6170177692402</v>
      </c>
      <c r="P59" s="181">
        <f t="shared" si="19"/>
        <v>8791.8510533077206</v>
      </c>
      <c r="Q59" s="151">
        <v>0.21793999999999999</v>
      </c>
      <c r="R59" s="187">
        <v>2</v>
      </c>
      <c r="S59" s="187">
        <v>2</v>
      </c>
      <c r="T59" s="188">
        <v>10</v>
      </c>
      <c r="U59" s="188">
        <v>10</v>
      </c>
      <c r="V59" s="188">
        <v>2</v>
      </c>
      <c r="W59" s="189">
        <v>43681.53</v>
      </c>
      <c r="X59" s="189">
        <v>10690.88</v>
      </c>
      <c r="Y59" s="191">
        <f t="shared" si="20"/>
        <v>0.24474600592057999</v>
      </c>
      <c r="Z59" s="198"/>
      <c r="AA59" s="199"/>
      <c r="AB59" s="109">
        <f t="shared" si="21"/>
        <v>1.25519973471816</v>
      </c>
      <c r="AC59" s="109">
        <f t="shared" si="22"/>
        <v>1.22886964160503</v>
      </c>
      <c r="AD59" s="200">
        <f t="shared" si="33"/>
        <v>1.25519973471816</v>
      </c>
      <c r="AE59" s="200">
        <f t="shared" si="34"/>
        <v>1.22886964160503</v>
      </c>
      <c r="AF59" s="201">
        <f t="shared" si="35"/>
        <v>1.08281550614058</v>
      </c>
      <c r="AG59" s="201">
        <f t="shared" si="36"/>
        <v>1.21599876239689</v>
      </c>
      <c r="AH59" s="206">
        <v>14</v>
      </c>
      <c r="AI59" s="206">
        <v>1</v>
      </c>
      <c r="AJ59" s="206">
        <v>0</v>
      </c>
      <c r="AK59" s="207">
        <f t="shared" si="37"/>
        <v>1</v>
      </c>
      <c r="AL59" s="206">
        <f t="shared" si="38"/>
        <v>12</v>
      </c>
      <c r="AM59" s="208"/>
      <c r="AN59" s="206">
        <f t="shared" si="39"/>
        <v>-9</v>
      </c>
      <c r="AO59" s="208">
        <f>AN59*5</f>
        <v>-45</v>
      </c>
      <c r="AP59" s="58">
        <v>0</v>
      </c>
      <c r="AQ59" s="58">
        <v>0</v>
      </c>
      <c r="AR59" s="58">
        <v>0</v>
      </c>
      <c r="AS59" s="188">
        <f t="shared" si="40"/>
        <v>0</v>
      </c>
      <c r="AT59" s="115">
        <v>-200</v>
      </c>
      <c r="AU59" s="115">
        <v>0</v>
      </c>
      <c r="AV59" s="115">
        <v>0</v>
      </c>
      <c r="AW59" s="115">
        <f t="shared" si="41"/>
        <v>-200</v>
      </c>
      <c r="AX59" s="212"/>
      <c r="AY59" s="212">
        <f t="shared" si="42"/>
        <v>600</v>
      </c>
    </row>
    <row r="60" spans="1:51" s="58" customFormat="1" ht="17.100000000000001" customHeight="1">
      <c r="A60" s="173">
        <v>58</v>
      </c>
      <c r="B60" s="77">
        <v>371</v>
      </c>
      <c r="C60" s="78" t="s">
        <v>112</v>
      </c>
      <c r="D60" s="77" t="s">
        <v>53</v>
      </c>
      <c r="E60" s="79">
        <v>34</v>
      </c>
      <c r="F60" s="72">
        <v>100</v>
      </c>
      <c r="G60" s="73">
        <v>300</v>
      </c>
      <c r="H60" s="85">
        <v>5300</v>
      </c>
      <c r="I60" s="178">
        <f t="shared" si="16"/>
        <v>15900</v>
      </c>
      <c r="J60" s="179">
        <v>1364.6333999999999</v>
      </c>
      <c r="K60" s="179">
        <f t="shared" si="17"/>
        <v>4093.9002</v>
      </c>
      <c r="L60" s="180">
        <v>0.25747799999999998</v>
      </c>
      <c r="M60" s="181">
        <v>6304.0320000000002</v>
      </c>
      <c r="N60" s="181">
        <f t="shared" si="18"/>
        <v>18912.096000000001</v>
      </c>
      <c r="O60" s="181">
        <v>1415.053454976</v>
      </c>
      <c r="P60" s="181">
        <f t="shared" si="19"/>
        <v>4245.1603649279996</v>
      </c>
      <c r="Q60" s="151">
        <v>0.224468</v>
      </c>
      <c r="R60" s="187">
        <v>2</v>
      </c>
      <c r="S60" s="187">
        <v>1</v>
      </c>
      <c r="T60" s="188">
        <v>3</v>
      </c>
      <c r="U60" s="188">
        <v>5</v>
      </c>
      <c r="V60" s="188">
        <v>1</v>
      </c>
      <c r="W60" s="189">
        <v>19848.59</v>
      </c>
      <c r="X60" s="189">
        <v>4254.1400000000003</v>
      </c>
      <c r="Y60" s="191">
        <f t="shared" si="20"/>
        <v>0.21432958210129799</v>
      </c>
      <c r="Z60" s="198">
        <v>490</v>
      </c>
      <c r="AA60" s="199">
        <v>41</v>
      </c>
      <c r="AB60" s="109">
        <f t="shared" si="21"/>
        <v>1.2483389937106899</v>
      </c>
      <c r="AC60" s="109">
        <f t="shared" si="22"/>
        <v>1.03914111047455</v>
      </c>
      <c r="AD60" s="200">
        <f t="shared" si="33"/>
        <v>1.2175213836478</v>
      </c>
      <c r="AE60" s="200">
        <f t="shared" si="34"/>
        <v>1.0291262107464201</v>
      </c>
      <c r="AF60" s="201">
        <f t="shared" si="35"/>
        <v>1.0236089114606901</v>
      </c>
      <c r="AG60" s="209">
        <f t="shared" si="36"/>
        <v>0.99245720722530495</v>
      </c>
      <c r="AH60" s="206">
        <v>3</v>
      </c>
      <c r="AI60" s="206">
        <v>12</v>
      </c>
      <c r="AJ60" s="206">
        <v>5</v>
      </c>
      <c r="AK60" s="207">
        <f t="shared" si="37"/>
        <v>17</v>
      </c>
      <c r="AL60" s="206">
        <f t="shared" si="38"/>
        <v>1</v>
      </c>
      <c r="AM60" s="208"/>
      <c r="AN60" s="206">
        <f t="shared" si="39"/>
        <v>12</v>
      </c>
      <c r="AO60" s="208"/>
      <c r="AP60" s="58">
        <v>0</v>
      </c>
      <c r="AQ60" s="58">
        <v>0</v>
      </c>
      <c r="AR60" s="58">
        <v>100</v>
      </c>
      <c r="AS60" s="188">
        <f t="shared" si="40"/>
        <v>100</v>
      </c>
      <c r="AT60" s="115">
        <v>0</v>
      </c>
      <c r="AU60" s="115">
        <v>0</v>
      </c>
      <c r="AV60" s="115">
        <v>0</v>
      </c>
      <c r="AW60" s="115">
        <f t="shared" si="41"/>
        <v>0</v>
      </c>
      <c r="AX60" s="212">
        <f>(R60*100)+(S60*50)</f>
        <v>250</v>
      </c>
      <c r="AY60" s="212">
        <v>0</v>
      </c>
    </row>
    <row r="61" spans="1:51" s="58" customFormat="1" ht="17.100000000000001" customHeight="1">
      <c r="A61" s="173">
        <v>59</v>
      </c>
      <c r="B61" s="20">
        <v>706</v>
      </c>
      <c r="C61" s="21" t="s">
        <v>113</v>
      </c>
      <c r="D61" s="20" t="s">
        <v>55</v>
      </c>
      <c r="E61" s="74">
        <v>33</v>
      </c>
      <c r="F61" s="72">
        <v>100</v>
      </c>
      <c r="G61" s="73">
        <v>300</v>
      </c>
      <c r="H61" s="85">
        <v>6716.3353145244</v>
      </c>
      <c r="I61" s="178">
        <f t="shared" si="16"/>
        <v>20149.0059435732</v>
      </c>
      <c r="J61" s="179">
        <v>1743.4531862854999</v>
      </c>
      <c r="K61" s="179">
        <f t="shared" si="17"/>
        <v>5230.3595588565004</v>
      </c>
      <c r="L61" s="180">
        <v>0.25958399999999998</v>
      </c>
      <c r="M61" s="181">
        <v>7988.6778765078998</v>
      </c>
      <c r="N61" s="181">
        <f t="shared" si="18"/>
        <v>23966.033629523699</v>
      </c>
      <c r="O61" s="181">
        <v>1807.86975816524</v>
      </c>
      <c r="P61" s="181">
        <f t="shared" si="19"/>
        <v>5423.6092744957195</v>
      </c>
      <c r="Q61" s="151">
        <v>0.22630400000000001</v>
      </c>
      <c r="R61" s="187">
        <v>3</v>
      </c>
      <c r="S61" s="187">
        <v>0</v>
      </c>
      <c r="T61" s="188">
        <v>4</v>
      </c>
      <c r="U61" s="188">
        <v>5</v>
      </c>
      <c r="V61" s="188">
        <v>1</v>
      </c>
      <c r="W61" s="189">
        <v>24998.65</v>
      </c>
      <c r="X61" s="189">
        <v>5753.23</v>
      </c>
      <c r="Y61" s="191">
        <f t="shared" si="20"/>
        <v>0.230141627647893</v>
      </c>
      <c r="Z61" s="198"/>
      <c r="AA61" s="199"/>
      <c r="AB61" s="109">
        <f t="shared" si="21"/>
        <v>1.24068899825669</v>
      </c>
      <c r="AC61" s="109">
        <f t="shared" si="22"/>
        <v>1.09996835499734</v>
      </c>
      <c r="AD61" s="200">
        <f t="shared" si="33"/>
        <v>1.24068899825669</v>
      </c>
      <c r="AE61" s="200">
        <f t="shared" si="34"/>
        <v>1.09996835499734</v>
      </c>
      <c r="AF61" s="201">
        <f t="shared" si="35"/>
        <v>1.0430866611655001</v>
      </c>
      <c r="AG61" s="201">
        <f t="shared" si="36"/>
        <v>1.0607751607503</v>
      </c>
      <c r="AH61" s="206">
        <v>4</v>
      </c>
      <c r="AI61" s="206">
        <v>2</v>
      </c>
      <c r="AJ61" s="206">
        <v>10</v>
      </c>
      <c r="AK61" s="207">
        <f t="shared" si="37"/>
        <v>12</v>
      </c>
      <c r="AL61" s="206">
        <f t="shared" si="38"/>
        <v>1</v>
      </c>
      <c r="AM61" s="208"/>
      <c r="AN61" s="206">
        <f t="shared" si="39"/>
        <v>7</v>
      </c>
      <c r="AO61" s="208"/>
      <c r="AP61" s="58">
        <v>0</v>
      </c>
      <c r="AQ61" s="58">
        <v>0</v>
      </c>
      <c r="AR61" s="58">
        <v>100</v>
      </c>
      <c r="AS61" s="188">
        <f t="shared" si="40"/>
        <v>100</v>
      </c>
      <c r="AT61" s="115">
        <v>-100</v>
      </c>
      <c r="AU61" s="115">
        <v>0</v>
      </c>
      <c r="AV61" s="115">
        <v>0</v>
      </c>
      <c r="AW61" s="115">
        <f t="shared" si="41"/>
        <v>-100</v>
      </c>
      <c r="AX61" s="212"/>
      <c r="AY61" s="212">
        <f t="shared" si="42"/>
        <v>600</v>
      </c>
    </row>
    <row r="62" spans="1:51" s="58" customFormat="1" ht="17.100000000000001" customHeight="1">
      <c r="A62" s="173">
        <v>60</v>
      </c>
      <c r="B62" s="20">
        <v>102934</v>
      </c>
      <c r="C62" s="21" t="s">
        <v>114</v>
      </c>
      <c r="D62" s="21" t="s">
        <v>68</v>
      </c>
      <c r="E62" s="74">
        <v>7</v>
      </c>
      <c r="F62" s="72">
        <v>200</v>
      </c>
      <c r="G62" s="73">
        <v>600</v>
      </c>
      <c r="H62" s="85">
        <v>14829.666128995201</v>
      </c>
      <c r="I62" s="178">
        <f t="shared" si="16"/>
        <v>44488.998386985601</v>
      </c>
      <c r="J62" s="179">
        <v>3157.82910550824</v>
      </c>
      <c r="K62" s="179">
        <f t="shared" si="17"/>
        <v>9473.4873165247209</v>
      </c>
      <c r="L62" s="180">
        <v>0.21293999999999999</v>
      </c>
      <c r="M62" s="181">
        <v>16592.616838410198</v>
      </c>
      <c r="N62" s="181">
        <f t="shared" si="18"/>
        <v>49777.850515230602</v>
      </c>
      <c r="O62" s="181">
        <v>3080.2533898824599</v>
      </c>
      <c r="P62" s="181">
        <f t="shared" si="19"/>
        <v>9240.7601696473794</v>
      </c>
      <c r="Q62" s="151">
        <v>0.18564</v>
      </c>
      <c r="R62" s="187">
        <v>3</v>
      </c>
      <c r="S62" s="187">
        <v>2</v>
      </c>
      <c r="T62" s="188">
        <v>10</v>
      </c>
      <c r="U62" s="188">
        <v>15</v>
      </c>
      <c r="V62" s="188">
        <v>3</v>
      </c>
      <c r="W62" s="189">
        <v>55135.78</v>
      </c>
      <c r="X62" s="189">
        <v>11831.36</v>
      </c>
      <c r="Y62" s="191">
        <f t="shared" si="20"/>
        <v>0.214585882343553</v>
      </c>
      <c r="Z62" s="198"/>
      <c r="AA62" s="199"/>
      <c r="AB62" s="109">
        <f t="shared" si="21"/>
        <v>1.23931268401243</v>
      </c>
      <c r="AC62" s="109">
        <f t="shared" si="22"/>
        <v>1.2488917338140499</v>
      </c>
      <c r="AD62" s="200">
        <f t="shared" si="33"/>
        <v>1.23931268401243</v>
      </c>
      <c r="AE62" s="200">
        <f t="shared" si="34"/>
        <v>1.2488917338140499</v>
      </c>
      <c r="AF62" s="201">
        <f t="shared" si="35"/>
        <v>1.10763681897293</v>
      </c>
      <c r="AG62" s="201">
        <f t="shared" si="36"/>
        <v>1.2803448831906501</v>
      </c>
      <c r="AH62" s="206">
        <v>5</v>
      </c>
      <c r="AI62" s="206">
        <v>12</v>
      </c>
      <c r="AJ62" s="206">
        <v>7</v>
      </c>
      <c r="AK62" s="207">
        <f t="shared" si="37"/>
        <v>19</v>
      </c>
      <c r="AL62" s="206">
        <f t="shared" si="38"/>
        <v>2</v>
      </c>
      <c r="AM62" s="208"/>
      <c r="AN62" s="206">
        <f t="shared" si="39"/>
        <v>4</v>
      </c>
      <c r="AO62" s="208"/>
      <c r="AP62" s="58">
        <v>0</v>
      </c>
      <c r="AQ62" s="58">
        <v>200</v>
      </c>
      <c r="AR62" s="58">
        <v>0</v>
      </c>
      <c r="AS62" s="188">
        <f t="shared" si="40"/>
        <v>200</v>
      </c>
      <c r="AT62" s="115">
        <v>0</v>
      </c>
      <c r="AU62" s="115">
        <v>0</v>
      </c>
      <c r="AV62" s="115">
        <v>0</v>
      </c>
      <c r="AW62" s="115">
        <f t="shared" si="41"/>
        <v>0</v>
      </c>
      <c r="AX62" s="212"/>
      <c r="AY62" s="212">
        <f t="shared" si="42"/>
        <v>800</v>
      </c>
    </row>
    <row r="63" spans="1:51" s="58" customFormat="1" ht="17.100000000000001" customHeight="1">
      <c r="A63" s="173">
        <v>61</v>
      </c>
      <c r="B63" s="20">
        <v>106066</v>
      </c>
      <c r="C63" s="21" t="s">
        <v>115</v>
      </c>
      <c r="D63" s="20" t="s">
        <v>116</v>
      </c>
      <c r="E63" s="74">
        <v>15</v>
      </c>
      <c r="F63" s="72">
        <v>150</v>
      </c>
      <c r="G63" s="73">
        <v>450</v>
      </c>
      <c r="H63" s="85">
        <v>8525.5</v>
      </c>
      <c r="I63" s="178">
        <f t="shared" si="16"/>
        <v>25576.5</v>
      </c>
      <c r="J63" s="179">
        <v>2337.4363349999999</v>
      </c>
      <c r="K63" s="179">
        <f t="shared" si="17"/>
        <v>7012.3090050000001</v>
      </c>
      <c r="L63" s="180">
        <v>0.27417000000000002</v>
      </c>
      <c r="M63" s="181">
        <v>9968.6966400000001</v>
      </c>
      <c r="N63" s="181">
        <f t="shared" si="18"/>
        <v>29906.089919999999</v>
      </c>
      <c r="O63" s="181">
        <v>2382.7178708928</v>
      </c>
      <c r="P63" s="181">
        <f t="shared" si="19"/>
        <v>7148.1536126784003</v>
      </c>
      <c r="Q63" s="151">
        <v>0.23902000000000001</v>
      </c>
      <c r="R63" s="187">
        <v>4</v>
      </c>
      <c r="S63" s="187">
        <v>0</v>
      </c>
      <c r="T63" s="188">
        <v>7</v>
      </c>
      <c r="U63" s="188">
        <v>15</v>
      </c>
      <c r="V63" s="188">
        <v>2</v>
      </c>
      <c r="W63" s="189">
        <v>31319.85</v>
      </c>
      <c r="X63" s="189">
        <v>9476.69</v>
      </c>
      <c r="Y63" s="191">
        <f t="shared" si="20"/>
        <v>0.30257775819488297</v>
      </c>
      <c r="Z63" s="198"/>
      <c r="AA63" s="199"/>
      <c r="AB63" s="109">
        <f t="shared" si="21"/>
        <v>1.2245557445311099</v>
      </c>
      <c r="AC63" s="109">
        <f t="shared" si="22"/>
        <v>1.3514364517083901</v>
      </c>
      <c r="AD63" s="200">
        <f t="shared" si="33"/>
        <v>1.2245557445311099</v>
      </c>
      <c r="AE63" s="200">
        <f t="shared" si="34"/>
        <v>1.3514364517083901</v>
      </c>
      <c r="AF63" s="201">
        <f t="shared" si="35"/>
        <v>1.04727331736719</v>
      </c>
      <c r="AG63" s="201">
        <f t="shared" si="36"/>
        <v>1.3257535460893799</v>
      </c>
      <c r="AH63" s="206">
        <v>3</v>
      </c>
      <c r="AI63" s="206">
        <v>1</v>
      </c>
      <c r="AJ63" s="206">
        <v>5</v>
      </c>
      <c r="AK63" s="207">
        <f t="shared" si="37"/>
        <v>6</v>
      </c>
      <c r="AL63" s="206">
        <f t="shared" si="38"/>
        <v>-1</v>
      </c>
      <c r="AM63" s="208"/>
      <c r="AN63" s="206">
        <f t="shared" si="39"/>
        <v>-9</v>
      </c>
      <c r="AO63" s="208">
        <f>AN63*5</f>
        <v>-45</v>
      </c>
      <c r="AP63" s="58">
        <v>0</v>
      </c>
      <c r="AQ63" s="58">
        <v>0</v>
      </c>
      <c r="AR63" s="58">
        <v>0</v>
      </c>
      <c r="AS63" s="188">
        <f t="shared" si="40"/>
        <v>0</v>
      </c>
      <c r="AT63" s="115">
        <v>0</v>
      </c>
      <c r="AU63" s="115">
        <v>0</v>
      </c>
      <c r="AV63" s="115">
        <v>0</v>
      </c>
      <c r="AW63" s="115">
        <f t="shared" si="41"/>
        <v>0</v>
      </c>
      <c r="AX63" s="212"/>
      <c r="AY63" s="212">
        <f t="shared" si="42"/>
        <v>800</v>
      </c>
    </row>
    <row r="64" spans="1:51" s="58" customFormat="1" ht="18.95" customHeight="1">
      <c r="A64" s="173">
        <v>62</v>
      </c>
      <c r="B64" s="77">
        <v>598</v>
      </c>
      <c r="C64" s="78" t="s">
        <v>117</v>
      </c>
      <c r="D64" s="77" t="s">
        <v>73</v>
      </c>
      <c r="E64" s="79">
        <v>12</v>
      </c>
      <c r="F64" s="72">
        <v>150</v>
      </c>
      <c r="G64" s="73">
        <v>450</v>
      </c>
      <c r="H64" s="85">
        <v>10430.965465400701</v>
      </c>
      <c r="I64" s="178">
        <f t="shared" si="16"/>
        <v>31292.896396202101</v>
      </c>
      <c r="J64" s="179">
        <v>2706.0845087579701</v>
      </c>
      <c r="K64" s="179">
        <f t="shared" si="17"/>
        <v>8118.2535262739102</v>
      </c>
      <c r="L64" s="180">
        <v>0.25942799999999999</v>
      </c>
      <c r="M64" s="181">
        <v>12196.7192993837</v>
      </c>
      <c r="N64" s="181">
        <f t="shared" si="18"/>
        <v>36590.157898151097</v>
      </c>
      <c r="O64" s="181">
        <v>2758.5076105030198</v>
      </c>
      <c r="P64" s="181">
        <f t="shared" si="19"/>
        <v>8275.5228315090608</v>
      </c>
      <c r="Q64" s="151">
        <v>0.22616800000000001</v>
      </c>
      <c r="R64" s="187">
        <v>4</v>
      </c>
      <c r="S64" s="187">
        <v>0</v>
      </c>
      <c r="T64" s="188">
        <v>10</v>
      </c>
      <c r="U64" s="188">
        <v>15</v>
      </c>
      <c r="V64" s="188">
        <v>2</v>
      </c>
      <c r="W64" s="189">
        <v>38000.550000000003</v>
      </c>
      <c r="X64" s="189">
        <v>8269.7999999999993</v>
      </c>
      <c r="Y64" s="191">
        <f t="shared" si="20"/>
        <v>0.217623165980492</v>
      </c>
      <c r="Z64" s="198"/>
      <c r="AA64" s="199"/>
      <c r="AB64" s="109">
        <f t="shared" si="21"/>
        <v>1.2143506794280601</v>
      </c>
      <c r="AC64" s="109">
        <f t="shared" si="22"/>
        <v>1.0186673738675001</v>
      </c>
      <c r="AD64" s="200">
        <f t="shared" si="33"/>
        <v>1.2143506794280601</v>
      </c>
      <c r="AE64" s="200">
        <f t="shared" si="34"/>
        <v>1.0186673738675001</v>
      </c>
      <c r="AF64" s="201">
        <f t="shared" si="35"/>
        <v>1.0385456686405901</v>
      </c>
      <c r="AG64" s="209">
        <f t="shared" si="36"/>
        <v>0.99930846284572195</v>
      </c>
      <c r="AH64" s="206">
        <v>7</v>
      </c>
      <c r="AI64" s="206">
        <v>12</v>
      </c>
      <c r="AJ64" s="206">
        <v>2</v>
      </c>
      <c r="AK64" s="207">
        <f t="shared" si="37"/>
        <v>14</v>
      </c>
      <c r="AL64" s="206">
        <f t="shared" si="38"/>
        <v>3</v>
      </c>
      <c r="AM64" s="208"/>
      <c r="AN64" s="206">
        <f t="shared" si="39"/>
        <v>-1</v>
      </c>
      <c r="AO64" s="208">
        <f>AN64*5</f>
        <v>-5</v>
      </c>
      <c r="AP64" s="58">
        <v>150</v>
      </c>
      <c r="AQ64" s="58">
        <v>0</v>
      </c>
      <c r="AR64" s="58">
        <v>0</v>
      </c>
      <c r="AS64" s="188">
        <f t="shared" si="40"/>
        <v>150</v>
      </c>
      <c r="AT64" s="115">
        <v>0</v>
      </c>
      <c r="AU64" s="115">
        <v>0</v>
      </c>
      <c r="AV64" s="115">
        <v>0</v>
      </c>
      <c r="AW64" s="115">
        <f t="shared" si="41"/>
        <v>0</v>
      </c>
      <c r="AX64" s="212">
        <f>(R64*100)+(S64*50)</f>
        <v>400</v>
      </c>
      <c r="AY64" s="212">
        <v>0</v>
      </c>
    </row>
    <row r="65" spans="1:51" s="58" customFormat="1" ht="17.100000000000001" customHeight="1">
      <c r="A65" s="173">
        <v>63</v>
      </c>
      <c r="B65" s="20">
        <v>307</v>
      </c>
      <c r="C65" s="21" t="s">
        <v>118</v>
      </c>
      <c r="D65" s="20" t="s">
        <v>116</v>
      </c>
      <c r="E65" s="74">
        <v>3</v>
      </c>
      <c r="F65" s="72">
        <v>200</v>
      </c>
      <c r="G65" s="73">
        <v>600</v>
      </c>
      <c r="H65" s="85">
        <v>100000</v>
      </c>
      <c r="I65" s="178">
        <f t="shared" si="16"/>
        <v>300000</v>
      </c>
      <c r="J65" s="179">
        <v>22175.4</v>
      </c>
      <c r="K65" s="179">
        <f t="shared" si="17"/>
        <v>66526.2</v>
      </c>
      <c r="L65" s="180">
        <v>0.22175400000000001</v>
      </c>
      <c r="M65" s="181">
        <v>120000</v>
      </c>
      <c r="N65" s="181">
        <f t="shared" si="18"/>
        <v>360000</v>
      </c>
      <c r="O65" s="181">
        <v>23198.880000000001</v>
      </c>
      <c r="P65" s="181">
        <f t="shared" si="19"/>
        <v>69596.639999999999</v>
      </c>
      <c r="Q65" s="151">
        <v>0.193324</v>
      </c>
      <c r="R65" s="187">
        <v>22</v>
      </c>
      <c r="S65" s="187">
        <v>2</v>
      </c>
      <c r="T65" s="188">
        <v>42</v>
      </c>
      <c r="U65" s="188">
        <v>40</v>
      </c>
      <c r="V65" s="188">
        <v>9</v>
      </c>
      <c r="W65" s="189">
        <v>360013.58</v>
      </c>
      <c r="X65" s="189">
        <v>73128</v>
      </c>
      <c r="Y65" s="191">
        <f t="shared" si="20"/>
        <v>0.203125670981634</v>
      </c>
      <c r="Z65" s="198"/>
      <c r="AA65" s="199"/>
      <c r="AB65" s="109">
        <f t="shared" si="21"/>
        <v>1.2000452666666701</v>
      </c>
      <c r="AC65" s="109">
        <f t="shared" si="22"/>
        <v>1.09923609044256</v>
      </c>
      <c r="AD65" s="200">
        <f t="shared" si="33"/>
        <v>1.2000452666666701</v>
      </c>
      <c r="AE65" s="200">
        <f t="shared" si="34"/>
        <v>1.09923609044256</v>
      </c>
      <c r="AF65" s="201">
        <f t="shared" si="35"/>
        <v>1.0000377222222201</v>
      </c>
      <c r="AG65" s="201">
        <f t="shared" si="36"/>
        <v>1.0507403805701001</v>
      </c>
      <c r="AH65" s="206">
        <v>98.2</v>
      </c>
      <c r="AI65" s="206">
        <v>27</v>
      </c>
      <c r="AJ65" s="206">
        <v>5</v>
      </c>
      <c r="AK65" s="207">
        <f t="shared" si="37"/>
        <v>32</v>
      </c>
      <c r="AL65" s="206">
        <f t="shared" si="38"/>
        <v>76.2</v>
      </c>
      <c r="AM65" s="208"/>
      <c r="AN65" s="206">
        <f t="shared" si="39"/>
        <v>-8</v>
      </c>
      <c r="AO65" s="208">
        <f>AN65*5</f>
        <v>-40</v>
      </c>
      <c r="AP65" s="58">
        <v>200</v>
      </c>
      <c r="AQ65" s="58">
        <v>0</v>
      </c>
      <c r="AR65" s="58">
        <v>0</v>
      </c>
      <c r="AS65" s="188">
        <f t="shared" si="40"/>
        <v>200</v>
      </c>
      <c r="AT65" s="115">
        <v>0</v>
      </c>
      <c r="AU65" s="115">
        <v>-200</v>
      </c>
      <c r="AV65" s="115">
        <v>0</v>
      </c>
      <c r="AW65" s="115">
        <f t="shared" si="41"/>
        <v>-200</v>
      </c>
      <c r="AX65" s="212"/>
      <c r="AY65" s="212">
        <v>2000</v>
      </c>
    </row>
    <row r="66" spans="1:51" s="58" customFormat="1" ht="17.100000000000001" customHeight="1">
      <c r="A66" s="173">
        <v>64</v>
      </c>
      <c r="B66" s="20">
        <v>753</v>
      </c>
      <c r="C66" s="21" t="s">
        <v>119</v>
      </c>
      <c r="D66" s="20" t="s">
        <v>73</v>
      </c>
      <c r="E66" s="74">
        <v>37</v>
      </c>
      <c r="F66" s="72">
        <v>100</v>
      </c>
      <c r="G66" s="73">
        <v>300</v>
      </c>
      <c r="H66" s="85">
        <v>5000</v>
      </c>
      <c r="I66" s="178">
        <f t="shared" si="16"/>
        <v>15000</v>
      </c>
      <c r="J66" s="179">
        <v>1170</v>
      </c>
      <c r="K66" s="179">
        <f t="shared" si="17"/>
        <v>3510</v>
      </c>
      <c r="L66" s="180">
        <v>0.23400000000000001</v>
      </c>
      <c r="M66" s="181">
        <v>6300</v>
      </c>
      <c r="N66" s="181">
        <f t="shared" si="18"/>
        <v>18900</v>
      </c>
      <c r="O66" s="181">
        <v>1285.2</v>
      </c>
      <c r="P66" s="181">
        <f t="shared" si="19"/>
        <v>3855.6</v>
      </c>
      <c r="Q66" s="151">
        <v>0.20399999999999999</v>
      </c>
      <c r="R66" s="187">
        <v>2</v>
      </c>
      <c r="S66" s="187">
        <v>1</v>
      </c>
      <c r="T66" s="188">
        <v>3</v>
      </c>
      <c r="U66" s="188">
        <v>5</v>
      </c>
      <c r="V66" s="188">
        <v>1</v>
      </c>
      <c r="W66" s="189">
        <v>17990.88</v>
      </c>
      <c r="X66" s="189">
        <v>4658.1400000000003</v>
      </c>
      <c r="Y66" s="191">
        <f t="shared" si="20"/>
        <v>0.25891674003717402</v>
      </c>
      <c r="Z66" s="198"/>
      <c r="AA66" s="199"/>
      <c r="AB66" s="109">
        <f t="shared" si="21"/>
        <v>1.199392</v>
      </c>
      <c r="AC66" s="109">
        <f t="shared" si="22"/>
        <v>1.3271054131054101</v>
      </c>
      <c r="AD66" s="200">
        <f t="shared" si="33"/>
        <v>1.199392</v>
      </c>
      <c r="AE66" s="200">
        <f t="shared" si="34"/>
        <v>1.3271054131054101</v>
      </c>
      <c r="AF66" s="209">
        <f t="shared" si="35"/>
        <v>0.95189841269841302</v>
      </c>
      <c r="AG66" s="209">
        <f t="shared" si="36"/>
        <v>1.20814918560017</v>
      </c>
      <c r="AH66" s="206">
        <v>0</v>
      </c>
      <c r="AI66" s="206">
        <v>5</v>
      </c>
      <c r="AJ66" s="206">
        <v>1</v>
      </c>
      <c r="AK66" s="207">
        <f t="shared" si="37"/>
        <v>6</v>
      </c>
      <c r="AL66" s="206">
        <f t="shared" si="38"/>
        <v>-2</v>
      </c>
      <c r="AM66" s="208">
        <f>AL66*30</f>
        <v>-60</v>
      </c>
      <c r="AN66" s="206">
        <f t="shared" si="39"/>
        <v>1</v>
      </c>
      <c r="AO66" s="208"/>
      <c r="AP66" s="58">
        <v>100</v>
      </c>
      <c r="AQ66" s="58">
        <v>0</v>
      </c>
      <c r="AR66" s="58">
        <v>0</v>
      </c>
      <c r="AS66" s="188">
        <f t="shared" si="40"/>
        <v>100</v>
      </c>
      <c r="AT66" s="115">
        <v>0</v>
      </c>
      <c r="AU66" s="115">
        <v>0</v>
      </c>
      <c r="AV66" s="115">
        <v>0</v>
      </c>
      <c r="AW66" s="115">
        <f t="shared" si="41"/>
        <v>0</v>
      </c>
      <c r="AX66" s="212">
        <f>(R66*100)+(S66*50)</f>
        <v>250</v>
      </c>
      <c r="AY66" s="212">
        <v>0</v>
      </c>
    </row>
    <row r="67" spans="1:51" s="58" customFormat="1" ht="17.100000000000001" customHeight="1">
      <c r="A67" s="173">
        <v>65</v>
      </c>
      <c r="B67" s="20">
        <v>105910</v>
      </c>
      <c r="C67" s="21" t="s">
        <v>120</v>
      </c>
      <c r="D67" s="20" t="s">
        <v>73</v>
      </c>
      <c r="E67" s="74">
        <v>35</v>
      </c>
      <c r="F67" s="72">
        <v>100</v>
      </c>
      <c r="G67" s="73">
        <v>300</v>
      </c>
      <c r="H67" s="85">
        <v>4500</v>
      </c>
      <c r="I67" s="178">
        <f t="shared" ref="I67:I114" si="43">H67*3</f>
        <v>13500</v>
      </c>
      <c r="J67" s="179">
        <v>1031.5889999999999</v>
      </c>
      <c r="K67" s="179">
        <f t="shared" ref="K67:K114" si="44">J67*3</f>
        <v>3094.7669999999998</v>
      </c>
      <c r="L67" s="180">
        <v>0.229242</v>
      </c>
      <c r="M67" s="181">
        <v>5533.92</v>
      </c>
      <c r="N67" s="181">
        <f t="shared" ref="N67:N114" si="45">M67*3</f>
        <v>16601.759999999998</v>
      </c>
      <c r="O67" s="181">
        <v>1105.9649798400001</v>
      </c>
      <c r="P67" s="181">
        <f t="shared" ref="P67:P114" si="46">O67*3</f>
        <v>3317.8949395200002</v>
      </c>
      <c r="Q67" s="151">
        <v>0.199852</v>
      </c>
      <c r="R67" s="187">
        <v>2</v>
      </c>
      <c r="S67" s="187">
        <v>2</v>
      </c>
      <c r="T67" s="188">
        <v>3</v>
      </c>
      <c r="U67" s="188">
        <v>5</v>
      </c>
      <c r="V67" s="188">
        <v>1</v>
      </c>
      <c r="W67" s="189">
        <v>16120.36</v>
      </c>
      <c r="X67" s="189">
        <v>3597.38</v>
      </c>
      <c r="Y67" s="191">
        <f t="shared" ref="Y67:Y115" si="47">X67/W67</f>
        <v>0.22315754735005899</v>
      </c>
      <c r="Z67" s="198"/>
      <c r="AA67" s="199"/>
      <c r="AB67" s="109">
        <f t="shared" ref="AB67:AB115" si="48">W67/I67</f>
        <v>1.19410074074074</v>
      </c>
      <c r="AC67" s="109">
        <f t="shared" ref="AC67:AC115" si="49">X67/K67</f>
        <v>1.1624073799416901</v>
      </c>
      <c r="AD67" s="200">
        <f t="shared" si="33"/>
        <v>1.19410074074074</v>
      </c>
      <c r="AE67" s="200">
        <f t="shared" si="34"/>
        <v>1.1624073799416901</v>
      </c>
      <c r="AF67" s="209">
        <f t="shared" si="35"/>
        <v>0.97100307437283795</v>
      </c>
      <c r="AG67" s="209">
        <f t="shared" si="36"/>
        <v>1.08423565711832</v>
      </c>
      <c r="AH67" s="206">
        <v>6</v>
      </c>
      <c r="AI67" s="206">
        <v>7</v>
      </c>
      <c r="AJ67" s="206">
        <v>1</v>
      </c>
      <c r="AK67" s="207">
        <f t="shared" si="37"/>
        <v>8</v>
      </c>
      <c r="AL67" s="206">
        <f t="shared" si="38"/>
        <v>4</v>
      </c>
      <c r="AM67" s="208"/>
      <c r="AN67" s="206">
        <f t="shared" si="39"/>
        <v>3</v>
      </c>
      <c r="AO67" s="208"/>
      <c r="AP67" s="58">
        <v>0</v>
      </c>
      <c r="AQ67" s="58">
        <v>0</v>
      </c>
      <c r="AR67" s="58">
        <v>100</v>
      </c>
      <c r="AS67" s="188">
        <f t="shared" si="40"/>
        <v>100</v>
      </c>
      <c r="AT67" s="115">
        <v>0</v>
      </c>
      <c r="AU67" s="115">
        <v>-100</v>
      </c>
      <c r="AV67" s="115">
        <v>0</v>
      </c>
      <c r="AW67" s="115">
        <f t="shared" si="41"/>
        <v>-100</v>
      </c>
      <c r="AX67" s="212">
        <f>(R67*100)+(S67*50)</f>
        <v>300</v>
      </c>
      <c r="AY67" s="212">
        <v>0</v>
      </c>
    </row>
    <row r="68" spans="1:51" s="58" customFormat="1" ht="17.100000000000001" customHeight="1">
      <c r="A68" s="173">
        <v>66</v>
      </c>
      <c r="B68" s="77">
        <v>515</v>
      </c>
      <c r="C68" s="78" t="s">
        <v>121</v>
      </c>
      <c r="D68" s="77" t="s">
        <v>49</v>
      </c>
      <c r="E68" s="79">
        <v>14</v>
      </c>
      <c r="F68" s="72">
        <v>150</v>
      </c>
      <c r="G68" s="73">
        <v>450</v>
      </c>
      <c r="H68" s="85">
        <v>10357.565399999999</v>
      </c>
      <c r="I68" s="178">
        <f t="shared" si="43"/>
        <v>31072.696199999998</v>
      </c>
      <c r="J68" s="179">
        <v>2494.7646325055998</v>
      </c>
      <c r="K68" s="179">
        <f t="shared" si="44"/>
        <v>7484.2938975167999</v>
      </c>
      <c r="L68" s="180">
        <v>0.24086399999999999</v>
      </c>
      <c r="M68" s="181">
        <v>12110.894070912</v>
      </c>
      <c r="N68" s="181">
        <f t="shared" si="45"/>
        <v>36332.682212735999</v>
      </c>
      <c r="O68" s="181">
        <v>2543.09398058639</v>
      </c>
      <c r="P68" s="181">
        <f t="shared" si="46"/>
        <v>7629.28194175917</v>
      </c>
      <c r="Q68" s="151">
        <v>0.209984</v>
      </c>
      <c r="R68" s="187">
        <v>2</v>
      </c>
      <c r="S68" s="190">
        <v>1</v>
      </c>
      <c r="T68" s="188">
        <v>10</v>
      </c>
      <c r="U68" s="188">
        <v>10</v>
      </c>
      <c r="V68" s="188">
        <v>2</v>
      </c>
      <c r="W68" s="189">
        <v>37044.379999999997</v>
      </c>
      <c r="X68" s="189">
        <v>8229.2199999999993</v>
      </c>
      <c r="Y68" s="191">
        <f t="shared" si="47"/>
        <v>0.22214489755261099</v>
      </c>
      <c r="Z68" s="198">
        <v>490</v>
      </c>
      <c r="AA68" s="199">
        <v>41</v>
      </c>
      <c r="AB68" s="109">
        <f t="shared" si="48"/>
        <v>1.1921842817103201</v>
      </c>
      <c r="AC68" s="109">
        <f t="shared" si="49"/>
        <v>1.09953191479164</v>
      </c>
      <c r="AD68" s="200">
        <f t="shared" ref="AD68:AD99" si="50">(W68-Z68)/I68</f>
        <v>1.1764148101187299</v>
      </c>
      <c r="AE68" s="200">
        <f t="shared" ref="AE68:AE99" si="51">(X68-AA68)/K68</f>
        <v>1.0940537760972699</v>
      </c>
      <c r="AF68" s="201">
        <f t="shared" ref="AF68:AF99" si="52">(W68-Z68)/N68</f>
        <v>1.0061018833117199</v>
      </c>
      <c r="AG68" s="201">
        <f t="shared" ref="AG68:AG99" si="53">(X68-AA68)/P68</f>
        <v>1.0732622103243401</v>
      </c>
      <c r="AH68" s="206">
        <v>5</v>
      </c>
      <c r="AI68" s="206">
        <v>8</v>
      </c>
      <c r="AJ68" s="206">
        <v>2</v>
      </c>
      <c r="AK68" s="207">
        <f t="shared" ref="AK68:AK99" si="54">AI68+AJ68</f>
        <v>10</v>
      </c>
      <c r="AL68" s="206">
        <f t="shared" ref="AL68:AL99" si="55">AH68-R68</f>
        <v>3</v>
      </c>
      <c r="AM68" s="208"/>
      <c r="AN68" s="206">
        <f t="shared" ref="AN68:AN114" si="56">AK68-U68</f>
        <v>0</v>
      </c>
      <c r="AO68" s="208"/>
      <c r="AP68" s="58">
        <v>150</v>
      </c>
      <c r="AQ68" s="58">
        <v>0</v>
      </c>
      <c r="AR68" s="58">
        <v>0</v>
      </c>
      <c r="AS68" s="188">
        <f t="shared" ref="AS68:AS114" si="57">AP68+AQ68+AR68</f>
        <v>150</v>
      </c>
      <c r="AT68" s="115">
        <v>0</v>
      </c>
      <c r="AU68" s="115">
        <v>0</v>
      </c>
      <c r="AV68" s="115">
        <v>-150</v>
      </c>
      <c r="AW68" s="115">
        <f t="shared" ref="AW68:AW114" si="58">AT68+AU68+AV68</f>
        <v>-150</v>
      </c>
      <c r="AX68" s="212"/>
      <c r="AY68" s="212">
        <f>(R68*200)+(S68*100)</f>
        <v>500</v>
      </c>
    </row>
    <row r="69" spans="1:51" s="58" customFormat="1" ht="17.100000000000001" customHeight="1">
      <c r="A69" s="173">
        <v>67</v>
      </c>
      <c r="B69" s="20">
        <v>752</v>
      </c>
      <c r="C69" s="21" t="s">
        <v>122</v>
      </c>
      <c r="D69" s="21" t="s">
        <v>68</v>
      </c>
      <c r="E69" s="74">
        <v>27</v>
      </c>
      <c r="F69" s="72">
        <v>100</v>
      </c>
      <c r="G69" s="73">
        <v>300</v>
      </c>
      <c r="H69" s="85">
        <v>7200</v>
      </c>
      <c r="I69" s="178">
        <f t="shared" si="43"/>
        <v>21600</v>
      </c>
      <c r="J69" s="179">
        <v>1482.0624</v>
      </c>
      <c r="K69" s="179">
        <f t="shared" si="44"/>
        <v>4446.1872000000003</v>
      </c>
      <c r="L69" s="180">
        <v>0.205842</v>
      </c>
      <c r="M69" s="181">
        <v>8563.9680000000008</v>
      </c>
      <c r="N69" s="181">
        <f t="shared" si="45"/>
        <v>25691.903999999999</v>
      </c>
      <c r="O69" s="181">
        <v>1536.821185536</v>
      </c>
      <c r="P69" s="181">
        <f t="shared" si="46"/>
        <v>4610.4635566079996</v>
      </c>
      <c r="Q69" s="151">
        <v>0.179452</v>
      </c>
      <c r="R69" s="190">
        <v>2</v>
      </c>
      <c r="S69" s="187">
        <v>1</v>
      </c>
      <c r="T69" s="188">
        <v>4</v>
      </c>
      <c r="U69" s="188">
        <v>5</v>
      </c>
      <c r="V69" s="188">
        <v>1</v>
      </c>
      <c r="W69" s="189">
        <v>25712.16</v>
      </c>
      <c r="X69" s="189">
        <v>3955.28</v>
      </c>
      <c r="Y69" s="191">
        <f t="shared" si="47"/>
        <v>0.15382916098842001</v>
      </c>
      <c r="Z69" s="198"/>
      <c r="AA69" s="199"/>
      <c r="AB69" s="109">
        <f t="shared" si="48"/>
        <v>1.19037777777778</v>
      </c>
      <c r="AC69" s="97">
        <f t="shared" si="49"/>
        <v>0.88958917429297601</v>
      </c>
      <c r="AD69" s="200">
        <f t="shared" si="50"/>
        <v>1.19037777777778</v>
      </c>
      <c r="AE69" s="202">
        <f t="shared" si="51"/>
        <v>0.88958917429297601</v>
      </c>
      <c r="AF69" s="201">
        <f t="shared" si="52"/>
        <v>1.00078841957373</v>
      </c>
      <c r="AG69" s="209">
        <f t="shared" si="53"/>
        <v>0.85789204305303501</v>
      </c>
      <c r="AH69" s="206">
        <v>3</v>
      </c>
      <c r="AI69" s="206">
        <v>2</v>
      </c>
      <c r="AJ69" s="206">
        <v>2</v>
      </c>
      <c r="AK69" s="207">
        <f t="shared" si="54"/>
        <v>4</v>
      </c>
      <c r="AL69" s="206">
        <f t="shared" si="55"/>
        <v>1</v>
      </c>
      <c r="AM69" s="208"/>
      <c r="AN69" s="206">
        <f t="shared" si="56"/>
        <v>-1</v>
      </c>
      <c r="AO69" s="208">
        <f>AN69*5</f>
        <v>-5</v>
      </c>
      <c r="AP69" s="58">
        <v>0</v>
      </c>
      <c r="AQ69" s="58">
        <v>0</v>
      </c>
      <c r="AR69" s="58">
        <v>0</v>
      </c>
      <c r="AS69" s="188">
        <f t="shared" si="57"/>
        <v>0</v>
      </c>
      <c r="AT69" s="115">
        <v>0</v>
      </c>
      <c r="AU69" s="115">
        <v>0</v>
      </c>
      <c r="AV69" s="115">
        <v>0</v>
      </c>
      <c r="AW69" s="115">
        <f t="shared" si="58"/>
        <v>0</v>
      </c>
      <c r="AX69" s="212"/>
      <c r="AY69" s="212">
        <v>0</v>
      </c>
    </row>
    <row r="70" spans="1:51" s="58" customFormat="1" ht="17.100000000000001" customHeight="1">
      <c r="A70" s="173">
        <v>68</v>
      </c>
      <c r="B70" s="20">
        <v>102935</v>
      </c>
      <c r="C70" s="21" t="s">
        <v>123</v>
      </c>
      <c r="D70" s="20" t="s">
        <v>49</v>
      </c>
      <c r="E70" s="74">
        <v>21</v>
      </c>
      <c r="F70" s="72">
        <v>150</v>
      </c>
      <c r="G70" s="73">
        <v>450</v>
      </c>
      <c r="H70" s="85">
        <v>8749.2242973960001</v>
      </c>
      <c r="I70" s="178">
        <f t="shared" si="43"/>
        <v>26247.672892187999</v>
      </c>
      <c r="J70" s="179">
        <v>2297.7737803279201</v>
      </c>
      <c r="K70" s="179">
        <f t="shared" si="44"/>
        <v>6893.3213409837599</v>
      </c>
      <c r="L70" s="180">
        <v>0.26262600000000003</v>
      </c>
      <c r="M70" s="181">
        <v>10406.677348294699</v>
      </c>
      <c r="N70" s="181">
        <f t="shared" si="45"/>
        <v>31220.032044884101</v>
      </c>
      <c r="O70" s="181">
        <v>2382.6712189561599</v>
      </c>
      <c r="P70" s="181">
        <f t="shared" si="46"/>
        <v>7148.0136568684802</v>
      </c>
      <c r="Q70" s="151">
        <v>0.22895599999999999</v>
      </c>
      <c r="R70" s="187">
        <v>3</v>
      </c>
      <c r="S70" s="187">
        <v>1</v>
      </c>
      <c r="T70" s="188">
        <v>4</v>
      </c>
      <c r="U70" s="188">
        <v>10</v>
      </c>
      <c r="V70" s="188">
        <v>2</v>
      </c>
      <c r="W70" s="189">
        <v>31222.32</v>
      </c>
      <c r="X70" s="189">
        <v>7223.05</v>
      </c>
      <c r="Y70" s="191">
        <f t="shared" si="47"/>
        <v>0.23134251394515201</v>
      </c>
      <c r="Z70" s="198"/>
      <c r="AA70" s="199"/>
      <c r="AB70" s="109">
        <f t="shared" si="48"/>
        <v>1.1895271679224799</v>
      </c>
      <c r="AC70" s="109">
        <f t="shared" si="49"/>
        <v>1.04783306082887</v>
      </c>
      <c r="AD70" s="200">
        <f t="shared" si="50"/>
        <v>1.1895271679224799</v>
      </c>
      <c r="AE70" s="200">
        <f t="shared" si="51"/>
        <v>1.04783306082887</v>
      </c>
      <c r="AF70" s="201">
        <f t="shared" si="52"/>
        <v>1.00007328484201</v>
      </c>
      <c r="AG70" s="201">
        <f t="shared" si="53"/>
        <v>1.01049750976055</v>
      </c>
      <c r="AH70" s="206">
        <v>6</v>
      </c>
      <c r="AI70" s="206">
        <v>2</v>
      </c>
      <c r="AJ70" s="206">
        <v>4</v>
      </c>
      <c r="AK70" s="207">
        <f t="shared" si="54"/>
        <v>6</v>
      </c>
      <c r="AL70" s="206">
        <f t="shared" si="55"/>
        <v>3</v>
      </c>
      <c r="AM70" s="208"/>
      <c r="AN70" s="206">
        <f t="shared" si="56"/>
        <v>-4</v>
      </c>
      <c r="AO70" s="208">
        <f>AN70*5</f>
        <v>-20</v>
      </c>
      <c r="AP70" s="58">
        <v>150</v>
      </c>
      <c r="AQ70" s="58">
        <v>0</v>
      </c>
      <c r="AR70" s="58">
        <v>150</v>
      </c>
      <c r="AS70" s="188">
        <f t="shared" si="57"/>
        <v>300</v>
      </c>
      <c r="AT70" s="115">
        <v>0</v>
      </c>
      <c r="AU70" s="115">
        <v>-150</v>
      </c>
      <c r="AV70" s="115">
        <v>0</v>
      </c>
      <c r="AW70" s="115">
        <f t="shared" si="58"/>
        <v>-150</v>
      </c>
      <c r="AX70" s="212"/>
      <c r="AY70" s="212">
        <f>(R70*200)+(S70*100)</f>
        <v>700</v>
      </c>
    </row>
    <row r="71" spans="1:51" s="58" customFormat="1" ht="17.100000000000001" customHeight="1">
      <c r="A71" s="173">
        <v>69</v>
      </c>
      <c r="B71" s="20">
        <v>744</v>
      </c>
      <c r="C71" s="21" t="s">
        <v>124</v>
      </c>
      <c r="D71" s="20" t="s">
        <v>49</v>
      </c>
      <c r="E71" s="74">
        <v>9</v>
      </c>
      <c r="F71" s="72">
        <v>200</v>
      </c>
      <c r="G71" s="73">
        <v>600</v>
      </c>
      <c r="H71" s="85">
        <v>14320.184999999999</v>
      </c>
      <c r="I71" s="178">
        <f t="shared" si="43"/>
        <v>42960.555</v>
      </c>
      <c r="J71" s="179">
        <v>3077.2645546499998</v>
      </c>
      <c r="K71" s="179">
        <f t="shared" si="44"/>
        <v>9231.7936639500003</v>
      </c>
      <c r="L71" s="180">
        <v>0.21489</v>
      </c>
      <c r="M71" s="181">
        <v>16022.5685928</v>
      </c>
      <c r="N71" s="181">
        <f t="shared" si="45"/>
        <v>48067.705778399999</v>
      </c>
      <c r="O71" s="181">
        <v>3001.6680001751502</v>
      </c>
      <c r="P71" s="181">
        <f t="shared" si="46"/>
        <v>9005.0040005254505</v>
      </c>
      <c r="Q71" s="151">
        <v>0.18734000000000001</v>
      </c>
      <c r="R71" s="187">
        <v>4</v>
      </c>
      <c r="S71" s="187">
        <v>1</v>
      </c>
      <c r="T71" s="188">
        <v>10</v>
      </c>
      <c r="U71" s="188">
        <v>10</v>
      </c>
      <c r="V71" s="188">
        <v>3</v>
      </c>
      <c r="W71" s="189">
        <v>50537.46</v>
      </c>
      <c r="X71" s="189">
        <v>11832.15</v>
      </c>
      <c r="Y71" s="191">
        <f t="shared" si="47"/>
        <v>0.23412632926150201</v>
      </c>
      <c r="Z71" s="198"/>
      <c r="AA71" s="199"/>
      <c r="AB71" s="109">
        <f t="shared" si="48"/>
        <v>1.17636888070929</v>
      </c>
      <c r="AC71" s="109">
        <f t="shared" si="49"/>
        <v>1.2816740094835899</v>
      </c>
      <c r="AD71" s="200">
        <f t="shared" si="50"/>
        <v>1.17636888070929</v>
      </c>
      <c r="AE71" s="200">
        <f t="shared" si="51"/>
        <v>1.2816740094835899</v>
      </c>
      <c r="AF71" s="201">
        <f t="shared" si="52"/>
        <v>1.0513807385146701</v>
      </c>
      <c r="AG71" s="201">
        <f t="shared" si="53"/>
        <v>1.3139527755134299</v>
      </c>
      <c r="AH71" s="206">
        <v>2</v>
      </c>
      <c r="AI71" s="206">
        <v>5</v>
      </c>
      <c r="AJ71" s="206">
        <v>9</v>
      </c>
      <c r="AK71" s="207">
        <f t="shared" si="54"/>
        <v>14</v>
      </c>
      <c r="AL71" s="206">
        <f t="shared" si="55"/>
        <v>-2</v>
      </c>
      <c r="AM71" s="208">
        <f>AL71*30</f>
        <v>-60</v>
      </c>
      <c r="AN71" s="206">
        <f t="shared" si="56"/>
        <v>4</v>
      </c>
      <c r="AO71" s="208"/>
      <c r="AP71" s="58">
        <v>0</v>
      </c>
      <c r="AQ71" s="58">
        <v>0</v>
      </c>
      <c r="AR71" s="58">
        <v>0</v>
      </c>
      <c r="AS71" s="188">
        <f t="shared" si="57"/>
        <v>0</v>
      </c>
      <c r="AT71" s="115">
        <v>0</v>
      </c>
      <c r="AU71" s="115">
        <v>0</v>
      </c>
      <c r="AV71" s="115">
        <v>0</v>
      </c>
      <c r="AW71" s="115">
        <f t="shared" si="58"/>
        <v>0</v>
      </c>
      <c r="AX71" s="212"/>
      <c r="AY71" s="212">
        <f>(R71*200)+(S71*100)</f>
        <v>900</v>
      </c>
    </row>
    <row r="72" spans="1:51" s="58" customFormat="1" ht="17.100000000000001" customHeight="1">
      <c r="A72" s="173">
        <v>70</v>
      </c>
      <c r="B72" s="20">
        <v>572</v>
      </c>
      <c r="C72" s="21" t="s">
        <v>125</v>
      </c>
      <c r="D72" s="20" t="s">
        <v>49</v>
      </c>
      <c r="E72" s="74">
        <v>17</v>
      </c>
      <c r="F72" s="72">
        <v>150</v>
      </c>
      <c r="G72" s="73">
        <v>450</v>
      </c>
      <c r="H72" s="85">
        <v>11843.9993785728</v>
      </c>
      <c r="I72" s="178">
        <f t="shared" si="43"/>
        <v>35531.998135718401</v>
      </c>
      <c r="J72" s="179">
        <v>2549.7761862191501</v>
      </c>
      <c r="K72" s="179">
        <f t="shared" si="44"/>
        <v>7649.3285586574502</v>
      </c>
      <c r="L72" s="180">
        <v>0.21528</v>
      </c>
      <c r="M72" s="181">
        <v>13848.9515933776</v>
      </c>
      <c r="N72" s="181">
        <f t="shared" si="45"/>
        <v>41546.854780132802</v>
      </c>
      <c r="O72" s="181">
        <v>2599.1712350451098</v>
      </c>
      <c r="P72" s="181">
        <f t="shared" si="46"/>
        <v>7797.5137051353304</v>
      </c>
      <c r="Q72" s="151">
        <v>0.18768000000000001</v>
      </c>
      <c r="R72" s="187">
        <v>4</v>
      </c>
      <c r="S72" s="187">
        <v>1</v>
      </c>
      <c r="T72" s="188">
        <v>4</v>
      </c>
      <c r="U72" s="188">
        <v>10</v>
      </c>
      <c r="V72" s="188">
        <v>2</v>
      </c>
      <c r="W72" s="189">
        <v>41592.639999999999</v>
      </c>
      <c r="X72" s="189">
        <v>8018.19</v>
      </c>
      <c r="Y72" s="191">
        <f t="shared" si="47"/>
        <v>0.192779058987359</v>
      </c>
      <c r="Z72" s="198">
        <v>490</v>
      </c>
      <c r="AA72" s="199">
        <v>41</v>
      </c>
      <c r="AB72" s="109">
        <f t="shared" si="48"/>
        <v>1.1705685630493501</v>
      </c>
      <c r="AC72" s="109">
        <f t="shared" si="49"/>
        <v>1.0482214142736801</v>
      </c>
      <c r="AD72" s="200">
        <f t="shared" si="50"/>
        <v>1.15677817619499</v>
      </c>
      <c r="AE72" s="200">
        <f t="shared" si="51"/>
        <v>1.0428614667063101</v>
      </c>
      <c r="AF72" s="209">
        <f t="shared" si="52"/>
        <v>0.98930810087830701</v>
      </c>
      <c r="AG72" s="209">
        <f t="shared" si="53"/>
        <v>1.0230427674332101</v>
      </c>
      <c r="AH72" s="206">
        <v>1</v>
      </c>
      <c r="AI72" s="206">
        <v>6</v>
      </c>
      <c r="AJ72" s="206">
        <v>6</v>
      </c>
      <c r="AK72" s="207">
        <f t="shared" si="54"/>
        <v>12</v>
      </c>
      <c r="AL72" s="206">
        <f t="shared" si="55"/>
        <v>-3</v>
      </c>
      <c r="AM72" s="208">
        <f>AL72*30</f>
        <v>-90</v>
      </c>
      <c r="AN72" s="206">
        <f t="shared" si="56"/>
        <v>2</v>
      </c>
      <c r="AO72" s="208"/>
      <c r="AP72" s="58">
        <v>0</v>
      </c>
      <c r="AQ72" s="58">
        <v>0</v>
      </c>
      <c r="AR72" s="58">
        <v>150</v>
      </c>
      <c r="AS72" s="188">
        <f t="shared" si="57"/>
        <v>150</v>
      </c>
      <c r="AT72" s="115">
        <v>-150</v>
      </c>
      <c r="AU72" s="115">
        <v>0</v>
      </c>
      <c r="AV72" s="115">
        <v>0</v>
      </c>
      <c r="AW72" s="115">
        <f t="shared" si="58"/>
        <v>-150</v>
      </c>
      <c r="AX72" s="212">
        <f>(R72*100)+(S72*50)</f>
        <v>450</v>
      </c>
      <c r="AY72" s="212">
        <v>0</v>
      </c>
    </row>
    <row r="73" spans="1:51" s="58" customFormat="1" ht="17.100000000000001" customHeight="1">
      <c r="A73" s="173">
        <v>71</v>
      </c>
      <c r="B73" s="77">
        <v>106568</v>
      </c>
      <c r="C73" s="78" t="s">
        <v>126</v>
      </c>
      <c r="D73" s="77" t="s">
        <v>73</v>
      </c>
      <c r="E73" s="79">
        <v>36</v>
      </c>
      <c r="F73" s="72">
        <v>100</v>
      </c>
      <c r="G73" s="73">
        <v>300</v>
      </c>
      <c r="H73" s="85">
        <v>4000</v>
      </c>
      <c r="I73" s="178">
        <f t="shared" si="43"/>
        <v>12000</v>
      </c>
      <c r="J73" s="179">
        <v>971.56799999999998</v>
      </c>
      <c r="K73" s="179">
        <f t="shared" si="44"/>
        <v>2914.7040000000002</v>
      </c>
      <c r="L73" s="180">
        <v>0.242892</v>
      </c>
      <c r="M73" s="181">
        <v>5040</v>
      </c>
      <c r="N73" s="181">
        <f t="shared" si="45"/>
        <v>15120</v>
      </c>
      <c r="O73" s="181">
        <v>1067.23008</v>
      </c>
      <c r="P73" s="181">
        <f t="shared" si="46"/>
        <v>3201.6902399999999</v>
      </c>
      <c r="Q73" s="151">
        <v>0.211752</v>
      </c>
      <c r="R73" s="187">
        <v>2</v>
      </c>
      <c r="S73" s="187">
        <v>1</v>
      </c>
      <c r="T73" s="188">
        <v>3</v>
      </c>
      <c r="U73" s="188">
        <v>5</v>
      </c>
      <c r="V73" s="188">
        <v>1</v>
      </c>
      <c r="W73" s="189">
        <v>14040.66</v>
      </c>
      <c r="X73" s="189">
        <v>3616.13</v>
      </c>
      <c r="Y73" s="191">
        <f t="shared" si="47"/>
        <v>0.25754700989839502</v>
      </c>
      <c r="Z73" s="198"/>
      <c r="AA73" s="199"/>
      <c r="AB73" s="109">
        <f t="shared" si="48"/>
        <v>1.1700550000000001</v>
      </c>
      <c r="AC73" s="109">
        <f t="shared" si="49"/>
        <v>1.2406508516816801</v>
      </c>
      <c r="AD73" s="200">
        <f t="shared" si="50"/>
        <v>1.1700550000000001</v>
      </c>
      <c r="AE73" s="200">
        <f t="shared" si="51"/>
        <v>1.2406508516816801</v>
      </c>
      <c r="AF73" s="209">
        <f t="shared" si="52"/>
        <v>0.92861507936507903</v>
      </c>
      <c r="AG73" s="209">
        <f t="shared" si="53"/>
        <v>1.12944405265139</v>
      </c>
      <c r="AH73" s="206">
        <v>9</v>
      </c>
      <c r="AI73" s="206">
        <v>3</v>
      </c>
      <c r="AJ73" s="206">
        <v>1</v>
      </c>
      <c r="AK73" s="207">
        <f t="shared" si="54"/>
        <v>4</v>
      </c>
      <c r="AL73" s="206">
        <f t="shared" si="55"/>
        <v>7</v>
      </c>
      <c r="AM73" s="208"/>
      <c r="AN73" s="206">
        <f t="shared" si="56"/>
        <v>-1</v>
      </c>
      <c r="AO73" s="208">
        <f>AN73*5</f>
        <v>-5</v>
      </c>
      <c r="AP73" s="58">
        <v>100</v>
      </c>
      <c r="AQ73" s="58">
        <v>0</v>
      </c>
      <c r="AR73" s="58">
        <v>0</v>
      </c>
      <c r="AS73" s="188">
        <f t="shared" si="57"/>
        <v>100</v>
      </c>
      <c r="AT73" s="115">
        <v>0</v>
      </c>
      <c r="AU73" s="115">
        <v>-100</v>
      </c>
      <c r="AV73" s="115">
        <v>-100</v>
      </c>
      <c r="AW73" s="115">
        <f t="shared" si="58"/>
        <v>-200</v>
      </c>
      <c r="AX73" s="212">
        <f>(R73*100)+(S73*50)</f>
        <v>250</v>
      </c>
      <c r="AY73" s="212">
        <v>0</v>
      </c>
    </row>
    <row r="74" spans="1:51" s="58" customFormat="1" ht="17.100000000000001" customHeight="1">
      <c r="A74" s="173">
        <v>72</v>
      </c>
      <c r="B74" s="20">
        <v>730</v>
      </c>
      <c r="C74" s="21" t="s">
        <v>127</v>
      </c>
      <c r="D74" s="21" t="s">
        <v>68</v>
      </c>
      <c r="E74" s="74">
        <v>3</v>
      </c>
      <c r="F74" s="72">
        <v>200</v>
      </c>
      <c r="G74" s="73">
        <v>600</v>
      </c>
      <c r="H74" s="85">
        <v>18103.086794323201</v>
      </c>
      <c r="I74" s="178">
        <f t="shared" si="43"/>
        <v>54309.260382969602</v>
      </c>
      <c r="J74" s="179">
        <v>4346.2614899282898</v>
      </c>
      <c r="K74" s="179">
        <f t="shared" si="44"/>
        <v>13038.7844697849</v>
      </c>
      <c r="L74" s="180">
        <v>0.24008399999999999</v>
      </c>
      <c r="M74" s="181">
        <v>20255.181752432301</v>
      </c>
      <c r="N74" s="181">
        <f t="shared" si="45"/>
        <v>60765.545257296901</v>
      </c>
      <c r="O74" s="181">
        <v>4239.4905615111002</v>
      </c>
      <c r="P74" s="181">
        <f t="shared" si="46"/>
        <v>12718.471684533301</v>
      </c>
      <c r="Q74" s="151">
        <v>0.20930399999999999</v>
      </c>
      <c r="R74" s="187">
        <v>5</v>
      </c>
      <c r="S74" s="187">
        <v>0</v>
      </c>
      <c r="T74" s="188">
        <v>10</v>
      </c>
      <c r="U74" s="188">
        <v>15</v>
      </c>
      <c r="V74" s="188">
        <v>3</v>
      </c>
      <c r="W74" s="189">
        <v>63261.71</v>
      </c>
      <c r="X74" s="189">
        <v>13365.37</v>
      </c>
      <c r="Y74" s="191">
        <f t="shared" si="47"/>
        <v>0.21127108325083199</v>
      </c>
      <c r="Z74" s="198"/>
      <c r="AA74" s="199"/>
      <c r="AB74" s="109">
        <f t="shared" si="48"/>
        <v>1.1648420463453399</v>
      </c>
      <c r="AC74" s="109">
        <f t="shared" si="49"/>
        <v>1.0250472374148001</v>
      </c>
      <c r="AD74" s="200">
        <f t="shared" si="50"/>
        <v>1.1648420463453399</v>
      </c>
      <c r="AE74" s="200">
        <f t="shared" si="51"/>
        <v>1.0250472374148001</v>
      </c>
      <c r="AF74" s="201">
        <f t="shared" si="52"/>
        <v>1.0410786199997699</v>
      </c>
      <c r="AG74" s="201">
        <f t="shared" si="53"/>
        <v>1.0508628970140601</v>
      </c>
      <c r="AH74" s="206">
        <v>18</v>
      </c>
      <c r="AI74" s="206">
        <v>19</v>
      </c>
      <c r="AJ74" s="206">
        <v>4</v>
      </c>
      <c r="AK74" s="207">
        <f t="shared" si="54"/>
        <v>23</v>
      </c>
      <c r="AL74" s="206">
        <f t="shared" si="55"/>
        <v>13</v>
      </c>
      <c r="AM74" s="208"/>
      <c r="AN74" s="206">
        <f t="shared" si="56"/>
        <v>8</v>
      </c>
      <c r="AO74" s="208"/>
      <c r="AP74" s="58">
        <v>0</v>
      </c>
      <c r="AQ74" s="58">
        <v>200</v>
      </c>
      <c r="AR74" s="58">
        <v>0</v>
      </c>
      <c r="AS74" s="188">
        <f t="shared" si="57"/>
        <v>200</v>
      </c>
      <c r="AT74" s="115">
        <v>0</v>
      </c>
      <c r="AU74" s="115">
        <v>0</v>
      </c>
      <c r="AV74" s="115">
        <v>0</v>
      </c>
      <c r="AW74" s="115">
        <f t="shared" si="58"/>
        <v>0</v>
      </c>
      <c r="AX74" s="212"/>
      <c r="AY74" s="212">
        <f>(R74*200)+(S74*100)</f>
        <v>1000</v>
      </c>
    </row>
    <row r="75" spans="1:51" s="58" customFormat="1" ht="17.100000000000001" customHeight="1">
      <c r="A75" s="173">
        <v>73</v>
      </c>
      <c r="B75" s="20">
        <v>707</v>
      </c>
      <c r="C75" s="21" t="s">
        <v>128</v>
      </c>
      <c r="D75" s="20" t="s">
        <v>73</v>
      </c>
      <c r="E75" s="74">
        <v>7</v>
      </c>
      <c r="F75" s="72">
        <v>200</v>
      </c>
      <c r="G75" s="73">
        <v>600</v>
      </c>
      <c r="H75" s="85">
        <v>15045</v>
      </c>
      <c r="I75" s="178">
        <f t="shared" si="43"/>
        <v>45135</v>
      </c>
      <c r="J75" s="179">
        <v>3623.7988799999998</v>
      </c>
      <c r="K75" s="179">
        <f t="shared" si="44"/>
        <v>10871.396640000001</v>
      </c>
      <c r="L75" s="180">
        <v>0.24086399999999999</v>
      </c>
      <c r="M75" s="181">
        <v>17440.164000000001</v>
      </c>
      <c r="N75" s="181">
        <f t="shared" si="45"/>
        <v>52320.491999999998</v>
      </c>
      <c r="O75" s="181">
        <v>3662.1553973760001</v>
      </c>
      <c r="P75" s="181">
        <f t="shared" si="46"/>
        <v>10986.466192128</v>
      </c>
      <c r="Q75" s="151">
        <v>0.209984</v>
      </c>
      <c r="R75" s="187">
        <v>4</v>
      </c>
      <c r="S75" s="187">
        <v>1</v>
      </c>
      <c r="T75" s="188">
        <v>10</v>
      </c>
      <c r="U75" s="188">
        <v>15</v>
      </c>
      <c r="V75" s="188">
        <v>3</v>
      </c>
      <c r="W75" s="189">
        <v>52344.31</v>
      </c>
      <c r="X75" s="189">
        <v>13563.21</v>
      </c>
      <c r="Y75" s="191">
        <f t="shared" si="47"/>
        <v>0.25911526964439902</v>
      </c>
      <c r="Z75" s="198"/>
      <c r="AA75" s="199"/>
      <c r="AB75" s="109">
        <f t="shared" si="48"/>
        <v>1.15972770577157</v>
      </c>
      <c r="AC75" s="109">
        <f t="shared" si="49"/>
        <v>1.2476051099171399</v>
      </c>
      <c r="AD75" s="200">
        <f t="shared" si="50"/>
        <v>1.15972770577157</v>
      </c>
      <c r="AE75" s="200">
        <f t="shared" si="51"/>
        <v>1.2476051099171399</v>
      </c>
      <c r="AF75" s="201">
        <f t="shared" si="52"/>
        <v>1.0004552327222</v>
      </c>
      <c r="AG75" s="201">
        <f t="shared" si="53"/>
        <v>1.23453800000935</v>
      </c>
      <c r="AH75" s="206">
        <v>16</v>
      </c>
      <c r="AI75" s="206">
        <v>7</v>
      </c>
      <c r="AJ75" s="206">
        <v>6</v>
      </c>
      <c r="AK75" s="207">
        <f t="shared" si="54"/>
        <v>13</v>
      </c>
      <c r="AL75" s="206">
        <f t="shared" si="55"/>
        <v>12</v>
      </c>
      <c r="AM75" s="208"/>
      <c r="AN75" s="206">
        <f t="shared" si="56"/>
        <v>-2</v>
      </c>
      <c r="AO75" s="208">
        <f>AN75*5</f>
        <v>-10</v>
      </c>
      <c r="AP75" s="58">
        <v>0</v>
      </c>
      <c r="AQ75" s="58">
        <v>0</v>
      </c>
      <c r="AR75" s="58">
        <v>0</v>
      </c>
      <c r="AS75" s="188">
        <f t="shared" si="57"/>
        <v>0</v>
      </c>
      <c r="AT75" s="115">
        <v>0</v>
      </c>
      <c r="AU75" s="115">
        <v>0</v>
      </c>
      <c r="AV75" s="115">
        <v>0</v>
      </c>
      <c r="AW75" s="115">
        <f t="shared" si="58"/>
        <v>0</v>
      </c>
      <c r="AX75" s="212"/>
      <c r="AY75" s="212">
        <f>(R75*200)+(S75*100)</f>
        <v>900</v>
      </c>
    </row>
    <row r="76" spans="1:51" s="58" customFormat="1" ht="17.100000000000001" customHeight="1">
      <c r="A76" s="173">
        <v>74</v>
      </c>
      <c r="B76" s="20">
        <v>743</v>
      </c>
      <c r="C76" s="21" t="s">
        <v>129</v>
      </c>
      <c r="D76" s="20" t="s">
        <v>73</v>
      </c>
      <c r="E76" s="74">
        <v>27</v>
      </c>
      <c r="F76" s="72">
        <v>100</v>
      </c>
      <c r="G76" s="73">
        <v>300</v>
      </c>
      <c r="H76" s="85">
        <v>6890.13</v>
      </c>
      <c r="I76" s="178">
        <f t="shared" si="43"/>
        <v>20670.39</v>
      </c>
      <c r="J76" s="179">
        <v>1429.5641724</v>
      </c>
      <c r="K76" s="179">
        <f t="shared" si="44"/>
        <v>4288.6925172000001</v>
      </c>
      <c r="L76" s="180">
        <v>0.20748</v>
      </c>
      <c r="M76" s="181">
        <v>8195.3962272000008</v>
      </c>
      <c r="N76" s="181">
        <f t="shared" si="45"/>
        <v>24586.188681600001</v>
      </c>
      <c r="O76" s="181">
        <v>1482.3832695759399</v>
      </c>
      <c r="P76" s="181">
        <f t="shared" si="46"/>
        <v>4447.1498087278196</v>
      </c>
      <c r="Q76" s="151">
        <v>0.18088000000000001</v>
      </c>
      <c r="R76" s="187">
        <v>3</v>
      </c>
      <c r="S76" s="187">
        <v>1</v>
      </c>
      <c r="T76" s="188">
        <v>4</v>
      </c>
      <c r="U76" s="188">
        <v>10</v>
      </c>
      <c r="V76" s="188">
        <v>2</v>
      </c>
      <c r="W76" s="189">
        <v>23780.080000000002</v>
      </c>
      <c r="X76" s="189">
        <v>4577.38</v>
      </c>
      <c r="Y76" s="191">
        <f t="shared" si="47"/>
        <v>0.19248799835829</v>
      </c>
      <c r="Z76" s="198"/>
      <c r="AA76" s="199"/>
      <c r="AB76" s="109">
        <f t="shared" si="48"/>
        <v>1.1504417671848499</v>
      </c>
      <c r="AC76" s="109">
        <f t="shared" si="49"/>
        <v>1.0673136350163099</v>
      </c>
      <c r="AD76" s="200">
        <f t="shared" si="50"/>
        <v>1.1504417671848499</v>
      </c>
      <c r="AE76" s="200">
        <f t="shared" si="51"/>
        <v>1.0673136350163099</v>
      </c>
      <c r="AF76" s="209">
        <f t="shared" si="52"/>
        <v>0.96721294658397805</v>
      </c>
      <c r="AG76" s="209">
        <f t="shared" si="53"/>
        <v>1.02928396768119</v>
      </c>
      <c r="AH76" s="206">
        <v>3</v>
      </c>
      <c r="AI76" s="206">
        <v>4</v>
      </c>
      <c r="AJ76" s="206">
        <v>2</v>
      </c>
      <c r="AK76" s="207">
        <f t="shared" si="54"/>
        <v>6</v>
      </c>
      <c r="AL76" s="206">
        <f t="shared" si="55"/>
        <v>0</v>
      </c>
      <c r="AM76" s="208"/>
      <c r="AN76" s="206">
        <f t="shared" si="56"/>
        <v>-4</v>
      </c>
      <c r="AO76" s="208">
        <f>AN76*5</f>
        <v>-20</v>
      </c>
      <c r="AP76" s="58">
        <v>0</v>
      </c>
      <c r="AQ76" s="58">
        <v>0</v>
      </c>
      <c r="AR76" s="58">
        <v>0</v>
      </c>
      <c r="AS76" s="188">
        <f t="shared" si="57"/>
        <v>0</v>
      </c>
      <c r="AT76" s="115">
        <v>0</v>
      </c>
      <c r="AU76" s="115">
        <v>0</v>
      </c>
      <c r="AV76" s="115">
        <v>0</v>
      </c>
      <c r="AW76" s="115">
        <f t="shared" si="58"/>
        <v>0</v>
      </c>
      <c r="AX76" s="212">
        <f>(R76*100)+(S76*50)</f>
        <v>350</v>
      </c>
      <c r="AY76" s="212">
        <v>0</v>
      </c>
    </row>
    <row r="77" spans="1:51" s="58" customFormat="1" ht="17.100000000000001" customHeight="1">
      <c r="A77" s="173">
        <v>75</v>
      </c>
      <c r="B77" s="20">
        <v>373</v>
      </c>
      <c r="C77" s="21" t="s">
        <v>130</v>
      </c>
      <c r="D77" s="20" t="s">
        <v>49</v>
      </c>
      <c r="E77" s="74">
        <v>5</v>
      </c>
      <c r="F77" s="72">
        <v>200</v>
      </c>
      <c r="G77" s="73">
        <v>600</v>
      </c>
      <c r="H77" s="85">
        <v>16788.099844156801</v>
      </c>
      <c r="I77" s="178">
        <f t="shared" si="43"/>
        <v>50364.299532470402</v>
      </c>
      <c r="J77" s="179">
        <v>3810.5629026267102</v>
      </c>
      <c r="K77" s="179">
        <f t="shared" si="44"/>
        <v>11431.688707880099</v>
      </c>
      <c r="L77" s="180">
        <v>0.22697999999999999</v>
      </c>
      <c r="M77" s="181">
        <v>18783.869153630199</v>
      </c>
      <c r="N77" s="181">
        <f t="shared" si="45"/>
        <v>56351.607460890598</v>
      </c>
      <c r="O77" s="181">
        <v>3716.9520281203399</v>
      </c>
      <c r="P77" s="181">
        <f t="shared" si="46"/>
        <v>11150.856084360999</v>
      </c>
      <c r="Q77" s="151">
        <v>0.19788</v>
      </c>
      <c r="R77" s="187">
        <v>3</v>
      </c>
      <c r="S77" s="187">
        <v>1</v>
      </c>
      <c r="T77" s="188">
        <v>10</v>
      </c>
      <c r="U77" s="188">
        <v>15</v>
      </c>
      <c r="V77" s="188">
        <v>3</v>
      </c>
      <c r="W77" s="189">
        <v>57888.75</v>
      </c>
      <c r="X77" s="189">
        <v>14081.9</v>
      </c>
      <c r="Y77" s="191">
        <f t="shared" si="47"/>
        <v>0.24325797326769</v>
      </c>
      <c r="Z77" s="198"/>
      <c r="AA77" s="199"/>
      <c r="AB77" s="109">
        <f t="shared" si="48"/>
        <v>1.1494004788586101</v>
      </c>
      <c r="AC77" s="109">
        <f t="shared" si="49"/>
        <v>1.2318302535908801</v>
      </c>
      <c r="AD77" s="200">
        <f t="shared" si="50"/>
        <v>1.1494004788586101</v>
      </c>
      <c r="AE77" s="200">
        <f t="shared" si="51"/>
        <v>1.2318302535908801</v>
      </c>
      <c r="AF77" s="201">
        <f t="shared" si="52"/>
        <v>1.0272777052575901</v>
      </c>
      <c r="AG77" s="201">
        <f t="shared" si="53"/>
        <v>1.26285371216922</v>
      </c>
      <c r="AH77" s="206">
        <v>4</v>
      </c>
      <c r="AI77" s="206">
        <v>3</v>
      </c>
      <c r="AJ77" s="206">
        <v>9</v>
      </c>
      <c r="AK77" s="207">
        <f t="shared" si="54"/>
        <v>12</v>
      </c>
      <c r="AL77" s="206">
        <f t="shared" si="55"/>
        <v>1</v>
      </c>
      <c r="AM77" s="208"/>
      <c r="AN77" s="206">
        <f t="shared" si="56"/>
        <v>-3</v>
      </c>
      <c r="AO77" s="208">
        <f>AN77*5</f>
        <v>-15</v>
      </c>
      <c r="AP77" s="58">
        <v>200</v>
      </c>
      <c r="AQ77" s="58">
        <v>0</v>
      </c>
      <c r="AR77" s="58">
        <v>0</v>
      </c>
      <c r="AS77" s="188">
        <f t="shared" si="57"/>
        <v>200</v>
      </c>
      <c r="AT77" s="115">
        <v>0</v>
      </c>
      <c r="AU77" s="115">
        <v>0</v>
      </c>
      <c r="AV77" s="115">
        <v>-200</v>
      </c>
      <c r="AW77" s="115">
        <f t="shared" si="58"/>
        <v>-200</v>
      </c>
      <c r="AX77" s="212"/>
      <c r="AY77" s="212">
        <f>(R77*200)+(S77*100)</f>
        <v>700</v>
      </c>
    </row>
    <row r="78" spans="1:51" s="58" customFormat="1" ht="17.100000000000001" customHeight="1">
      <c r="A78" s="173">
        <v>76</v>
      </c>
      <c r="B78" s="77">
        <v>724</v>
      </c>
      <c r="C78" s="78" t="s">
        <v>131</v>
      </c>
      <c r="D78" s="77" t="s">
        <v>73</v>
      </c>
      <c r="E78" s="79">
        <v>10</v>
      </c>
      <c r="F78" s="72">
        <v>200</v>
      </c>
      <c r="G78" s="73">
        <v>600</v>
      </c>
      <c r="H78" s="85">
        <v>12919.708347456</v>
      </c>
      <c r="I78" s="178">
        <f t="shared" si="43"/>
        <v>38759.125042368003</v>
      </c>
      <c r="J78" s="179">
        <v>3188.48066248536</v>
      </c>
      <c r="K78" s="179">
        <f t="shared" si="44"/>
        <v>9565.4419874560808</v>
      </c>
      <c r="L78" s="180">
        <v>0.24679200000000001</v>
      </c>
      <c r="M78" s="181">
        <v>14455.603275801601</v>
      </c>
      <c r="N78" s="181">
        <f t="shared" si="45"/>
        <v>43366.809827404802</v>
      </c>
      <c r="O78" s="181">
        <v>3110.1519559952599</v>
      </c>
      <c r="P78" s="181">
        <f t="shared" si="46"/>
        <v>9330.4558679857801</v>
      </c>
      <c r="Q78" s="151">
        <v>0.21515200000000001</v>
      </c>
      <c r="R78" s="187">
        <v>2</v>
      </c>
      <c r="S78" s="187">
        <v>2</v>
      </c>
      <c r="T78" s="188">
        <v>10</v>
      </c>
      <c r="U78" s="188">
        <v>10</v>
      </c>
      <c r="V78" s="188">
        <v>3</v>
      </c>
      <c r="W78" s="189">
        <v>44484.08</v>
      </c>
      <c r="X78" s="189">
        <v>8547.43</v>
      </c>
      <c r="Y78" s="191">
        <f t="shared" si="47"/>
        <v>0.192145819358296</v>
      </c>
      <c r="Z78" s="198"/>
      <c r="AA78" s="199"/>
      <c r="AB78" s="109">
        <f t="shared" si="48"/>
        <v>1.14770599056026</v>
      </c>
      <c r="AC78" s="97">
        <f t="shared" si="49"/>
        <v>0.89357397297573105</v>
      </c>
      <c r="AD78" s="200">
        <f t="shared" si="50"/>
        <v>1.14770599056026</v>
      </c>
      <c r="AE78" s="202">
        <f t="shared" si="51"/>
        <v>0.89357397297573105</v>
      </c>
      <c r="AF78" s="201">
        <f t="shared" si="52"/>
        <v>1.0257632548264899</v>
      </c>
      <c r="AG78" s="209">
        <f t="shared" si="53"/>
        <v>0.916078498300125</v>
      </c>
      <c r="AH78" s="206">
        <v>0</v>
      </c>
      <c r="AI78" s="206">
        <v>3</v>
      </c>
      <c r="AJ78" s="206">
        <v>6</v>
      </c>
      <c r="AK78" s="207">
        <f t="shared" si="54"/>
        <v>9</v>
      </c>
      <c r="AL78" s="206">
        <f t="shared" si="55"/>
        <v>-2</v>
      </c>
      <c r="AM78" s="208">
        <f>AL78*30</f>
        <v>-60</v>
      </c>
      <c r="AN78" s="206">
        <f t="shared" si="56"/>
        <v>-1</v>
      </c>
      <c r="AO78" s="208">
        <f>AN78*5</f>
        <v>-5</v>
      </c>
      <c r="AP78" s="58">
        <v>0</v>
      </c>
      <c r="AQ78" s="58">
        <v>0</v>
      </c>
      <c r="AR78" s="58">
        <v>0</v>
      </c>
      <c r="AS78" s="188">
        <f t="shared" si="57"/>
        <v>0</v>
      </c>
      <c r="AT78" s="115">
        <v>0</v>
      </c>
      <c r="AU78" s="115">
        <v>0</v>
      </c>
      <c r="AV78" s="115">
        <v>0</v>
      </c>
      <c r="AW78" s="115">
        <f t="shared" si="58"/>
        <v>0</v>
      </c>
      <c r="AX78" s="212"/>
      <c r="AY78" s="212"/>
    </row>
    <row r="79" spans="1:51" s="58" customFormat="1" ht="17.100000000000001" customHeight="1">
      <c r="A79" s="173">
        <v>77</v>
      </c>
      <c r="B79" s="20">
        <v>737</v>
      </c>
      <c r="C79" s="21" t="s">
        <v>132</v>
      </c>
      <c r="D79" s="20" t="s">
        <v>73</v>
      </c>
      <c r="E79" s="74">
        <v>13</v>
      </c>
      <c r="F79" s="72">
        <v>150</v>
      </c>
      <c r="G79" s="73">
        <v>450</v>
      </c>
      <c r="H79" s="85">
        <v>11136.3256</v>
      </c>
      <c r="I79" s="178">
        <f t="shared" si="43"/>
        <v>33408.976799999997</v>
      </c>
      <c r="J79" s="179">
        <v>2978.5439176271998</v>
      </c>
      <c r="K79" s="179">
        <f t="shared" si="44"/>
        <v>8935.6317528815998</v>
      </c>
      <c r="L79" s="180">
        <v>0.26746199999999998</v>
      </c>
      <c r="M79" s="181">
        <v>13021.482797568</v>
      </c>
      <c r="N79" s="181">
        <f t="shared" si="45"/>
        <v>39064.448392703998</v>
      </c>
      <c r="O79" s="181">
        <v>3036.2451868745302</v>
      </c>
      <c r="P79" s="181">
        <f t="shared" si="46"/>
        <v>9108.7355606235906</v>
      </c>
      <c r="Q79" s="151">
        <v>0.23317199999999999</v>
      </c>
      <c r="R79" s="190">
        <v>2</v>
      </c>
      <c r="S79" s="187">
        <v>2</v>
      </c>
      <c r="T79" s="188">
        <v>10</v>
      </c>
      <c r="U79" s="188">
        <v>10</v>
      </c>
      <c r="V79" s="188">
        <v>3</v>
      </c>
      <c r="W79" s="189">
        <v>37908.19</v>
      </c>
      <c r="X79" s="189">
        <v>8421.4</v>
      </c>
      <c r="Y79" s="191">
        <f t="shared" si="47"/>
        <v>0.222152521658249</v>
      </c>
      <c r="Z79" s="198"/>
      <c r="AA79" s="199"/>
      <c r="AB79" s="109">
        <f t="shared" si="48"/>
        <v>1.13467078704428</v>
      </c>
      <c r="AC79" s="97">
        <f t="shared" si="49"/>
        <v>0.942451550477584</v>
      </c>
      <c r="AD79" s="200">
        <f t="shared" si="50"/>
        <v>1.13467078704428</v>
      </c>
      <c r="AE79" s="202">
        <f t="shared" si="51"/>
        <v>0.942451550477584</v>
      </c>
      <c r="AF79" s="209">
        <f t="shared" si="52"/>
        <v>0.97040126149791095</v>
      </c>
      <c r="AG79" s="209">
        <f t="shared" si="53"/>
        <v>0.92454105665391195</v>
      </c>
      <c r="AH79" s="206">
        <v>14</v>
      </c>
      <c r="AI79" s="206">
        <v>9</v>
      </c>
      <c r="AJ79" s="206">
        <v>4</v>
      </c>
      <c r="AK79" s="207">
        <f t="shared" si="54"/>
        <v>13</v>
      </c>
      <c r="AL79" s="206">
        <f t="shared" si="55"/>
        <v>12</v>
      </c>
      <c r="AM79" s="208"/>
      <c r="AN79" s="206">
        <f t="shared" si="56"/>
        <v>3</v>
      </c>
      <c r="AO79" s="208"/>
      <c r="AP79" s="58">
        <v>0</v>
      </c>
      <c r="AQ79" s="58">
        <v>0</v>
      </c>
      <c r="AR79" s="58">
        <v>0</v>
      </c>
      <c r="AS79" s="188">
        <f t="shared" si="57"/>
        <v>0</v>
      </c>
      <c r="AT79" s="115">
        <v>0</v>
      </c>
      <c r="AU79" s="115">
        <v>0</v>
      </c>
      <c r="AV79" s="115">
        <v>0</v>
      </c>
      <c r="AW79" s="115">
        <f t="shared" si="58"/>
        <v>0</v>
      </c>
      <c r="AX79" s="212"/>
      <c r="AY79" s="212"/>
    </row>
    <row r="80" spans="1:51" s="58" customFormat="1" ht="17.100000000000001" customHeight="1">
      <c r="A80" s="173">
        <v>78</v>
      </c>
      <c r="B80" s="20">
        <v>351</v>
      </c>
      <c r="C80" s="21" t="s">
        <v>133</v>
      </c>
      <c r="D80" s="20" t="s">
        <v>55</v>
      </c>
      <c r="E80" s="74">
        <v>17</v>
      </c>
      <c r="F80" s="72">
        <v>150</v>
      </c>
      <c r="G80" s="73">
        <v>450</v>
      </c>
      <c r="H80" s="85">
        <v>10535.585999999999</v>
      </c>
      <c r="I80" s="178">
        <f t="shared" si="43"/>
        <v>31606.758000000002</v>
      </c>
      <c r="J80" s="179">
        <v>2697.889649364</v>
      </c>
      <c r="K80" s="179">
        <f t="shared" si="44"/>
        <v>8093.6689480920004</v>
      </c>
      <c r="L80" s="180">
        <v>0.25607400000000002</v>
      </c>
      <c r="M80" s="181">
        <v>12743.844825599999</v>
      </c>
      <c r="N80" s="181">
        <f t="shared" si="45"/>
        <v>38231.5344768</v>
      </c>
      <c r="O80" s="181">
        <v>2844.9868942462499</v>
      </c>
      <c r="P80" s="181">
        <f t="shared" si="46"/>
        <v>8534.9606827387506</v>
      </c>
      <c r="Q80" s="151">
        <v>0.223244</v>
      </c>
      <c r="R80" s="190">
        <v>4</v>
      </c>
      <c r="S80" s="187">
        <v>0</v>
      </c>
      <c r="T80" s="188">
        <v>4</v>
      </c>
      <c r="U80" s="188">
        <v>10</v>
      </c>
      <c r="V80" s="188">
        <v>2</v>
      </c>
      <c r="W80" s="189">
        <v>35612.76</v>
      </c>
      <c r="X80" s="189">
        <v>10570.01</v>
      </c>
      <c r="Y80" s="191">
        <f t="shared" si="47"/>
        <v>0.29680401069728901</v>
      </c>
      <c r="Z80" s="198"/>
      <c r="AA80" s="199"/>
      <c r="AB80" s="109">
        <f t="shared" si="48"/>
        <v>1.12674510938452</v>
      </c>
      <c r="AC80" s="109">
        <f t="shared" si="49"/>
        <v>1.30596025952998</v>
      </c>
      <c r="AD80" s="200">
        <f t="shared" si="50"/>
        <v>1.12674510938452</v>
      </c>
      <c r="AE80" s="200">
        <f t="shared" si="51"/>
        <v>1.30596025952998</v>
      </c>
      <c r="AF80" s="209">
        <f t="shared" si="52"/>
        <v>0.93150223990122205</v>
      </c>
      <c r="AG80" s="209">
        <f t="shared" si="53"/>
        <v>1.2384368707611</v>
      </c>
      <c r="AH80" s="206">
        <v>10</v>
      </c>
      <c r="AI80" s="206">
        <v>4</v>
      </c>
      <c r="AJ80" s="206">
        <v>0</v>
      </c>
      <c r="AK80" s="207">
        <f t="shared" si="54"/>
        <v>4</v>
      </c>
      <c r="AL80" s="206">
        <f t="shared" si="55"/>
        <v>6</v>
      </c>
      <c r="AM80" s="208"/>
      <c r="AN80" s="206">
        <f t="shared" si="56"/>
        <v>-6</v>
      </c>
      <c r="AO80" s="208">
        <f>AN80*5</f>
        <v>-30</v>
      </c>
      <c r="AP80" s="58">
        <v>150</v>
      </c>
      <c r="AQ80" s="58">
        <v>0</v>
      </c>
      <c r="AR80" s="58">
        <v>0</v>
      </c>
      <c r="AS80" s="188">
        <f t="shared" si="57"/>
        <v>150</v>
      </c>
      <c r="AT80" s="115">
        <v>0</v>
      </c>
      <c r="AU80" s="115">
        <v>0</v>
      </c>
      <c r="AV80" s="115">
        <v>-150</v>
      </c>
      <c r="AW80" s="115">
        <f t="shared" si="58"/>
        <v>-150</v>
      </c>
      <c r="AX80" s="212">
        <f>(R80*100)+(S80*50)</f>
        <v>400</v>
      </c>
      <c r="AY80" s="212"/>
    </row>
    <row r="81" spans="1:51 16307:16384" s="58" customFormat="1" ht="17.100000000000001" customHeight="1">
      <c r="A81" s="173">
        <v>79</v>
      </c>
      <c r="B81" s="20">
        <v>104838</v>
      </c>
      <c r="C81" s="21" t="s">
        <v>134</v>
      </c>
      <c r="D81" s="20" t="s">
        <v>55</v>
      </c>
      <c r="E81" s="74">
        <v>31</v>
      </c>
      <c r="F81" s="72">
        <v>100</v>
      </c>
      <c r="G81" s="73">
        <v>300</v>
      </c>
      <c r="H81" s="85">
        <v>6820.4</v>
      </c>
      <c r="I81" s="178">
        <f t="shared" si="43"/>
        <v>20461.2</v>
      </c>
      <c r="J81" s="179">
        <v>1391.156988</v>
      </c>
      <c r="K81" s="179">
        <f t="shared" si="44"/>
        <v>4173.4709640000001</v>
      </c>
      <c r="L81" s="180">
        <v>0.20397000000000001</v>
      </c>
      <c r="M81" s="181">
        <v>8112.4565759999996</v>
      </c>
      <c r="N81" s="181">
        <f t="shared" si="45"/>
        <v>24337.369728000001</v>
      </c>
      <c r="O81" s="181">
        <v>1442.5570283443201</v>
      </c>
      <c r="P81" s="181">
        <f t="shared" si="46"/>
        <v>4327.67108503296</v>
      </c>
      <c r="Q81" s="151">
        <v>0.17782000000000001</v>
      </c>
      <c r="R81" s="187">
        <v>2</v>
      </c>
      <c r="S81" s="187">
        <v>2</v>
      </c>
      <c r="T81" s="188">
        <v>4</v>
      </c>
      <c r="U81" s="188">
        <v>5</v>
      </c>
      <c r="V81" s="188">
        <v>1</v>
      </c>
      <c r="W81" s="189">
        <v>22956.98</v>
      </c>
      <c r="X81" s="189">
        <v>3682.9</v>
      </c>
      <c r="Y81" s="191">
        <f t="shared" si="47"/>
        <v>0.160426153614282</v>
      </c>
      <c r="Z81" s="198"/>
      <c r="AA81" s="199"/>
      <c r="AB81" s="109">
        <f t="shared" si="48"/>
        <v>1.12197622817821</v>
      </c>
      <c r="AC81" s="97">
        <f t="shared" si="49"/>
        <v>0.88245492343624199</v>
      </c>
      <c r="AD81" s="200">
        <f t="shared" si="50"/>
        <v>1.12197622817821</v>
      </c>
      <c r="AE81" s="202">
        <f t="shared" si="51"/>
        <v>0.88245492343624199</v>
      </c>
      <c r="AF81" s="209">
        <f t="shared" si="52"/>
        <v>0.94328106350737395</v>
      </c>
      <c r="AG81" s="209">
        <f t="shared" si="53"/>
        <v>0.85101199412707895</v>
      </c>
      <c r="AH81" s="206">
        <v>4</v>
      </c>
      <c r="AI81" s="206">
        <v>5</v>
      </c>
      <c r="AJ81" s="206">
        <v>5</v>
      </c>
      <c r="AK81" s="207">
        <f t="shared" si="54"/>
        <v>10</v>
      </c>
      <c r="AL81" s="206">
        <f t="shared" si="55"/>
        <v>2</v>
      </c>
      <c r="AM81" s="208"/>
      <c r="AN81" s="206">
        <f t="shared" si="56"/>
        <v>5</v>
      </c>
      <c r="AO81" s="208"/>
      <c r="AP81" s="58">
        <v>0</v>
      </c>
      <c r="AQ81" s="58">
        <v>0</v>
      </c>
      <c r="AR81" s="58">
        <v>200</v>
      </c>
      <c r="AS81" s="188">
        <f t="shared" si="57"/>
        <v>200</v>
      </c>
      <c r="AT81" s="115">
        <v>-100</v>
      </c>
      <c r="AU81" s="115">
        <v>0</v>
      </c>
      <c r="AV81" s="115">
        <v>0</v>
      </c>
      <c r="AW81" s="115">
        <f t="shared" si="58"/>
        <v>-100</v>
      </c>
      <c r="AX81" s="212">
        <v>0</v>
      </c>
      <c r="AY81" s="212"/>
    </row>
    <row r="82" spans="1:51 16307:16384" s="58" customFormat="1" ht="17.100000000000001" customHeight="1">
      <c r="A82" s="173">
        <v>80</v>
      </c>
      <c r="B82" s="77">
        <v>377</v>
      </c>
      <c r="C82" s="78" t="s">
        <v>135</v>
      </c>
      <c r="D82" s="77" t="s">
        <v>73</v>
      </c>
      <c r="E82" s="79">
        <v>14</v>
      </c>
      <c r="F82" s="72">
        <v>150</v>
      </c>
      <c r="G82" s="73">
        <v>450</v>
      </c>
      <c r="H82" s="85">
        <v>11818.9826584896</v>
      </c>
      <c r="I82" s="178">
        <f t="shared" si="43"/>
        <v>35456.9479754688</v>
      </c>
      <c r="J82" s="179">
        <v>3097.5189751369498</v>
      </c>
      <c r="K82" s="179">
        <f t="shared" si="44"/>
        <v>9292.5569254108505</v>
      </c>
      <c r="L82" s="180">
        <v>0.26207999999999998</v>
      </c>
      <c r="M82" s="181">
        <v>13700.5646977211</v>
      </c>
      <c r="N82" s="181">
        <f t="shared" si="45"/>
        <v>41101.6940931633</v>
      </c>
      <c r="O82" s="181">
        <v>3130.3050221353301</v>
      </c>
      <c r="P82" s="181">
        <f t="shared" si="46"/>
        <v>9390.9150664059907</v>
      </c>
      <c r="Q82" s="151">
        <v>0.22847999999999999</v>
      </c>
      <c r="R82" s="187">
        <v>2</v>
      </c>
      <c r="S82" s="187">
        <v>2</v>
      </c>
      <c r="T82" s="188">
        <v>10</v>
      </c>
      <c r="U82" s="188">
        <v>10</v>
      </c>
      <c r="V82" s="188">
        <v>3</v>
      </c>
      <c r="W82" s="189">
        <v>39589.589999999997</v>
      </c>
      <c r="X82" s="189">
        <v>8002.6</v>
      </c>
      <c r="Y82" s="191">
        <f t="shared" si="47"/>
        <v>0.20213899664027801</v>
      </c>
      <c r="Z82" s="198"/>
      <c r="AA82" s="199"/>
      <c r="AB82" s="109">
        <f t="shared" si="48"/>
        <v>1.1165538000447901</v>
      </c>
      <c r="AC82" s="97">
        <f t="shared" si="49"/>
        <v>0.86118385544850296</v>
      </c>
      <c r="AD82" s="200">
        <f t="shared" si="50"/>
        <v>1.1165538000447901</v>
      </c>
      <c r="AE82" s="202">
        <f t="shared" si="51"/>
        <v>0.86118385544850296</v>
      </c>
      <c r="AF82" s="209">
        <f t="shared" si="52"/>
        <v>0.96321066256451904</v>
      </c>
      <c r="AG82" s="209">
        <f t="shared" si="53"/>
        <v>0.85216402697833005</v>
      </c>
      <c r="AH82" s="206">
        <v>2</v>
      </c>
      <c r="AI82" s="206">
        <v>8</v>
      </c>
      <c r="AJ82" s="206">
        <v>9</v>
      </c>
      <c r="AK82" s="207">
        <f t="shared" si="54"/>
        <v>17</v>
      </c>
      <c r="AL82" s="206">
        <f t="shared" si="55"/>
        <v>0</v>
      </c>
      <c r="AM82" s="208"/>
      <c r="AN82" s="206">
        <f t="shared" si="56"/>
        <v>7</v>
      </c>
      <c r="AO82" s="208"/>
      <c r="AP82" s="58">
        <v>0</v>
      </c>
      <c r="AQ82" s="58">
        <v>0</v>
      </c>
      <c r="AR82" s="58">
        <v>0</v>
      </c>
      <c r="AS82" s="188">
        <f t="shared" si="57"/>
        <v>0</v>
      </c>
      <c r="AT82" s="115">
        <v>0</v>
      </c>
      <c r="AU82" s="115">
        <v>0</v>
      </c>
      <c r="AV82" s="115">
        <v>0</v>
      </c>
      <c r="AW82" s="115">
        <f t="shared" si="58"/>
        <v>0</v>
      </c>
      <c r="AX82" s="212">
        <v>0</v>
      </c>
      <c r="AY82" s="212"/>
    </row>
    <row r="83" spans="1:51 16307:16384" s="58" customFormat="1" ht="17.100000000000001" customHeight="1">
      <c r="A83" s="173">
        <v>81</v>
      </c>
      <c r="B83" s="20">
        <v>105267</v>
      </c>
      <c r="C83" s="21" t="s">
        <v>136</v>
      </c>
      <c r="D83" s="21" t="s">
        <v>68</v>
      </c>
      <c r="E83" s="74">
        <v>21</v>
      </c>
      <c r="F83" s="72">
        <v>150</v>
      </c>
      <c r="G83" s="73">
        <v>450</v>
      </c>
      <c r="H83" s="85">
        <v>7600</v>
      </c>
      <c r="I83" s="178">
        <f t="shared" si="43"/>
        <v>22800</v>
      </c>
      <c r="J83" s="179">
        <v>1661.0255999999999</v>
      </c>
      <c r="K83" s="179">
        <f t="shared" si="44"/>
        <v>4983.0767999999998</v>
      </c>
      <c r="L83" s="180">
        <v>0.218556</v>
      </c>
      <c r="M83" s="181">
        <v>9039.7440000000006</v>
      </c>
      <c r="N83" s="181">
        <f t="shared" si="45"/>
        <v>27119.232</v>
      </c>
      <c r="O83" s="181">
        <v>1722.396662784</v>
      </c>
      <c r="P83" s="181">
        <f t="shared" si="46"/>
        <v>5167.189988352</v>
      </c>
      <c r="Q83" s="151">
        <v>0.19053600000000001</v>
      </c>
      <c r="R83" s="190">
        <v>2</v>
      </c>
      <c r="S83" s="187">
        <v>1</v>
      </c>
      <c r="T83" s="188">
        <v>4</v>
      </c>
      <c r="U83" s="188">
        <v>10</v>
      </c>
      <c r="V83" s="188">
        <v>2</v>
      </c>
      <c r="W83" s="189">
        <v>25392.799999999999</v>
      </c>
      <c r="X83" s="189">
        <v>6520.87</v>
      </c>
      <c r="Y83" s="191">
        <f t="shared" si="47"/>
        <v>0.256799959043508</v>
      </c>
      <c r="Z83" s="198"/>
      <c r="AA83" s="199"/>
      <c r="AB83" s="109">
        <f t="shared" si="48"/>
        <v>1.1137192982456099</v>
      </c>
      <c r="AC83" s="109">
        <f t="shared" si="49"/>
        <v>1.30860315056754</v>
      </c>
      <c r="AD83" s="200">
        <f t="shared" si="50"/>
        <v>1.1137192982456099</v>
      </c>
      <c r="AE83" s="200">
        <f t="shared" si="51"/>
        <v>1.30860315056754</v>
      </c>
      <c r="AF83" s="209">
        <f t="shared" si="52"/>
        <v>0.93633920016614003</v>
      </c>
      <c r="AG83" s="209">
        <f t="shared" si="53"/>
        <v>1.26197604785183</v>
      </c>
      <c r="AH83" s="206">
        <v>2</v>
      </c>
      <c r="AI83" s="206">
        <v>12</v>
      </c>
      <c r="AJ83" s="206">
        <v>12</v>
      </c>
      <c r="AK83" s="207">
        <f t="shared" si="54"/>
        <v>24</v>
      </c>
      <c r="AL83" s="206">
        <f t="shared" si="55"/>
        <v>0</v>
      </c>
      <c r="AM83" s="208">
        <f>AL83*30</f>
        <v>0</v>
      </c>
      <c r="AN83" s="206">
        <f t="shared" si="56"/>
        <v>14</v>
      </c>
      <c r="AO83" s="208"/>
      <c r="AP83" s="58">
        <v>0</v>
      </c>
      <c r="AQ83" s="58">
        <v>300</v>
      </c>
      <c r="AR83" s="58">
        <v>0</v>
      </c>
      <c r="AS83" s="188">
        <f t="shared" si="57"/>
        <v>300</v>
      </c>
      <c r="AT83" s="115">
        <v>0</v>
      </c>
      <c r="AU83" s="115">
        <v>0</v>
      </c>
      <c r="AV83" s="115">
        <v>0</v>
      </c>
      <c r="AW83" s="115">
        <f t="shared" si="58"/>
        <v>0</v>
      </c>
      <c r="AX83" s="212">
        <f>(R83*100)+(S83*50)</f>
        <v>250</v>
      </c>
      <c r="AY83" s="212"/>
    </row>
    <row r="84" spans="1:51 16307:16384" s="58" customFormat="1" ht="17.100000000000001" customHeight="1">
      <c r="A84" s="173">
        <v>82</v>
      </c>
      <c r="B84" s="77">
        <v>343</v>
      </c>
      <c r="C84" s="78" t="s">
        <v>137</v>
      </c>
      <c r="D84" s="78" t="s">
        <v>68</v>
      </c>
      <c r="E84" s="79">
        <v>2</v>
      </c>
      <c r="F84" s="72">
        <v>200</v>
      </c>
      <c r="G84" s="73">
        <v>600</v>
      </c>
      <c r="H84" s="85">
        <v>30837.355559998199</v>
      </c>
      <c r="I84" s="178">
        <f t="shared" si="43"/>
        <v>92512.066679994605</v>
      </c>
      <c r="J84" s="179">
        <v>6768.5528465751204</v>
      </c>
      <c r="K84" s="179">
        <f t="shared" si="44"/>
        <v>20305.658539725398</v>
      </c>
      <c r="L84" s="180">
        <v>0.21949199999999999</v>
      </c>
      <c r="M84" s="181">
        <v>34192.459844926001</v>
      </c>
      <c r="N84" s="181">
        <f t="shared" si="45"/>
        <v>102577.379534778</v>
      </c>
      <c r="O84" s="181">
        <v>6542.7955762462798</v>
      </c>
      <c r="P84" s="181">
        <f t="shared" si="46"/>
        <v>19628.386728738798</v>
      </c>
      <c r="Q84" s="151">
        <v>0.19135199999999999</v>
      </c>
      <c r="R84" s="190">
        <v>4</v>
      </c>
      <c r="S84" s="187">
        <v>2</v>
      </c>
      <c r="T84" s="188">
        <v>14</v>
      </c>
      <c r="U84" s="188">
        <v>15</v>
      </c>
      <c r="V84" s="188">
        <v>3</v>
      </c>
      <c r="W84" s="189">
        <v>102691.41</v>
      </c>
      <c r="X84" s="189">
        <v>20794.52</v>
      </c>
      <c r="Y84" s="191">
        <f t="shared" si="47"/>
        <v>0.20249522331030401</v>
      </c>
      <c r="Z84" s="198">
        <v>3920</v>
      </c>
      <c r="AA84" s="199">
        <v>328</v>
      </c>
      <c r="AB84" s="109">
        <f t="shared" si="48"/>
        <v>1.11003260099265</v>
      </c>
      <c r="AC84" s="109">
        <f t="shared" si="49"/>
        <v>1.0240751344911201</v>
      </c>
      <c r="AD84" s="200">
        <f t="shared" si="50"/>
        <v>1.06765975017785</v>
      </c>
      <c r="AE84" s="200">
        <f t="shared" si="51"/>
        <v>1.0079220016410699</v>
      </c>
      <c r="AF84" s="209">
        <f t="shared" si="52"/>
        <v>0.96289660008825195</v>
      </c>
      <c r="AG84" s="209">
        <f t="shared" si="53"/>
        <v>1.04270005899334</v>
      </c>
      <c r="AH84" s="206">
        <v>11</v>
      </c>
      <c r="AI84" s="206">
        <v>13</v>
      </c>
      <c r="AJ84" s="206">
        <v>6</v>
      </c>
      <c r="AK84" s="207">
        <f t="shared" si="54"/>
        <v>19</v>
      </c>
      <c r="AL84" s="206">
        <f t="shared" si="55"/>
        <v>7</v>
      </c>
      <c r="AM84" s="208"/>
      <c r="AN84" s="206">
        <f t="shared" si="56"/>
        <v>4</v>
      </c>
      <c r="AO84" s="208"/>
      <c r="AP84" s="58">
        <v>0</v>
      </c>
      <c r="AQ84" s="58">
        <v>0</v>
      </c>
      <c r="AR84" s="58">
        <v>0</v>
      </c>
      <c r="AS84" s="188">
        <f t="shared" si="57"/>
        <v>0</v>
      </c>
      <c r="AT84" s="115">
        <v>0</v>
      </c>
      <c r="AU84" s="115">
        <v>0</v>
      </c>
      <c r="AV84" s="115">
        <v>0</v>
      </c>
      <c r="AW84" s="115">
        <f t="shared" si="58"/>
        <v>0</v>
      </c>
      <c r="AX84" s="212">
        <f>(R84*100)+(S84*50)</f>
        <v>500</v>
      </c>
      <c r="AY84" s="212"/>
    </row>
    <row r="85" spans="1:51 16307:16384" s="58" customFormat="1" ht="17.100000000000001" customHeight="1">
      <c r="A85" s="173">
        <v>83</v>
      </c>
      <c r="B85" s="20">
        <v>106569</v>
      </c>
      <c r="C85" s="21" t="s">
        <v>138</v>
      </c>
      <c r="D85" s="21" t="s">
        <v>68</v>
      </c>
      <c r="E85" s="74">
        <v>25</v>
      </c>
      <c r="F85" s="72">
        <v>100</v>
      </c>
      <c r="G85" s="73">
        <v>300</v>
      </c>
      <c r="H85" s="85">
        <v>8024</v>
      </c>
      <c r="I85" s="178">
        <f t="shared" si="43"/>
        <v>24072</v>
      </c>
      <c r="J85" s="179">
        <v>1805.014848</v>
      </c>
      <c r="K85" s="179">
        <f t="shared" si="44"/>
        <v>5415.0445440000003</v>
      </c>
      <c r="L85" s="180">
        <v>0.22495200000000001</v>
      </c>
      <c r="M85" s="181">
        <v>9544.0665599999993</v>
      </c>
      <c r="N85" s="181">
        <f t="shared" si="45"/>
        <v>28632.199680000002</v>
      </c>
      <c r="O85" s="181">
        <v>1871.7059812147199</v>
      </c>
      <c r="P85" s="181">
        <f t="shared" si="46"/>
        <v>5615.1179436441598</v>
      </c>
      <c r="Q85" s="151">
        <v>0.19611200000000001</v>
      </c>
      <c r="R85" s="187">
        <v>3</v>
      </c>
      <c r="S85" s="187">
        <v>1</v>
      </c>
      <c r="T85" s="188">
        <v>4</v>
      </c>
      <c r="U85" s="188">
        <v>5</v>
      </c>
      <c r="V85" s="188">
        <v>1</v>
      </c>
      <c r="W85" s="189">
        <v>26577.8</v>
      </c>
      <c r="X85" s="189">
        <v>6735.29</v>
      </c>
      <c r="Y85" s="191">
        <f t="shared" si="47"/>
        <v>0.25341789011882099</v>
      </c>
      <c r="Z85" s="198"/>
      <c r="AA85" s="199"/>
      <c r="AB85" s="109">
        <f t="shared" si="48"/>
        <v>1.10409604519774</v>
      </c>
      <c r="AC85" s="109">
        <f t="shared" si="49"/>
        <v>1.24381063632484</v>
      </c>
      <c r="AD85" s="200">
        <f t="shared" si="50"/>
        <v>1.10409604519774</v>
      </c>
      <c r="AE85" s="200">
        <f t="shared" si="51"/>
        <v>1.24381063632484</v>
      </c>
      <c r="AF85" s="209">
        <f t="shared" si="52"/>
        <v>0.92824862556979804</v>
      </c>
      <c r="AG85" s="209">
        <f t="shared" si="53"/>
        <v>1.1994921687484399</v>
      </c>
      <c r="AH85" s="206">
        <v>2</v>
      </c>
      <c r="AI85" s="206">
        <v>4</v>
      </c>
      <c r="AJ85" s="206">
        <v>3</v>
      </c>
      <c r="AK85" s="207">
        <f t="shared" si="54"/>
        <v>7</v>
      </c>
      <c r="AL85" s="206">
        <f t="shared" si="55"/>
        <v>-1</v>
      </c>
      <c r="AM85" s="208">
        <f>AL85*30</f>
        <v>-30</v>
      </c>
      <c r="AN85" s="206">
        <f t="shared" si="56"/>
        <v>2</v>
      </c>
      <c r="AO85" s="208"/>
      <c r="AP85" s="58">
        <v>0</v>
      </c>
      <c r="AQ85" s="58">
        <v>0</v>
      </c>
      <c r="AR85" s="58">
        <v>0</v>
      </c>
      <c r="AS85" s="188">
        <f t="shared" si="57"/>
        <v>0</v>
      </c>
      <c r="AT85" s="115">
        <v>0</v>
      </c>
      <c r="AU85" s="115">
        <v>-100</v>
      </c>
      <c r="AV85" s="115">
        <v>0</v>
      </c>
      <c r="AW85" s="115">
        <f t="shared" si="58"/>
        <v>-100</v>
      </c>
      <c r="AX85" s="212">
        <f>(R85*100)+(S85*50)</f>
        <v>350</v>
      </c>
      <c r="AY85" s="212"/>
    </row>
    <row r="86" spans="1:51 16307:16384" s="58" customFormat="1" ht="17.100000000000001" customHeight="1">
      <c r="A86" s="173">
        <v>84</v>
      </c>
      <c r="B86" s="77">
        <v>591</v>
      </c>
      <c r="C86" s="78" t="s">
        <v>139</v>
      </c>
      <c r="D86" s="77" t="s">
        <v>53</v>
      </c>
      <c r="E86" s="79">
        <v>24</v>
      </c>
      <c r="F86" s="72">
        <v>100</v>
      </c>
      <c r="G86" s="73">
        <v>300</v>
      </c>
      <c r="H86" s="85">
        <v>7021</v>
      </c>
      <c r="I86" s="178">
        <f t="shared" si="43"/>
        <v>21063</v>
      </c>
      <c r="J86" s="179">
        <v>1741.48884</v>
      </c>
      <c r="K86" s="179">
        <f t="shared" si="44"/>
        <v>5224.4665199999999</v>
      </c>
      <c r="L86" s="180">
        <v>0.24804000000000001</v>
      </c>
      <c r="M86" s="181">
        <v>8351.0582400000003</v>
      </c>
      <c r="N86" s="181">
        <f t="shared" si="45"/>
        <v>25053.174719999999</v>
      </c>
      <c r="O86" s="181">
        <v>1805.8328338176</v>
      </c>
      <c r="P86" s="181">
        <f t="shared" si="46"/>
        <v>5417.4985014528002</v>
      </c>
      <c r="Q86" s="151">
        <v>0.21623999999999999</v>
      </c>
      <c r="R86" s="187">
        <v>3</v>
      </c>
      <c r="S86" s="187">
        <v>0</v>
      </c>
      <c r="T86" s="188">
        <v>4</v>
      </c>
      <c r="U86" s="188">
        <v>5</v>
      </c>
      <c r="V86" s="188">
        <v>1</v>
      </c>
      <c r="W86" s="189">
        <v>23055.07</v>
      </c>
      <c r="X86" s="189">
        <v>5065.82</v>
      </c>
      <c r="Y86" s="191">
        <f t="shared" si="47"/>
        <v>0.219726940755331</v>
      </c>
      <c r="Z86" s="198"/>
      <c r="AA86" s="199"/>
      <c r="AB86" s="109">
        <f t="shared" si="48"/>
        <v>1.0945767459526199</v>
      </c>
      <c r="AC86" s="97">
        <f t="shared" si="49"/>
        <v>0.96963392924566005</v>
      </c>
      <c r="AD86" s="200">
        <f t="shared" si="50"/>
        <v>1.0945767459526199</v>
      </c>
      <c r="AE86" s="202">
        <f t="shared" si="51"/>
        <v>0.96963392924566005</v>
      </c>
      <c r="AF86" s="209">
        <f t="shared" si="52"/>
        <v>0.92024544823834598</v>
      </c>
      <c r="AG86" s="209">
        <f t="shared" si="53"/>
        <v>0.93508470720231995</v>
      </c>
      <c r="AH86" s="206">
        <v>12</v>
      </c>
      <c r="AI86" s="206">
        <v>8</v>
      </c>
      <c r="AJ86" s="206">
        <v>1</v>
      </c>
      <c r="AK86" s="207">
        <f t="shared" si="54"/>
        <v>9</v>
      </c>
      <c r="AL86" s="206">
        <f t="shared" si="55"/>
        <v>9</v>
      </c>
      <c r="AM86" s="208"/>
      <c r="AN86" s="206">
        <f t="shared" si="56"/>
        <v>4</v>
      </c>
      <c r="AO86" s="208"/>
      <c r="AP86" s="58">
        <v>0</v>
      </c>
      <c r="AQ86" s="58">
        <v>0</v>
      </c>
      <c r="AR86" s="58">
        <v>0</v>
      </c>
      <c r="AS86" s="188">
        <f t="shared" si="57"/>
        <v>0</v>
      </c>
      <c r="AT86" s="115">
        <v>-100</v>
      </c>
      <c r="AU86" s="115">
        <v>0</v>
      </c>
      <c r="AV86" s="115">
        <v>0</v>
      </c>
      <c r="AW86" s="115">
        <f t="shared" si="58"/>
        <v>-100</v>
      </c>
      <c r="AX86" s="212">
        <v>0</v>
      </c>
      <c r="AY86" s="212"/>
    </row>
    <row r="87" spans="1:51 16307:16384" s="58" customFormat="1" ht="17.100000000000001" customHeight="1">
      <c r="A87" s="173">
        <v>85</v>
      </c>
      <c r="B87" s="77">
        <v>103199</v>
      </c>
      <c r="C87" s="78" t="s">
        <v>140</v>
      </c>
      <c r="D87" s="78" t="s">
        <v>68</v>
      </c>
      <c r="E87" s="79">
        <v>22</v>
      </c>
      <c r="F87" s="72">
        <v>150</v>
      </c>
      <c r="G87" s="73">
        <v>450</v>
      </c>
      <c r="H87" s="85">
        <v>8995.3698830688008</v>
      </c>
      <c r="I87" s="178">
        <f t="shared" si="43"/>
        <v>26986.109649206399</v>
      </c>
      <c r="J87" s="179">
        <v>2203.1459917612101</v>
      </c>
      <c r="K87" s="179">
        <f t="shared" si="44"/>
        <v>6609.4379752836303</v>
      </c>
      <c r="L87" s="180">
        <v>0.24492</v>
      </c>
      <c r="M87" s="181">
        <v>10699.4527537174</v>
      </c>
      <c r="N87" s="181">
        <f t="shared" si="45"/>
        <v>32098.3582611522</v>
      </c>
      <c r="O87" s="181">
        <v>2284.5471519737298</v>
      </c>
      <c r="P87" s="181">
        <f t="shared" si="46"/>
        <v>6853.6414559211898</v>
      </c>
      <c r="Q87" s="151">
        <v>0.21351999999999999</v>
      </c>
      <c r="R87" s="187">
        <v>2</v>
      </c>
      <c r="S87" s="187">
        <v>1</v>
      </c>
      <c r="T87" s="188">
        <v>4</v>
      </c>
      <c r="U87" s="188">
        <v>10</v>
      </c>
      <c r="V87" s="188">
        <v>2</v>
      </c>
      <c r="W87" s="189">
        <v>29358.85</v>
      </c>
      <c r="X87" s="189">
        <v>7196.32</v>
      </c>
      <c r="Y87" s="191">
        <f t="shared" si="47"/>
        <v>0.24511586795804299</v>
      </c>
      <c r="Z87" s="198"/>
      <c r="AA87" s="199"/>
      <c r="AB87" s="109">
        <f t="shared" si="48"/>
        <v>1.08792450566743</v>
      </c>
      <c r="AC87" s="109">
        <f t="shared" si="49"/>
        <v>1.08879454303241</v>
      </c>
      <c r="AD87" s="200">
        <f t="shared" si="50"/>
        <v>1.08792450566743</v>
      </c>
      <c r="AE87" s="200">
        <f t="shared" si="51"/>
        <v>1.08879454303241</v>
      </c>
      <c r="AF87" s="209">
        <f t="shared" si="52"/>
        <v>0.91465269846938702</v>
      </c>
      <c r="AG87" s="209">
        <f t="shared" si="53"/>
        <v>1.0499994851325001</v>
      </c>
      <c r="AH87" s="206">
        <v>3</v>
      </c>
      <c r="AI87" s="206">
        <v>2</v>
      </c>
      <c r="AJ87" s="206">
        <v>0</v>
      </c>
      <c r="AK87" s="207">
        <f t="shared" si="54"/>
        <v>2</v>
      </c>
      <c r="AL87" s="206">
        <f t="shared" si="55"/>
        <v>1</v>
      </c>
      <c r="AM87" s="208"/>
      <c r="AN87" s="206">
        <f t="shared" si="56"/>
        <v>-8</v>
      </c>
      <c r="AO87" s="208">
        <f>AN87*5</f>
        <v>-40</v>
      </c>
      <c r="AP87" s="58">
        <v>0</v>
      </c>
      <c r="AQ87" s="58">
        <v>0</v>
      </c>
      <c r="AR87" s="58">
        <v>0</v>
      </c>
      <c r="AS87" s="188">
        <f t="shared" si="57"/>
        <v>0</v>
      </c>
      <c r="AT87" s="115">
        <v>0</v>
      </c>
      <c r="AU87" s="115">
        <v>0</v>
      </c>
      <c r="AV87" s="115">
        <v>0</v>
      </c>
      <c r="AW87" s="115">
        <f t="shared" si="58"/>
        <v>0</v>
      </c>
      <c r="AX87" s="212">
        <f>(R87*100)+(S87*50)</f>
        <v>250</v>
      </c>
      <c r="AY87" s="212"/>
    </row>
    <row r="88" spans="1:51 16307:16384" s="58" customFormat="1" ht="17.100000000000001" customHeight="1">
      <c r="A88" s="173">
        <v>86</v>
      </c>
      <c r="B88" s="77">
        <v>339</v>
      </c>
      <c r="C88" s="78" t="s">
        <v>141</v>
      </c>
      <c r="D88" s="78" t="s">
        <v>68</v>
      </c>
      <c r="E88" s="79">
        <v>28</v>
      </c>
      <c r="F88" s="72">
        <v>100</v>
      </c>
      <c r="G88" s="73">
        <v>300</v>
      </c>
      <c r="H88" s="85">
        <v>7200</v>
      </c>
      <c r="I88" s="178">
        <f t="shared" si="43"/>
        <v>21600</v>
      </c>
      <c r="J88" s="179">
        <v>1680.3072</v>
      </c>
      <c r="K88" s="179">
        <f t="shared" si="44"/>
        <v>5040.9215999999997</v>
      </c>
      <c r="L88" s="180">
        <v>0.233376</v>
      </c>
      <c r="M88" s="181">
        <v>8563.9680000000008</v>
      </c>
      <c r="N88" s="181">
        <f t="shared" si="45"/>
        <v>25691.903999999999</v>
      </c>
      <c r="O88" s="181">
        <v>1742.3906734080001</v>
      </c>
      <c r="P88" s="181">
        <f t="shared" si="46"/>
        <v>5227.1720202240003</v>
      </c>
      <c r="Q88" s="151">
        <v>0.203456</v>
      </c>
      <c r="R88" s="190">
        <v>3</v>
      </c>
      <c r="S88" s="187">
        <v>1</v>
      </c>
      <c r="T88" s="188">
        <v>4</v>
      </c>
      <c r="U88" s="188">
        <v>10</v>
      </c>
      <c r="V88" s="188">
        <v>2</v>
      </c>
      <c r="W88" s="189">
        <v>23408.43</v>
      </c>
      <c r="X88" s="189">
        <v>5244.66</v>
      </c>
      <c r="Y88" s="191">
        <f t="shared" si="47"/>
        <v>0.224050053762683</v>
      </c>
      <c r="Z88" s="198">
        <v>1470</v>
      </c>
      <c r="AA88" s="199">
        <v>123</v>
      </c>
      <c r="AB88" s="109">
        <f t="shared" si="48"/>
        <v>1.0837236111111099</v>
      </c>
      <c r="AC88" s="109">
        <f t="shared" si="49"/>
        <v>1.04041689519631</v>
      </c>
      <c r="AD88" s="200">
        <f t="shared" si="50"/>
        <v>1.0156680555555599</v>
      </c>
      <c r="AE88" s="200">
        <f t="shared" si="51"/>
        <v>1.0160165950607101</v>
      </c>
      <c r="AF88" s="209">
        <f t="shared" si="52"/>
        <v>0.85390440506083198</v>
      </c>
      <c r="AG88" s="209">
        <f t="shared" si="53"/>
        <v>0.97981470289943196</v>
      </c>
      <c r="AH88" s="206">
        <v>3</v>
      </c>
      <c r="AI88" s="206">
        <v>12</v>
      </c>
      <c r="AJ88" s="206">
        <v>3</v>
      </c>
      <c r="AK88" s="207">
        <f t="shared" si="54"/>
        <v>15</v>
      </c>
      <c r="AL88" s="206">
        <f t="shared" si="55"/>
        <v>0</v>
      </c>
      <c r="AM88" s="208"/>
      <c r="AN88" s="206">
        <f t="shared" si="56"/>
        <v>5</v>
      </c>
      <c r="AO88" s="208"/>
      <c r="AP88" s="58">
        <v>100</v>
      </c>
      <c r="AQ88" s="58">
        <v>0</v>
      </c>
      <c r="AR88" s="58">
        <v>0</v>
      </c>
      <c r="AS88" s="188">
        <f t="shared" si="57"/>
        <v>100</v>
      </c>
      <c r="AT88" s="115">
        <v>0</v>
      </c>
      <c r="AU88" s="115">
        <v>0</v>
      </c>
      <c r="AV88" s="115">
        <v>-100</v>
      </c>
      <c r="AW88" s="115">
        <f t="shared" si="58"/>
        <v>-100</v>
      </c>
      <c r="AX88" s="212">
        <f>(R88*100)+(S88*50)</f>
        <v>350</v>
      </c>
      <c r="AY88" s="212"/>
    </row>
    <row r="89" spans="1:51 16307:16384" s="58" customFormat="1" ht="17.100000000000001" customHeight="1">
      <c r="A89" s="173">
        <v>87</v>
      </c>
      <c r="B89" s="20">
        <v>733</v>
      </c>
      <c r="C89" s="21" t="s">
        <v>142</v>
      </c>
      <c r="D89" s="20" t="s">
        <v>73</v>
      </c>
      <c r="E89" s="74">
        <v>31</v>
      </c>
      <c r="F89" s="72">
        <v>100</v>
      </c>
      <c r="G89" s="73">
        <v>300</v>
      </c>
      <c r="H89" s="85">
        <v>6122.8678517675999</v>
      </c>
      <c r="I89" s="178">
        <f t="shared" si="43"/>
        <v>18368.603555302801</v>
      </c>
      <c r="J89" s="179">
        <v>1503.9110474868601</v>
      </c>
      <c r="K89" s="179">
        <f t="shared" si="44"/>
        <v>4511.73314246058</v>
      </c>
      <c r="L89" s="180">
        <v>0.24562200000000001</v>
      </c>
      <c r="M89" s="181">
        <v>7282.7839376064503</v>
      </c>
      <c r="N89" s="181">
        <f t="shared" si="45"/>
        <v>21848.351812819401</v>
      </c>
      <c r="O89" s="181">
        <v>1559.4770901275499</v>
      </c>
      <c r="P89" s="181">
        <f t="shared" si="46"/>
        <v>4678.4312703826499</v>
      </c>
      <c r="Q89" s="151">
        <v>0.21413199999999999</v>
      </c>
      <c r="R89" s="187">
        <v>2</v>
      </c>
      <c r="S89" s="187">
        <v>1</v>
      </c>
      <c r="T89" s="188">
        <v>4</v>
      </c>
      <c r="U89" s="188">
        <v>5</v>
      </c>
      <c r="V89" s="188">
        <v>1</v>
      </c>
      <c r="W89" s="189">
        <v>19895.03</v>
      </c>
      <c r="X89" s="189">
        <v>4610.8500000000004</v>
      </c>
      <c r="Y89" s="191">
        <f t="shared" si="47"/>
        <v>0.231758886515879</v>
      </c>
      <c r="Z89" s="198"/>
      <c r="AA89" s="199"/>
      <c r="AB89" s="109">
        <f t="shared" si="48"/>
        <v>1.0830997544316101</v>
      </c>
      <c r="AC89" s="109">
        <f t="shared" si="49"/>
        <v>1.02196868795422</v>
      </c>
      <c r="AD89" s="200">
        <f t="shared" si="50"/>
        <v>1.0830997544316101</v>
      </c>
      <c r="AE89" s="200">
        <f t="shared" si="51"/>
        <v>1.02196868795422</v>
      </c>
      <c r="AF89" s="209">
        <f t="shared" si="52"/>
        <v>0.91059637680892502</v>
      </c>
      <c r="AG89" s="209">
        <f t="shared" si="53"/>
        <v>0.98555471557090502</v>
      </c>
      <c r="AH89" s="206">
        <v>4</v>
      </c>
      <c r="AI89" s="206">
        <v>5</v>
      </c>
      <c r="AJ89" s="206">
        <v>0</v>
      </c>
      <c r="AK89" s="207">
        <f t="shared" si="54"/>
        <v>5</v>
      </c>
      <c r="AL89" s="206">
        <f t="shared" si="55"/>
        <v>2</v>
      </c>
      <c r="AM89" s="208"/>
      <c r="AN89" s="206">
        <f t="shared" si="56"/>
        <v>0</v>
      </c>
      <c r="AO89" s="208"/>
      <c r="AP89" s="58">
        <v>200</v>
      </c>
      <c r="AQ89" s="58">
        <v>100</v>
      </c>
      <c r="AR89" s="58">
        <v>0</v>
      </c>
      <c r="AS89" s="188">
        <f t="shared" si="57"/>
        <v>300</v>
      </c>
      <c r="AT89" s="115">
        <v>0</v>
      </c>
      <c r="AU89" s="115">
        <v>0</v>
      </c>
      <c r="AV89" s="115">
        <v>-100</v>
      </c>
      <c r="AW89" s="115">
        <f t="shared" si="58"/>
        <v>-100</v>
      </c>
      <c r="AX89" s="212">
        <f>(R89*100)+(S89*50)</f>
        <v>250</v>
      </c>
      <c r="AY89" s="212"/>
    </row>
    <row r="90" spans="1:51 16307:16384" s="58" customFormat="1" ht="17.100000000000001" customHeight="1">
      <c r="A90" s="173">
        <v>88</v>
      </c>
      <c r="B90" s="77">
        <v>341</v>
      </c>
      <c r="C90" s="78" t="s">
        <v>143</v>
      </c>
      <c r="D90" s="77" t="s">
        <v>53</v>
      </c>
      <c r="E90" s="79">
        <v>4</v>
      </c>
      <c r="F90" s="72">
        <v>200</v>
      </c>
      <c r="G90" s="73">
        <v>600</v>
      </c>
      <c r="H90" s="85">
        <v>36962.354998800001</v>
      </c>
      <c r="I90" s="178">
        <f t="shared" si="43"/>
        <v>110887.0649964</v>
      </c>
      <c r="J90" s="179">
        <v>7334.5140271218797</v>
      </c>
      <c r="K90" s="179">
        <f t="shared" si="44"/>
        <v>22003.542081365598</v>
      </c>
      <c r="L90" s="180">
        <v>0.198432</v>
      </c>
      <c r="M90" s="181">
        <v>40983.859222669402</v>
      </c>
      <c r="N90" s="181">
        <f t="shared" si="45"/>
        <v>122951.577668008</v>
      </c>
      <c r="O90" s="181">
        <v>7089.8797746480304</v>
      </c>
      <c r="P90" s="181">
        <f t="shared" si="46"/>
        <v>21269.639323944099</v>
      </c>
      <c r="Q90" s="151">
        <v>0.17299200000000001</v>
      </c>
      <c r="R90" s="187">
        <v>5</v>
      </c>
      <c r="S90" s="187">
        <v>1</v>
      </c>
      <c r="T90" s="188">
        <v>14</v>
      </c>
      <c r="U90" s="188">
        <v>15</v>
      </c>
      <c r="V90" s="188">
        <v>3</v>
      </c>
      <c r="W90" s="189">
        <v>119065.31</v>
      </c>
      <c r="X90" s="189">
        <v>27235.21</v>
      </c>
      <c r="Y90" s="191">
        <f t="shared" si="47"/>
        <v>0.22874177205770499</v>
      </c>
      <c r="Z90" s="198"/>
      <c r="AA90" s="199"/>
      <c r="AB90" s="109">
        <f t="shared" si="48"/>
        <v>1.07375292153206</v>
      </c>
      <c r="AC90" s="109">
        <f t="shared" si="49"/>
        <v>1.2377648061975</v>
      </c>
      <c r="AD90" s="200">
        <f t="shared" si="50"/>
        <v>1.07375292153206</v>
      </c>
      <c r="AE90" s="200">
        <f t="shared" si="51"/>
        <v>1.2377648061975</v>
      </c>
      <c r="AF90" s="209">
        <f t="shared" si="52"/>
        <v>0.96839188449861302</v>
      </c>
      <c r="AG90" s="209">
        <f t="shared" si="53"/>
        <v>1.28047352309074</v>
      </c>
      <c r="AH90" s="206">
        <v>23.12</v>
      </c>
      <c r="AI90" s="206">
        <v>4</v>
      </c>
      <c r="AJ90" s="206">
        <v>2</v>
      </c>
      <c r="AK90" s="207">
        <f t="shared" si="54"/>
        <v>6</v>
      </c>
      <c r="AL90" s="206">
        <f t="shared" si="55"/>
        <v>18.12</v>
      </c>
      <c r="AM90" s="208"/>
      <c r="AN90" s="206">
        <f t="shared" si="56"/>
        <v>-9</v>
      </c>
      <c r="AO90" s="208">
        <f>AN90*5</f>
        <v>-45</v>
      </c>
      <c r="AP90" s="58">
        <v>0</v>
      </c>
      <c r="AQ90" s="58">
        <v>0</v>
      </c>
      <c r="AR90" s="58">
        <v>0</v>
      </c>
      <c r="AS90" s="188">
        <f t="shared" si="57"/>
        <v>0</v>
      </c>
      <c r="AT90" s="115">
        <v>0</v>
      </c>
      <c r="AU90" s="115">
        <v>0</v>
      </c>
      <c r="AV90" s="115">
        <v>0</v>
      </c>
      <c r="AW90" s="115">
        <f t="shared" si="58"/>
        <v>0</v>
      </c>
      <c r="AX90" s="212">
        <f>(R90*100)+(S90*50)</f>
        <v>550</v>
      </c>
      <c r="AY90" s="212"/>
    </row>
    <row r="91" spans="1:51 16307:16384" s="58" customFormat="1" ht="17.100000000000001" customHeight="1">
      <c r="A91" s="173">
        <v>89</v>
      </c>
      <c r="B91" s="20">
        <v>718</v>
      </c>
      <c r="C91" s="21" t="s">
        <v>144</v>
      </c>
      <c r="D91" s="20" t="s">
        <v>49</v>
      </c>
      <c r="E91" s="74">
        <v>37</v>
      </c>
      <c r="F91" s="72">
        <v>100</v>
      </c>
      <c r="G91" s="73">
        <v>300</v>
      </c>
      <c r="H91" s="85">
        <v>4500</v>
      </c>
      <c r="I91" s="178">
        <f t="shared" si="43"/>
        <v>13500</v>
      </c>
      <c r="J91" s="179">
        <v>835.029</v>
      </c>
      <c r="K91" s="179">
        <f t="shared" si="44"/>
        <v>2505.087</v>
      </c>
      <c r="L91" s="180">
        <v>0.185562</v>
      </c>
      <c r="M91" s="181">
        <v>5670</v>
      </c>
      <c r="N91" s="181">
        <f t="shared" si="45"/>
        <v>17010</v>
      </c>
      <c r="O91" s="181">
        <v>917.24724000000003</v>
      </c>
      <c r="P91" s="181">
        <f t="shared" si="46"/>
        <v>2751.74172</v>
      </c>
      <c r="Q91" s="151">
        <v>0.161772</v>
      </c>
      <c r="R91" s="187">
        <v>2</v>
      </c>
      <c r="S91" s="187">
        <v>0</v>
      </c>
      <c r="T91" s="188">
        <v>3</v>
      </c>
      <c r="U91" s="188">
        <v>5</v>
      </c>
      <c r="V91" s="188">
        <v>1</v>
      </c>
      <c r="W91" s="189">
        <v>14323.76</v>
      </c>
      <c r="X91" s="189">
        <v>3024.77</v>
      </c>
      <c r="Y91" s="191">
        <f t="shared" si="47"/>
        <v>0.21117150803978799</v>
      </c>
      <c r="Z91" s="198"/>
      <c r="AA91" s="199"/>
      <c r="AB91" s="109">
        <f t="shared" si="48"/>
        <v>1.06101925925926</v>
      </c>
      <c r="AC91" s="109">
        <f t="shared" si="49"/>
        <v>1.20745107854538</v>
      </c>
      <c r="AD91" s="200">
        <f t="shared" si="50"/>
        <v>1.06101925925926</v>
      </c>
      <c r="AE91" s="200">
        <f t="shared" si="51"/>
        <v>1.20745107854538</v>
      </c>
      <c r="AF91" s="209">
        <f t="shared" si="52"/>
        <v>0.84207877718988799</v>
      </c>
      <c r="AG91" s="209">
        <f t="shared" si="53"/>
        <v>1.0992201695441099</v>
      </c>
      <c r="AH91" s="206">
        <v>0</v>
      </c>
      <c r="AI91" s="206">
        <v>8</v>
      </c>
      <c r="AJ91" s="206">
        <v>0</v>
      </c>
      <c r="AK91" s="207">
        <f t="shared" si="54"/>
        <v>8</v>
      </c>
      <c r="AL91" s="206">
        <f t="shared" si="55"/>
        <v>-2</v>
      </c>
      <c r="AM91" s="208">
        <f>AL91*30</f>
        <v>-60</v>
      </c>
      <c r="AN91" s="206">
        <f t="shared" si="56"/>
        <v>3</v>
      </c>
      <c r="AO91" s="208"/>
      <c r="AP91" s="58">
        <v>0</v>
      </c>
      <c r="AQ91" s="58">
        <v>0</v>
      </c>
      <c r="AR91" s="58">
        <v>0</v>
      </c>
      <c r="AS91" s="188">
        <f t="shared" si="57"/>
        <v>0</v>
      </c>
      <c r="AT91" s="115">
        <v>0</v>
      </c>
      <c r="AU91" s="115">
        <v>-100</v>
      </c>
      <c r="AV91" s="115">
        <v>0</v>
      </c>
      <c r="AW91" s="115">
        <f t="shared" si="58"/>
        <v>-100</v>
      </c>
      <c r="AX91" s="212">
        <f>(R91*100)+(S91*50)</f>
        <v>200</v>
      </c>
      <c r="AY91" s="212"/>
    </row>
    <row r="92" spans="1:51 16307:16384" s="58" customFormat="1" ht="17.100000000000001" customHeight="1">
      <c r="A92" s="173">
        <v>90</v>
      </c>
      <c r="B92" s="77">
        <v>709</v>
      </c>
      <c r="C92" s="78" t="s">
        <v>145</v>
      </c>
      <c r="D92" s="78" t="s">
        <v>68</v>
      </c>
      <c r="E92" s="79">
        <v>2</v>
      </c>
      <c r="F92" s="72">
        <v>200</v>
      </c>
      <c r="G92" s="73">
        <v>600</v>
      </c>
      <c r="H92" s="85">
        <v>16745.3991781152</v>
      </c>
      <c r="I92" s="178">
        <f t="shared" si="43"/>
        <v>50236.1975343456</v>
      </c>
      <c r="J92" s="179">
        <v>3965.4444885711</v>
      </c>
      <c r="K92" s="179">
        <f t="shared" si="44"/>
        <v>11896.3334657133</v>
      </c>
      <c r="L92" s="180">
        <v>0.23680799999999999</v>
      </c>
      <c r="M92" s="181">
        <v>18736.092232409501</v>
      </c>
      <c r="N92" s="181">
        <f t="shared" si="45"/>
        <v>56208.276697228503</v>
      </c>
      <c r="O92" s="181">
        <v>3868.02876919648</v>
      </c>
      <c r="P92" s="181">
        <f t="shared" si="46"/>
        <v>11604.086307589399</v>
      </c>
      <c r="Q92" s="151">
        <v>0.20644799999999999</v>
      </c>
      <c r="R92" s="187">
        <v>4</v>
      </c>
      <c r="S92" s="187">
        <v>0</v>
      </c>
      <c r="T92" s="188">
        <v>10</v>
      </c>
      <c r="U92" s="188">
        <v>15</v>
      </c>
      <c r="V92" s="188">
        <v>3</v>
      </c>
      <c r="W92" s="189">
        <v>52921.99</v>
      </c>
      <c r="X92" s="189">
        <v>11745.35</v>
      </c>
      <c r="Y92" s="191">
        <f t="shared" si="47"/>
        <v>0.22193704356166499</v>
      </c>
      <c r="Z92" s="198">
        <v>980</v>
      </c>
      <c r="AA92" s="199">
        <v>82</v>
      </c>
      <c r="AB92" s="109">
        <f t="shared" si="48"/>
        <v>1.0534632913611399</v>
      </c>
      <c r="AC92" s="97">
        <f t="shared" si="49"/>
        <v>0.98730840337079895</v>
      </c>
      <c r="AD92" s="200">
        <f t="shared" si="50"/>
        <v>1.0339554454631701</v>
      </c>
      <c r="AE92" s="202">
        <f t="shared" si="51"/>
        <v>0.98041552328834902</v>
      </c>
      <c r="AF92" s="209">
        <f t="shared" si="52"/>
        <v>0.92409860348131101</v>
      </c>
      <c r="AG92" s="209">
        <f t="shared" si="53"/>
        <v>1.00510713991948</v>
      </c>
      <c r="AH92" s="206">
        <v>6</v>
      </c>
      <c r="AI92" s="206">
        <v>17</v>
      </c>
      <c r="AJ92" s="206">
        <v>3</v>
      </c>
      <c r="AK92" s="207">
        <f t="shared" si="54"/>
        <v>20</v>
      </c>
      <c r="AL92" s="206">
        <f t="shared" si="55"/>
        <v>2</v>
      </c>
      <c r="AM92" s="208"/>
      <c r="AN92" s="206">
        <f t="shared" si="56"/>
        <v>5</v>
      </c>
      <c r="AO92" s="208"/>
      <c r="AP92" s="58">
        <v>0</v>
      </c>
      <c r="AQ92" s="58">
        <v>0</v>
      </c>
      <c r="AR92" s="58">
        <v>0</v>
      </c>
      <c r="AS92" s="188">
        <f t="shared" si="57"/>
        <v>0</v>
      </c>
      <c r="AT92" s="115">
        <v>0</v>
      </c>
      <c r="AU92" s="115">
        <v>0</v>
      </c>
      <c r="AV92" s="115">
        <v>0</v>
      </c>
      <c r="AW92" s="115">
        <f t="shared" si="58"/>
        <v>0</v>
      </c>
      <c r="AX92" s="212"/>
      <c r="AY92" s="212"/>
    </row>
    <row r="93" spans="1:51 16307:16384" s="58" customFormat="1" ht="17.100000000000001" customHeight="1">
      <c r="A93" s="173">
        <v>91</v>
      </c>
      <c r="B93" s="77">
        <v>571</v>
      </c>
      <c r="C93" s="78" t="s">
        <v>146</v>
      </c>
      <c r="D93" s="77" t="s">
        <v>73</v>
      </c>
      <c r="E93" s="79">
        <v>6</v>
      </c>
      <c r="F93" s="72">
        <v>200</v>
      </c>
      <c r="G93" s="73">
        <v>600</v>
      </c>
      <c r="H93" s="85">
        <v>26085.437763350401</v>
      </c>
      <c r="I93" s="178">
        <f t="shared" si="43"/>
        <v>78256.313290051199</v>
      </c>
      <c r="J93" s="179">
        <v>6403.0880660185703</v>
      </c>
      <c r="K93" s="179">
        <f t="shared" si="44"/>
        <v>19209.264198055698</v>
      </c>
      <c r="L93" s="180">
        <v>0.24546599999999999</v>
      </c>
      <c r="M93" s="181">
        <v>28923.533392002901</v>
      </c>
      <c r="N93" s="181">
        <f t="shared" si="45"/>
        <v>86770.600176008695</v>
      </c>
      <c r="O93" s="181">
        <v>6189.5204517550601</v>
      </c>
      <c r="P93" s="181">
        <f t="shared" si="46"/>
        <v>18568.561355265199</v>
      </c>
      <c r="Q93" s="151">
        <v>0.21399599999999999</v>
      </c>
      <c r="R93" s="190">
        <v>3</v>
      </c>
      <c r="S93" s="187">
        <v>3</v>
      </c>
      <c r="T93" s="188">
        <v>14</v>
      </c>
      <c r="U93" s="188">
        <v>15</v>
      </c>
      <c r="V93" s="188">
        <v>3</v>
      </c>
      <c r="W93" s="189">
        <v>82354.100000000006</v>
      </c>
      <c r="X93" s="189">
        <v>16502.759999999998</v>
      </c>
      <c r="Y93" s="191">
        <f t="shared" si="47"/>
        <v>0.20038783739971699</v>
      </c>
      <c r="Z93" s="198"/>
      <c r="AA93" s="199"/>
      <c r="AB93" s="109">
        <f t="shared" si="48"/>
        <v>1.0523636565239201</v>
      </c>
      <c r="AC93" s="97">
        <f t="shared" si="49"/>
        <v>0.85910422335022796</v>
      </c>
      <c r="AD93" s="200">
        <f t="shared" si="50"/>
        <v>1.0523636565239201</v>
      </c>
      <c r="AE93" s="202">
        <f t="shared" si="51"/>
        <v>0.85910422335022796</v>
      </c>
      <c r="AF93" s="209">
        <f t="shared" si="52"/>
        <v>0.94910142182893598</v>
      </c>
      <c r="AG93" s="209">
        <f t="shared" si="53"/>
        <v>0.88874736627458695</v>
      </c>
      <c r="AH93" s="206">
        <v>12</v>
      </c>
      <c r="AI93" s="206">
        <v>21</v>
      </c>
      <c r="AJ93" s="206">
        <v>5</v>
      </c>
      <c r="AK93" s="207">
        <f t="shared" si="54"/>
        <v>26</v>
      </c>
      <c r="AL93" s="206">
        <f t="shared" si="55"/>
        <v>9</v>
      </c>
      <c r="AM93" s="208"/>
      <c r="AN93" s="206">
        <f t="shared" si="56"/>
        <v>11</v>
      </c>
      <c r="AO93" s="208"/>
      <c r="AP93" s="58">
        <v>0</v>
      </c>
      <c r="AQ93" s="58">
        <v>400</v>
      </c>
      <c r="AR93" s="58">
        <v>0</v>
      </c>
      <c r="AS93" s="188">
        <f t="shared" si="57"/>
        <v>400</v>
      </c>
      <c r="AT93" s="115">
        <v>0</v>
      </c>
      <c r="AU93" s="115">
        <v>0</v>
      </c>
      <c r="AV93" s="115">
        <v>-200</v>
      </c>
      <c r="AW93" s="115">
        <f t="shared" si="58"/>
        <v>-200</v>
      </c>
      <c r="AX93" s="212"/>
      <c r="AY93" s="212"/>
    </row>
    <row r="94" spans="1:51 16307:16384" s="58" customFormat="1" ht="17.100000000000001" customHeight="1">
      <c r="A94" s="173">
        <v>92</v>
      </c>
      <c r="B94" s="77">
        <v>723</v>
      </c>
      <c r="C94" s="78" t="s">
        <v>147</v>
      </c>
      <c r="D94" s="77" t="s">
        <v>49</v>
      </c>
      <c r="E94" s="79">
        <v>26</v>
      </c>
      <c r="F94" s="72">
        <v>100</v>
      </c>
      <c r="G94" s="73">
        <v>300</v>
      </c>
      <c r="H94" s="85">
        <v>6819.6979453355998</v>
      </c>
      <c r="I94" s="178">
        <f t="shared" si="43"/>
        <v>20459.093836006799</v>
      </c>
      <c r="J94" s="179">
        <v>1551.1266582706901</v>
      </c>
      <c r="K94" s="179">
        <f t="shared" si="44"/>
        <v>4653.37997481207</v>
      </c>
      <c r="L94" s="180">
        <v>0.22744800000000001</v>
      </c>
      <c r="M94" s="181">
        <v>8111.62152409998</v>
      </c>
      <c r="N94" s="181">
        <f t="shared" si="45"/>
        <v>24334.864572299899</v>
      </c>
      <c r="O94" s="181">
        <v>1608.43720877074</v>
      </c>
      <c r="P94" s="181">
        <f t="shared" si="46"/>
        <v>4825.3116263122201</v>
      </c>
      <c r="Q94" s="151">
        <v>0.19828799999999999</v>
      </c>
      <c r="R94" s="187">
        <v>2</v>
      </c>
      <c r="S94" s="187">
        <v>1</v>
      </c>
      <c r="T94" s="188">
        <v>4</v>
      </c>
      <c r="U94" s="188">
        <v>10</v>
      </c>
      <c r="V94" s="188">
        <v>2</v>
      </c>
      <c r="W94" s="189">
        <v>21154.880000000001</v>
      </c>
      <c r="X94" s="189">
        <v>4275.0600000000004</v>
      </c>
      <c r="Y94" s="191">
        <f t="shared" si="47"/>
        <v>0.202083869064726</v>
      </c>
      <c r="Z94" s="198"/>
      <c r="AA94" s="199"/>
      <c r="AB94" s="109">
        <f t="shared" si="48"/>
        <v>1.03400865011766</v>
      </c>
      <c r="AC94" s="97">
        <f t="shared" si="49"/>
        <v>0.91869996070386495</v>
      </c>
      <c r="AD94" s="200">
        <f t="shared" si="50"/>
        <v>1.03400865011766</v>
      </c>
      <c r="AE94" s="202">
        <f t="shared" si="51"/>
        <v>0.91869996070386495</v>
      </c>
      <c r="AF94" s="209">
        <f t="shared" si="52"/>
        <v>0.86932392564371697</v>
      </c>
      <c r="AG94" s="209">
        <f t="shared" si="53"/>
        <v>0.88596557716361302</v>
      </c>
      <c r="AH94" s="206">
        <v>1</v>
      </c>
      <c r="AI94" s="206">
        <v>11</v>
      </c>
      <c r="AJ94" s="206">
        <v>1</v>
      </c>
      <c r="AK94" s="207">
        <f t="shared" si="54"/>
        <v>12</v>
      </c>
      <c r="AL94" s="206">
        <f t="shared" si="55"/>
        <v>-1</v>
      </c>
      <c r="AM94" s="208">
        <f>AL94*30</f>
        <v>-30</v>
      </c>
      <c r="AN94" s="206">
        <f t="shared" si="56"/>
        <v>2</v>
      </c>
      <c r="AO94" s="208"/>
      <c r="AP94" s="58">
        <v>0</v>
      </c>
      <c r="AQ94" s="58">
        <v>0</v>
      </c>
      <c r="AR94" s="58">
        <v>0</v>
      </c>
      <c r="AS94" s="188">
        <f t="shared" si="57"/>
        <v>0</v>
      </c>
      <c r="AT94" s="115">
        <v>-100</v>
      </c>
      <c r="AU94" s="115">
        <v>0</v>
      </c>
      <c r="AV94" s="115">
        <v>0</v>
      </c>
      <c r="AW94" s="115">
        <f t="shared" si="58"/>
        <v>-100</v>
      </c>
      <c r="AX94" s="212"/>
      <c r="AY94" s="212"/>
    </row>
    <row r="95" spans="1:51 16307:16384" s="100" customFormat="1" ht="17.100000000000001" customHeight="1">
      <c r="A95" s="213">
        <v>93</v>
      </c>
      <c r="B95" s="214">
        <v>337</v>
      </c>
      <c r="C95" s="215" t="s">
        <v>148</v>
      </c>
      <c r="D95" s="214" t="s">
        <v>49</v>
      </c>
      <c r="E95" s="74">
        <v>1</v>
      </c>
      <c r="F95" s="73">
        <v>200</v>
      </c>
      <c r="G95" s="73">
        <v>600</v>
      </c>
      <c r="H95" s="216">
        <v>28000</v>
      </c>
      <c r="I95" s="219">
        <f t="shared" si="43"/>
        <v>84000</v>
      </c>
      <c r="J95" s="220">
        <v>5263.44</v>
      </c>
      <c r="K95" s="220">
        <f t="shared" si="44"/>
        <v>15790.32</v>
      </c>
      <c r="L95" s="221">
        <v>0.18798000000000001</v>
      </c>
      <c r="M95" s="222">
        <v>31046.400000000001</v>
      </c>
      <c r="N95" s="222">
        <f t="shared" si="45"/>
        <v>93139.199999999997</v>
      </c>
      <c r="O95" s="222">
        <v>5588.3519999999999</v>
      </c>
      <c r="P95" s="222">
        <f t="shared" si="46"/>
        <v>16765.056</v>
      </c>
      <c r="Q95" s="148">
        <v>0.18</v>
      </c>
      <c r="R95" s="190">
        <v>6</v>
      </c>
      <c r="S95" s="190">
        <v>3</v>
      </c>
      <c r="T95" s="188">
        <v>14</v>
      </c>
      <c r="U95" s="188">
        <v>20</v>
      </c>
      <c r="V95" s="188">
        <v>3</v>
      </c>
      <c r="W95" s="224">
        <v>112316.78</v>
      </c>
      <c r="X95" s="224">
        <v>22434.02</v>
      </c>
      <c r="Y95" s="225">
        <f t="shared" si="47"/>
        <v>0.19973881017600401</v>
      </c>
      <c r="Z95" s="226">
        <v>3430</v>
      </c>
      <c r="AA95" s="227">
        <v>287</v>
      </c>
      <c r="AB95" s="109">
        <f t="shared" si="48"/>
        <v>1.3371045238095201</v>
      </c>
      <c r="AC95" s="109">
        <f t="shared" si="49"/>
        <v>1.4207451147285199</v>
      </c>
      <c r="AD95" s="200">
        <f t="shared" si="50"/>
        <v>1.2962711904761901</v>
      </c>
      <c r="AE95" s="200">
        <f t="shared" si="51"/>
        <v>1.40256942227897</v>
      </c>
      <c r="AF95" s="201">
        <f t="shared" si="52"/>
        <v>1.1690757489864601</v>
      </c>
      <c r="AG95" s="201">
        <f t="shared" si="53"/>
        <v>1.32102272727273</v>
      </c>
      <c r="AH95" s="208">
        <v>11</v>
      </c>
      <c r="AI95" s="208">
        <v>22</v>
      </c>
      <c r="AJ95" s="208">
        <v>5</v>
      </c>
      <c r="AK95" s="228">
        <f t="shared" si="54"/>
        <v>27</v>
      </c>
      <c r="AL95" s="208">
        <f t="shared" si="55"/>
        <v>5</v>
      </c>
      <c r="AM95" s="208"/>
      <c r="AN95" s="206">
        <f t="shared" si="56"/>
        <v>7</v>
      </c>
      <c r="AO95" s="208"/>
      <c r="AP95" s="100">
        <v>0</v>
      </c>
      <c r="AQ95" s="100">
        <v>0</v>
      </c>
      <c r="AR95" s="100">
        <v>0</v>
      </c>
      <c r="AS95" s="188">
        <f t="shared" si="57"/>
        <v>0</v>
      </c>
      <c r="AT95" s="115">
        <v>0</v>
      </c>
      <c r="AU95" s="115">
        <v>0</v>
      </c>
      <c r="AV95" s="115">
        <v>0</v>
      </c>
      <c r="AW95" s="115">
        <f t="shared" si="58"/>
        <v>0</v>
      </c>
      <c r="AX95" s="212"/>
      <c r="AY95" s="212">
        <f>(R95*200)+(S95*100)</f>
        <v>1500</v>
      </c>
      <c r="XCE95" s="229"/>
      <c r="XCF95" s="229"/>
      <c r="XCG95" s="229"/>
      <c r="XCH95" s="229"/>
      <c r="XCI95" s="229"/>
      <c r="XCJ95" s="229"/>
      <c r="XCK95" s="229"/>
      <c r="XCL95" s="229"/>
      <c r="XCM95" s="229"/>
      <c r="XCN95" s="229"/>
      <c r="XCO95" s="229"/>
      <c r="XCP95" s="229"/>
      <c r="XCQ95" s="229"/>
      <c r="XCR95" s="229"/>
      <c r="XCS95" s="229"/>
      <c r="XCT95" s="229"/>
      <c r="XCU95" s="229"/>
      <c r="XCV95" s="229"/>
      <c r="XCW95" s="229"/>
      <c r="XCX95" s="229"/>
      <c r="XCY95" s="229"/>
      <c r="XCZ95" s="229"/>
      <c r="XDA95" s="229"/>
      <c r="XDB95" s="229"/>
      <c r="XDC95" s="229"/>
      <c r="XDD95" s="229"/>
      <c r="XDE95" s="229"/>
      <c r="XDF95" s="229"/>
      <c r="XDG95" s="229"/>
      <c r="XDH95" s="229"/>
      <c r="XDI95" s="229"/>
      <c r="XDJ95" s="229"/>
      <c r="XDK95" s="229"/>
      <c r="XDL95" s="229"/>
      <c r="XDM95" s="229"/>
      <c r="XDN95" s="229"/>
      <c r="XDO95" s="229"/>
      <c r="XDP95" s="229"/>
      <c r="XDQ95" s="229"/>
      <c r="XDR95" s="229"/>
      <c r="XDS95" s="229"/>
      <c r="XDT95" s="229"/>
      <c r="XDU95" s="229"/>
      <c r="XDV95" s="229"/>
      <c r="XDW95" s="229"/>
      <c r="XDX95" s="229"/>
      <c r="XDY95" s="229"/>
      <c r="XDZ95" s="229"/>
      <c r="XEA95" s="229"/>
      <c r="XEB95" s="229"/>
      <c r="XEC95" s="229"/>
      <c r="XED95" s="229"/>
      <c r="XEE95" s="229"/>
      <c r="XEF95" s="229"/>
      <c r="XEG95" s="229"/>
      <c r="XEH95" s="229"/>
      <c r="XEI95" s="229"/>
      <c r="XEJ95" s="229"/>
      <c r="XEK95" s="229"/>
      <c r="XEL95" s="229"/>
      <c r="XEM95" s="229"/>
      <c r="XEN95" s="229"/>
      <c r="XEO95" s="229"/>
      <c r="XEP95" s="229"/>
      <c r="XEQ95" s="229"/>
      <c r="XER95" s="229"/>
      <c r="XES95" s="229"/>
      <c r="XET95" s="229"/>
      <c r="XEU95" s="229"/>
      <c r="XEV95" s="229"/>
      <c r="XEW95" s="229"/>
      <c r="XEX95" s="229"/>
      <c r="XEY95" s="229"/>
      <c r="XEZ95" s="229"/>
      <c r="XFA95" s="229"/>
      <c r="XFB95" s="229"/>
      <c r="XFC95" s="229"/>
      <c r="XFD95" s="229"/>
    </row>
    <row r="96" spans="1:51 16307:16384" s="58" customFormat="1" ht="17.100000000000001" customHeight="1">
      <c r="A96" s="173">
        <v>94</v>
      </c>
      <c r="B96" s="77">
        <v>103639</v>
      </c>
      <c r="C96" s="78" t="s">
        <v>149</v>
      </c>
      <c r="D96" s="77" t="s">
        <v>73</v>
      </c>
      <c r="E96" s="79">
        <v>18</v>
      </c>
      <c r="F96" s="72">
        <v>150</v>
      </c>
      <c r="G96" s="73">
        <v>450</v>
      </c>
      <c r="H96" s="85">
        <v>11364.350662752</v>
      </c>
      <c r="I96" s="178">
        <f t="shared" si="43"/>
        <v>34093.051988255997</v>
      </c>
      <c r="J96" s="179">
        <v>2937.59373151609</v>
      </c>
      <c r="K96" s="179">
        <f t="shared" si="44"/>
        <v>8812.7811945482699</v>
      </c>
      <c r="L96" s="180">
        <v>0.258492</v>
      </c>
      <c r="M96" s="181">
        <v>13288.107942942701</v>
      </c>
      <c r="N96" s="181">
        <f t="shared" si="45"/>
        <v>39864.323828828099</v>
      </c>
      <c r="O96" s="181">
        <v>2994.5017011580098</v>
      </c>
      <c r="P96" s="181">
        <f t="shared" si="46"/>
        <v>8983.50510347403</v>
      </c>
      <c r="Q96" s="151">
        <v>0.225352</v>
      </c>
      <c r="R96" s="187">
        <v>3</v>
      </c>
      <c r="S96" s="187">
        <v>1</v>
      </c>
      <c r="T96" s="188">
        <v>4</v>
      </c>
      <c r="U96" s="188">
        <v>10</v>
      </c>
      <c r="V96" s="188">
        <v>2</v>
      </c>
      <c r="W96" s="189">
        <v>34721.879999999997</v>
      </c>
      <c r="X96" s="189">
        <v>8999.11</v>
      </c>
      <c r="Y96" s="191">
        <f t="shared" si="47"/>
        <v>0.25917692244774798</v>
      </c>
      <c r="Z96" s="198"/>
      <c r="AA96" s="199"/>
      <c r="AB96" s="109">
        <f t="shared" si="48"/>
        <v>1.0184444622898701</v>
      </c>
      <c r="AC96" s="109">
        <f t="shared" si="49"/>
        <v>1.0211430195914799</v>
      </c>
      <c r="AD96" s="200">
        <f t="shared" si="50"/>
        <v>1.0184444622898701</v>
      </c>
      <c r="AE96" s="202">
        <f t="shared" si="51"/>
        <v>1.0211430195914799</v>
      </c>
      <c r="AF96" s="209">
        <f t="shared" si="52"/>
        <v>0.87100135321725103</v>
      </c>
      <c r="AG96" s="209">
        <f t="shared" si="53"/>
        <v>1.00173706101864</v>
      </c>
      <c r="AH96" s="206">
        <v>3</v>
      </c>
      <c r="AI96" s="206">
        <v>5</v>
      </c>
      <c r="AJ96" s="206">
        <v>0</v>
      </c>
      <c r="AK96" s="207">
        <f t="shared" si="54"/>
        <v>5</v>
      </c>
      <c r="AL96" s="206">
        <f t="shared" si="55"/>
        <v>0</v>
      </c>
      <c r="AM96" s="208"/>
      <c r="AN96" s="206">
        <f t="shared" si="56"/>
        <v>-5</v>
      </c>
      <c r="AO96" s="208">
        <f>AN96*5</f>
        <v>-25</v>
      </c>
      <c r="AP96" s="58">
        <v>0</v>
      </c>
      <c r="AQ96" s="58">
        <v>0</v>
      </c>
      <c r="AR96" s="58">
        <v>0</v>
      </c>
      <c r="AS96" s="188">
        <f t="shared" si="57"/>
        <v>0</v>
      </c>
      <c r="AT96" s="115">
        <v>0</v>
      </c>
      <c r="AU96" s="115">
        <v>0</v>
      </c>
      <c r="AV96" s="115">
        <v>0</v>
      </c>
      <c r="AW96" s="115">
        <f t="shared" si="58"/>
        <v>0</v>
      </c>
      <c r="AX96" s="212"/>
      <c r="AY96" s="212"/>
    </row>
    <row r="97" spans="1:51" s="58" customFormat="1" ht="17.100000000000001" customHeight="1">
      <c r="A97" s="173">
        <v>95</v>
      </c>
      <c r="B97" s="77">
        <v>365</v>
      </c>
      <c r="C97" s="78" t="s">
        <v>150</v>
      </c>
      <c r="D97" s="78" t="s">
        <v>68</v>
      </c>
      <c r="E97" s="79">
        <v>6</v>
      </c>
      <c r="F97" s="72">
        <v>200</v>
      </c>
      <c r="G97" s="73">
        <v>600</v>
      </c>
      <c r="H97" s="85">
        <v>18054</v>
      </c>
      <c r="I97" s="178">
        <f t="shared" si="43"/>
        <v>54162</v>
      </c>
      <c r="J97" s="179">
        <v>4320.3944160000001</v>
      </c>
      <c r="K97" s="179">
        <f t="shared" si="44"/>
        <v>12961.183247999999</v>
      </c>
      <c r="L97" s="180">
        <v>0.23930399999999999</v>
      </c>
      <c r="M97" s="181">
        <v>20018.2752</v>
      </c>
      <c r="N97" s="181">
        <f t="shared" si="45"/>
        <v>60054.825599999996</v>
      </c>
      <c r="O97" s="181">
        <v>4176.2926453248001</v>
      </c>
      <c r="P97" s="181">
        <f t="shared" si="46"/>
        <v>12528.8779359744</v>
      </c>
      <c r="Q97" s="151">
        <v>0.208624</v>
      </c>
      <c r="R97" s="190">
        <v>2</v>
      </c>
      <c r="S97" s="187">
        <v>1</v>
      </c>
      <c r="T97" s="188">
        <v>14</v>
      </c>
      <c r="U97" s="188">
        <v>15</v>
      </c>
      <c r="V97" s="188">
        <v>3</v>
      </c>
      <c r="W97" s="189">
        <v>54711.839999999997</v>
      </c>
      <c r="X97" s="189">
        <v>12534.8</v>
      </c>
      <c r="Y97" s="191">
        <f t="shared" si="47"/>
        <v>0.229105802327248</v>
      </c>
      <c r="Z97" s="198"/>
      <c r="AA97" s="199"/>
      <c r="AB97" s="109">
        <f t="shared" si="48"/>
        <v>1.0101517669214599</v>
      </c>
      <c r="AC97" s="97">
        <f t="shared" si="49"/>
        <v>0.967103061515175</v>
      </c>
      <c r="AD97" s="200">
        <f t="shared" si="50"/>
        <v>1.0101517669214599</v>
      </c>
      <c r="AE97" s="202">
        <f t="shared" si="51"/>
        <v>0.967103061515175</v>
      </c>
      <c r="AF97" s="209">
        <f t="shared" si="52"/>
        <v>0.91103153582382601</v>
      </c>
      <c r="AG97" s="209">
        <f t="shared" si="53"/>
        <v>1.00047267313608</v>
      </c>
      <c r="AH97" s="206">
        <v>4.0880000000000001</v>
      </c>
      <c r="AI97" s="206">
        <v>3</v>
      </c>
      <c r="AJ97" s="206">
        <v>3</v>
      </c>
      <c r="AK97" s="207">
        <f t="shared" si="54"/>
        <v>6</v>
      </c>
      <c r="AL97" s="206">
        <f t="shared" si="55"/>
        <v>2.0880000000000001</v>
      </c>
      <c r="AM97" s="208"/>
      <c r="AN97" s="206">
        <f t="shared" si="56"/>
        <v>-9</v>
      </c>
      <c r="AO97" s="208">
        <f>AN97*5</f>
        <v>-45</v>
      </c>
      <c r="AP97" s="58">
        <v>200</v>
      </c>
      <c r="AQ97" s="58">
        <v>0</v>
      </c>
      <c r="AR97" s="58">
        <v>200</v>
      </c>
      <c r="AS97" s="188">
        <f t="shared" si="57"/>
        <v>400</v>
      </c>
      <c r="AT97" s="115">
        <v>0</v>
      </c>
      <c r="AU97" s="115">
        <v>-200</v>
      </c>
      <c r="AV97" s="115">
        <v>0</v>
      </c>
      <c r="AW97" s="115">
        <f t="shared" si="58"/>
        <v>-200</v>
      </c>
      <c r="AX97" s="212"/>
      <c r="AY97" s="212"/>
    </row>
    <row r="98" spans="1:51" s="58" customFormat="1" ht="17.100000000000001" customHeight="1">
      <c r="A98" s="173">
        <v>96</v>
      </c>
      <c r="B98" s="20">
        <v>546</v>
      </c>
      <c r="C98" s="21" t="s">
        <v>151</v>
      </c>
      <c r="D98" s="20" t="s">
        <v>73</v>
      </c>
      <c r="E98" s="74">
        <v>9</v>
      </c>
      <c r="F98" s="72">
        <v>200</v>
      </c>
      <c r="G98" s="73">
        <v>600</v>
      </c>
      <c r="H98" s="85">
        <v>14180.635</v>
      </c>
      <c r="I98" s="178">
        <f t="shared" si="43"/>
        <v>42541.904999999999</v>
      </c>
      <c r="J98" s="179">
        <v>3710.9303731499999</v>
      </c>
      <c r="K98" s="179">
        <f t="shared" si="44"/>
        <v>11132.791119449999</v>
      </c>
      <c r="L98" s="180">
        <v>0.26168999999999998</v>
      </c>
      <c r="M98" s="181">
        <v>16295.2512912</v>
      </c>
      <c r="N98" s="181">
        <f t="shared" si="45"/>
        <v>48885.753873599999</v>
      </c>
      <c r="O98" s="181">
        <v>3717.5986295743701</v>
      </c>
      <c r="P98" s="181">
        <f t="shared" si="46"/>
        <v>11152.7958887231</v>
      </c>
      <c r="Q98" s="151">
        <v>0.22814000000000001</v>
      </c>
      <c r="R98" s="187">
        <v>3</v>
      </c>
      <c r="S98" s="187">
        <v>3</v>
      </c>
      <c r="T98" s="188">
        <v>10</v>
      </c>
      <c r="U98" s="188">
        <v>15</v>
      </c>
      <c r="V98" s="188">
        <v>3</v>
      </c>
      <c r="W98" s="189">
        <v>42439.63</v>
      </c>
      <c r="X98" s="189">
        <v>11994.25</v>
      </c>
      <c r="Y98" s="191">
        <f t="shared" si="47"/>
        <v>0.282619099176878</v>
      </c>
      <c r="Z98" s="198">
        <v>490</v>
      </c>
      <c r="AA98" s="199">
        <v>41</v>
      </c>
      <c r="AB98" s="97">
        <f t="shared" si="48"/>
        <v>0.99759589985450803</v>
      </c>
      <c r="AC98" s="97">
        <f t="shared" si="49"/>
        <v>1.0773803147213401</v>
      </c>
      <c r="AD98" s="202">
        <f t="shared" si="50"/>
        <v>0.98607784489199501</v>
      </c>
      <c r="AE98" s="202">
        <f t="shared" si="51"/>
        <v>1.0736975006309599</v>
      </c>
      <c r="AF98" s="209">
        <f t="shared" si="52"/>
        <v>0.85811564057017098</v>
      </c>
      <c r="AG98" s="209">
        <f t="shared" si="53"/>
        <v>1.0717716094926699</v>
      </c>
      <c r="AH98" s="206">
        <v>3</v>
      </c>
      <c r="AI98" s="206">
        <v>17</v>
      </c>
      <c r="AJ98" s="206">
        <v>4</v>
      </c>
      <c r="AK98" s="207">
        <f t="shared" si="54"/>
        <v>21</v>
      </c>
      <c r="AL98" s="206">
        <f t="shared" si="55"/>
        <v>0</v>
      </c>
      <c r="AM98" s="208"/>
      <c r="AN98" s="206">
        <f t="shared" si="56"/>
        <v>6</v>
      </c>
      <c r="AO98" s="208"/>
      <c r="AP98" s="58">
        <v>0</v>
      </c>
      <c r="AQ98" s="58">
        <v>0</v>
      </c>
      <c r="AR98" s="58">
        <v>0</v>
      </c>
      <c r="AS98" s="188">
        <f t="shared" si="57"/>
        <v>0</v>
      </c>
      <c r="AT98" s="115">
        <v>0</v>
      </c>
      <c r="AU98" s="115">
        <v>-200</v>
      </c>
      <c r="AV98" s="115">
        <v>0</v>
      </c>
      <c r="AW98" s="115">
        <f t="shared" si="58"/>
        <v>-200</v>
      </c>
      <c r="AX98" s="212"/>
      <c r="AY98" s="212"/>
    </row>
    <row r="99" spans="1:51" s="58" customFormat="1" ht="17.100000000000001" customHeight="1">
      <c r="A99" s="173">
        <v>97</v>
      </c>
      <c r="B99" s="77">
        <v>105751</v>
      </c>
      <c r="C99" s="78" t="s">
        <v>152</v>
      </c>
      <c r="D99" s="77" t="s">
        <v>73</v>
      </c>
      <c r="E99" s="79">
        <v>20</v>
      </c>
      <c r="F99" s="72">
        <v>150</v>
      </c>
      <c r="G99" s="73">
        <v>450</v>
      </c>
      <c r="H99" s="85">
        <v>8800</v>
      </c>
      <c r="I99" s="178">
        <f t="shared" si="43"/>
        <v>26400</v>
      </c>
      <c r="J99" s="179">
        <v>2379.0623999999998</v>
      </c>
      <c r="K99" s="179">
        <f t="shared" si="44"/>
        <v>7137.1872000000003</v>
      </c>
      <c r="L99" s="180">
        <v>0.27034799999999998</v>
      </c>
      <c r="M99" s="181">
        <v>10467.072</v>
      </c>
      <c r="N99" s="181">
        <f t="shared" si="45"/>
        <v>31401.216</v>
      </c>
      <c r="O99" s="181">
        <v>2466.9632655360001</v>
      </c>
      <c r="P99" s="181">
        <f t="shared" si="46"/>
        <v>7400.8897966080003</v>
      </c>
      <c r="Q99" s="151">
        <v>0.23568800000000001</v>
      </c>
      <c r="R99" s="190">
        <v>1</v>
      </c>
      <c r="S99" s="187">
        <v>3</v>
      </c>
      <c r="T99" s="188">
        <v>4</v>
      </c>
      <c r="U99" s="188">
        <v>10</v>
      </c>
      <c r="V99" s="188">
        <v>2</v>
      </c>
      <c r="W99" s="189">
        <v>26253.3</v>
      </c>
      <c r="X99" s="189">
        <v>8594.49</v>
      </c>
      <c r="Y99" s="191">
        <f t="shared" si="47"/>
        <v>0.32736798802436301</v>
      </c>
      <c r="Z99" s="198"/>
      <c r="AA99" s="199"/>
      <c r="AB99" s="97">
        <f t="shared" si="48"/>
        <v>0.99444318181818203</v>
      </c>
      <c r="AC99" s="97">
        <f t="shared" si="49"/>
        <v>1.2041844720004</v>
      </c>
      <c r="AD99" s="202">
        <f t="shared" si="50"/>
        <v>0.99444318181818203</v>
      </c>
      <c r="AE99" s="202">
        <f t="shared" si="51"/>
        <v>1.2041844720004</v>
      </c>
      <c r="AF99" s="209">
        <f t="shared" si="52"/>
        <v>0.83605997933328402</v>
      </c>
      <c r="AG99" s="209">
        <f t="shared" si="53"/>
        <v>1.16127793227499</v>
      </c>
      <c r="AH99" s="206">
        <v>2</v>
      </c>
      <c r="AI99" s="206">
        <v>12</v>
      </c>
      <c r="AJ99" s="206">
        <v>2</v>
      </c>
      <c r="AK99" s="207">
        <f t="shared" si="54"/>
        <v>14</v>
      </c>
      <c r="AL99" s="206">
        <f t="shared" si="55"/>
        <v>1</v>
      </c>
      <c r="AM99" s="208"/>
      <c r="AN99" s="206">
        <f t="shared" si="56"/>
        <v>4</v>
      </c>
      <c r="AO99" s="208"/>
      <c r="AP99" s="58">
        <v>0</v>
      </c>
      <c r="AQ99" s="58">
        <v>0</v>
      </c>
      <c r="AR99" s="58">
        <v>0</v>
      </c>
      <c r="AS99" s="188">
        <f t="shared" si="57"/>
        <v>0</v>
      </c>
      <c r="AT99" s="115">
        <v>-150</v>
      </c>
      <c r="AU99" s="115">
        <v>-150</v>
      </c>
      <c r="AV99" s="115">
        <v>0</v>
      </c>
      <c r="AW99" s="115">
        <f t="shared" si="58"/>
        <v>-300</v>
      </c>
      <c r="AX99" s="212"/>
      <c r="AY99" s="212"/>
    </row>
    <row r="100" spans="1:51" s="58" customFormat="1" ht="17.100000000000001" customHeight="1">
      <c r="A100" s="173">
        <v>98</v>
      </c>
      <c r="B100" s="20">
        <v>359</v>
      </c>
      <c r="C100" s="21" t="s">
        <v>153</v>
      </c>
      <c r="D100" s="21" t="s">
        <v>68</v>
      </c>
      <c r="E100" s="74">
        <v>15</v>
      </c>
      <c r="F100" s="72">
        <v>150</v>
      </c>
      <c r="G100" s="73">
        <v>450</v>
      </c>
      <c r="H100" s="85">
        <v>12394.3838782272</v>
      </c>
      <c r="I100" s="178">
        <f t="shared" si="43"/>
        <v>37183.151634681599</v>
      </c>
      <c r="J100" s="179">
        <v>2815.2107765650098</v>
      </c>
      <c r="K100" s="179">
        <f t="shared" si="44"/>
        <v>8445.6323296950304</v>
      </c>
      <c r="L100" s="180">
        <v>0.227136</v>
      </c>
      <c r="M100" s="181">
        <v>14492.5051811335</v>
      </c>
      <c r="N100" s="181">
        <f t="shared" si="45"/>
        <v>43477.515543400499</v>
      </c>
      <c r="O100" s="181">
        <v>2869.7479059473299</v>
      </c>
      <c r="P100" s="181">
        <f t="shared" si="46"/>
        <v>8609.2437178419896</v>
      </c>
      <c r="Q100" s="151">
        <v>0.198016</v>
      </c>
      <c r="R100" s="187">
        <v>2</v>
      </c>
      <c r="S100" s="187">
        <v>2</v>
      </c>
      <c r="T100" s="188">
        <v>10</v>
      </c>
      <c r="U100" s="188">
        <v>10</v>
      </c>
      <c r="V100" s="188">
        <v>2</v>
      </c>
      <c r="W100" s="189">
        <v>34521.75</v>
      </c>
      <c r="X100" s="189">
        <v>8799.59</v>
      </c>
      <c r="Y100" s="191">
        <f t="shared" si="47"/>
        <v>0.25489988195847502</v>
      </c>
      <c r="Z100" s="198"/>
      <c r="AA100" s="199"/>
      <c r="AB100" s="97">
        <f t="shared" si="48"/>
        <v>0.92842452783912899</v>
      </c>
      <c r="AC100" s="97">
        <f t="shared" si="49"/>
        <v>1.04191014437847</v>
      </c>
      <c r="AD100" s="202">
        <f t="shared" ref="AD100:AD115" si="59">(W100-Z100)/I100</f>
        <v>0.92842452783912899</v>
      </c>
      <c r="AE100" s="202">
        <f t="shared" ref="AE100:AE115" si="60">(X100-AA100)/K100</f>
        <v>1.04191014437847</v>
      </c>
      <c r="AF100" s="209">
        <f t="shared" ref="AF100:AF115" si="61">(W100-Z100)/N100</f>
        <v>0.79401386138403895</v>
      </c>
      <c r="AG100" s="209">
        <f t="shared" ref="AG100:AG115" si="62">(X100-AA100)/P100</f>
        <v>1.0221095241808</v>
      </c>
      <c r="AH100" s="206">
        <v>0</v>
      </c>
      <c r="AI100" s="206">
        <v>11</v>
      </c>
      <c r="AJ100" s="206">
        <v>5</v>
      </c>
      <c r="AK100" s="207">
        <f t="shared" ref="AK100:AK114" si="63">AI100+AJ100</f>
        <v>16</v>
      </c>
      <c r="AL100" s="206">
        <f t="shared" ref="AL100:AL114" si="64">AH100-R100</f>
        <v>-2</v>
      </c>
      <c r="AM100" s="208">
        <f>AL100*30</f>
        <v>-60</v>
      </c>
      <c r="AN100" s="206">
        <f t="shared" si="56"/>
        <v>6</v>
      </c>
      <c r="AO100" s="208"/>
      <c r="AP100" s="58">
        <v>0</v>
      </c>
      <c r="AQ100" s="58">
        <v>0</v>
      </c>
      <c r="AR100" s="58">
        <v>0</v>
      </c>
      <c r="AS100" s="188">
        <f t="shared" si="57"/>
        <v>0</v>
      </c>
      <c r="AT100" s="115">
        <v>-150</v>
      </c>
      <c r="AU100" s="115">
        <v>-150</v>
      </c>
      <c r="AV100" s="115">
        <v>0</v>
      </c>
      <c r="AW100" s="115">
        <f t="shared" si="58"/>
        <v>-300</v>
      </c>
      <c r="AX100" s="212"/>
      <c r="AY100" s="212"/>
    </row>
    <row r="101" spans="1:51" s="58" customFormat="1" ht="17.100000000000001" customHeight="1">
      <c r="A101" s="173">
        <v>99</v>
      </c>
      <c r="B101" s="20">
        <v>108277</v>
      </c>
      <c r="C101" s="21" t="s">
        <v>154</v>
      </c>
      <c r="D101" s="21" t="s">
        <v>68</v>
      </c>
      <c r="E101" s="74">
        <v>33</v>
      </c>
      <c r="F101" s="72">
        <v>100</v>
      </c>
      <c r="G101" s="73">
        <v>300</v>
      </c>
      <c r="H101" s="85">
        <v>6406.7946316092002</v>
      </c>
      <c r="I101" s="178">
        <f t="shared" si="43"/>
        <v>19220.383894827599</v>
      </c>
      <c r="J101" s="179">
        <v>1167.86896621751</v>
      </c>
      <c r="K101" s="179">
        <f t="shared" si="44"/>
        <v>3503.6068986525302</v>
      </c>
      <c r="L101" s="180">
        <v>0.182286</v>
      </c>
      <c r="M101" s="181">
        <v>7620.4978066212498</v>
      </c>
      <c r="N101" s="181">
        <f t="shared" si="45"/>
        <v>22861.493419863698</v>
      </c>
      <c r="O101" s="181">
        <v>1211.01902943702</v>
      </c>
      <c r="P101" s="181">
        <f t="shared" si="46"/>
        <v>3633.0570883110599</v>
      </c>
      <c r="Q101" s="151">
        <v>0.158916</v>
      </c>
      <c r="R101" s="187">
        <v>2</v>
      </c>
      <c r="S101" s="187">
        <v>1</v>
      </c>
      <c r="T101" s="188">
        <v>4</v>
      </c>
      <c r="U101" s="188">
        <v>5</v>
      </c>
      <c r="V101" s="188">
        <v>1</v>
      </c>
      <c r="W101" s="189">
        <v>17483.52</v>
      </c>
      <c r="X101" s="189">
        <v>3974.96</v>
      </c>
      <c r="Y101" s="191">
        <f t="shared" si="47"/>
        <v>0.227354674573541</v>
      </c>
      <c r="Z101" s="198"/>
      <c r="AA101" s="199"/>
      <c r="AB101" s="97">
        <f t="shared" si="48"/>
        <v>0.90963427659241403</v>
      </c>
      <c r="AC101" s="97">
        <f t="shared" si="49"/>
        <v>1.1345336720077701</v>
      </c>
      <c r="AD101" s="202">
        <f t="shared" si="59"/>
        <v>0.90963427659241403</v>
      </c>
      <c r="AE101" s="202">
        <f t="shared" si="60"/>
        <v>1.1345336720077701</v>
      </c>
      <c r="AF101" s="209">
        <f t="shared" si="61"/>
        <v>0.76475843808213495</v>
      </c>
      <c r="AG101" s="209">
        <f t="shared" si="62"/>
        <v>1.09410887398081</v>
      </c>
      <c r="AH101" s="206">
        <v>0</v>
      </c>
      <c r="AI101" s="206">
        <v>6</v>
      </c>
      <c r="AJ101" s="206">
        <v>1</v>
      </c>
      <c r="AK101" s="207">
        <f t="shared" si="63"/>
        <v>7</v>
      </c>
      <c r="AL101" s="206">
        <f t="shared" si="64"/>
        <v>-2</v>
      </c>
      <c r="AM101" s="208">
        <f>AL101*30</f>
        <v>-60</v>
      </c>
      <c r="AN101" s="206">
        <f t="shared" si="56"/>
        <v>2</v>
      </c>
      <c r="AO101" s="208"/>
      <c r="AP101" s="58">
        <v>0</v>
      </c>
      <c r="AQ101" s="58">
        <v>0</v>
      </c>
      <c r="AR101" s="58">
        <v>0</v>
      </c>
      <c r="AS101" s="188">
        <f t="shared" si="57"/>
        <v>0</v>
      </c>
      <c r="AT101" s="115">
        <v>0</v>
      </c>
      <c r="AU101" s="115">
        <v>-100</v>
      </c>
      <c r="AV101" s="115">
        <v>0</v>
      </c>
      <c r="AW101" s="115">
        <f t="shared" si="58"/>
        <v>-100</v>
      </c>
      <c r="AX101" s="212"/>
      <c r="AY101" s="212"/>
    </row>
    <row r="102" spans="1:51" s="58" customFormat="1" ht="17.100000000000001" customHeight="1">
      <c r="A102" s="173">
        <v>100</v>
      </c>
      <c r="B102" s="77">
        <v>742</v>
      </c>
      <c r="C102" s="78" t="s">
        <v>155</v>
      </c>
      <c r="D102" s="77" t="s">
        <v>49</v>
      </c>
      <c r="E102" s="79">
        <v>8</v>
      </c>
      <c r="F102" s="72">
        <v>200</v>
      </c>
      <c r="G102" s="73">
        <v>600</v>
      </c>
      <c r="H102" s="85">
        <v>16442.8231314144</v>
      </c>
      <c r="I102" s="178">
        <f t="shared" si="43"/>
        <v>49328.469394243199</v>
      </c>
      <c r="J102" s="179">
        <v>3496.2045967863801</v>
      </c>
      <c r="K102" s="179">
        <f t="shared" si="44"/>
        <v>10488.613790359101</v>
      </c>
      <c r="L102" s="180">
        <v>0.21262800000000001</v>
      </c>
      <c r="M102" s="181">
        <v>18397.545945276899</v>
      </c>
      <c r="N102" s="181">
        <f t="shared" si="45"/>
        <v>55192.637835830697</v>
      </c>
      <c r="O102" s="181">
        <v>3410.3162967840999</v>
      </c>
      <c r="P102" s="181">
        <f t="shared" si="46"/>
        <v>10230.9488903523</v>
      </c>
      <c r="Q102" s="151">
        <v>0.185368</v>
      </c>
      <c r="R102" s="187">
        <v>3</v>
      </c>
      <c r="S102" s="187">
        <v>1</v>
      </c>
      <c r="T102" s="188">
        <v>10</v>
      </c>
      <c r="U102" s="188">
        <v>15</v>
      </c>
      <c r="V102" s="188">
        <v>3</v>
      </c>
      <c r="W102" s="189">
        <v>43492.83</v>
      </c>
      <c r="X102" s="189">
        <v>8091.11</v>
      </c>
      <c r="Y102" s="191">
        <f t="shared" si="47"/>
        <v>0.18603319213764699</v>
      </c>
      <c r="Z102" s="198"/>
      <c r="AA102" s="199"/>
      <c r="AB102" s="97">
        <f t="shared" si="48"/>
        <v>0.88169834852154905</v>
      </c>
      <c r="AC102" s="97">
        <f t="shared" si="49"/>
        <v>0.77141843161744905</v>
      </c>
      <c r="AD102" s="202">
        <f t="shared" si="59"/>
        <v>0.88169834852154905</v>
      </c>
      <c r="AE102" s="202">
        <f t="shared" si="60"/>
        <v>0.77141843161744905</v>
      </c>
      <c r="AF102" s="209">
        <f t="shared" si="61"/>
        <v>0.78801868700982303</v>
      </c>
      <c r="AG102" s="209">
        <f t="shared" si="62"/>
        <v>0.79084648811312597</v>
      </c>
      <c r="AH102" s="206">
        <v>0</v>
      </c>
      <c r="AI102" s="206">
        <v>1</v>
      </c>
      <c r="AJ102" s="206">
        <v>3</v>
      </c>
      <c r="AK102" s="207">
        <f t="shared" si="63"/>
        <v>4</v>
      </c>
      <c r="AL102" s="206">
        <f t="shared" si="64"/>
        <v>-3</v>
      </c>
      <c r="AM102" s="208">
        <f>AL102*30</f>
        <v>-90</v>
      </c>
      <c r="AN102" s="206">
        <f t="shared" si="56"/>
        <v>-11</v>
      </c>
      <c r="AO102" s="208">
        <f>AN102*5</f>
        <v>-55</v>
      </c>
      <c r="AP102" s="58">
        <v>0</v>
      </c>
      <c r="AQ102" s="58">
        <v>0</v>
      </c>
      <c r="AR102" s="58">
        <v>0</v>
      </c>
      <c r="AS102" s="188">
        <f t="shared" si="57"/>
        <v>0</v>
      </c>
      <c r="AT102" s="115">
        <v>-200</v>
      </c>
      <c r="AU102" s="115">
        <v>0</v>
      </c>
      <c r="AV102" s="115">
        <v>0</v>
      </c>
      <c r="AW102" s="115">
        <f t="shared" si="58"/>
        <v>-200</v>
      </c>
      <c r="AX102" s="212"/>
      <c r="AY102" s="212"/>
    </row>
    <row r="103" spans="1:51" s="58" customFormat="1" ht="17.100000000000001" customHeight="1">
      <c r="A103" s="173">
        <v>101</v>
      </c>
      <c r="B103" s="77">
        <v>387</v>
      </c>
      <c r="C103" s="78" t="s">
        <v>156</v>
      </c>
      <c r="D103" s="77" t="s">
        <v>73</v>
      </c>
      <c r="E103" s="79">
        <v>6</v>
      </c>
      <c r="F103" s="72">
        <v>200</v>
      </c>
      <c r="G103" s="73">
        <v>600</v>
      </c>
      <c r="H103" s="85">
        <v>15794.3207168352</v>
      </c>
      <c r="I103" s="178">
        <f t="shared" si="43"/>
        <v>47382.962150505598</v>
      </c>
      <c r="J103" s="179">
        <v>3174.7532300081798</v>
      </c>
      <c r="K103" s="179">
        <f t="shared" si="44"/>
        <v>9524.2596900245408</v>
      </c>
      <c r="L103" s="180">
        <v>0.20100599999999999</v>
      </c>
      <c r="M103" s="181">
        <v>17671.949563652601</v>
      </c>
      <c r="N103" s="181">
        <f t="shared" si="45"/>
        <v>53015.848690957799</v>
      </c>
      <c r="O103" s="181">
        <v>3096.7617537362198</v>
      </c>
      <c r="P103" s="181">
        <f t="shared" si="46"/>
        <v>9290.2852612086608</v>
      </c>
      <c r="Q103" s="151">
        <v>0.175236</v>
      </c>
      <c r="R103" s="187">
        <v>3</v>
      </c>
      <c r="S103" s="187">
        <v>2</v>
      </c>
      <c r="T103" s="188">
        <v>10</v>
      </c>
      <c r="U103" s="188">
        <v>15</v>
      </c>
      <c r="V103" s="188">
        <v>3</v>
      </c>
      <c r="W103" s="189">
        <v>40991.480000000003</v>
      </c>
      <c r="X103" s="189">
        <v>8149.93</v>
      </c>
      <c r="Y103" s="191">
        <f t="shared" si="47"/>
        <v>0.19882009627366501</v>
      </c>
      <c r="Z103" s="198"/>
      <c r="AA103" s="199"/>
      <c r="AB103" s="97">
        <f t="shared" si="48"/>
        <v>0.86511011848090202</v>
      </c>
      <c r="AC103" s="97">
        <f t="shared" si="49"/>
        <v>0.85570220313669398</v>
      </c>
      <c r="AD103" s="202">
        <f t="shared" si="59"/>
        <v>0.86511011848090202</v>
      </c>
      <c r="AE103" s="202">
        <f t="shared" si="60"/>
        <v>0.85570220313669398</v>
      </c>
      <c r="AF103" s="209">
        <f t="shared" si="61"/>
        <v>0.77319294158524599</v>
      </c>
      <c r="AG103" s="209">
        <f t="shared" si="62"/>
        <v>0.87725293366715196</v>
      </c>
      <c r="AH103" s="206">
        <v>8</v>
      </c>
      <c r="AI103" s="206">
        <v>9</v>
      </c>
      <c r="AJ103" s="206">
        <v>6</v>
      </c>
      <c r="AK103" s="207">
        <f t="shared" si="63"/>
        <v>15</v>
      </c>
      <c r="AL103" s="206">
        <f t="shared" si="64"/>
        <v>5</v>
      </c>
      <c r="AM103" s="208"/>
      <c r="AN103" s="206">
        <f t="shared" si="56"/>
        <v>0</v>
      </c>
      <c r="AO103" s="208"/>
      <c r="AP103" s="58">
        <v>0</v>
      </c>
      <c r="AQ103" s="58">
        <v>0</v>
      </c>
      <c r="AR103" s="58">
        <v>0</v>
      </c>
      <c r="AS103" s="188">
        <f t="shared" si="57"/>
        <v>0</v>
      </c>
      <c r="AT103" s="115">
        <v>-200</v>
      </c>
      <c r="AU103" s="115">
        <v>-200</v>
      </c>
      <c r="AV103" s="115">
        <v>0</v>
      </c>
      <c r="AW103" s="115">
        <f t="shared" si="58"/>
        <v>-400</v>
      </c>
      <c r="AX103" s="212"/>
      <c r="AY103" s="212"/>
    </row>
    <row r="104" spans="1:51" s="58" customFormat="1" ht="17.100000000000001" customHeight="1">
      <c r="A104" s="173">
        <v>102</v>
      </c>
      <c r="B104" s="77">
        <v>107728</v>
      </c>
      <c r="C104" s="78" t="s">
        <v>157</v>
      </c>
      <c r="D104" s="77" t="s">
        <v>53</v>
      </c>
      <c r="E104" s="79">
        <v>32</v>
      </c>
      <c r="F104" s="72">
        <v>100</v>
      </c>
      <c r="G104" s="73">
        <v>300</v>
      </c>
      <c r="H104" s="85">
        <v>6135.5267568935997</v>
      </c>
      <c r="I104" s="178">
        <f t="shared" si="43"/>
        <v>18406.580270680799</v>
      </c>
      <c r="J104" s="179">
        <v>1125.1206256256301</v>
      </c>
      <c r="K104" s="179">
        <f t="shared" si="44"/>
        <v>3375.3618768768902</v>
      </c>
      <c r="L104" s="180">
        <v>0.18337800000000001</v>
      </c>
      <c r="M104" s="181">
        <v>7297.8409457195203</v>
      </c>
      <c r="N104" s="181">
        <f t="shared" si="45"/>
        <v>21893.522837158602</v>
      </c>
      <c r="O104" s="181">
        <v>1166.6912363102899</v>
      </c>
      <c r="P104" s="181">
        <f t="shared" si="46"/>
        <v>3500.07370893087</v>
      </c>
      <c r="Q104" s="151">
        <v>0.15986800000000001</v>
      </c>
      <c r="R104" s="187">
        <v>2</v>
      </c>
      <c r="S104" s="187">
        <v>1</v>
      </c>
      <c r="T104" s="188">
        <v>4</v>
      </c>
      <c r="U104" s="188">
        <v>5</v>
      </c>
      <c r="V104" s="188">
        <v>1</v>
      </c>
      <c r="W104" s="189">
        <v>15898.24</v>
      </c>
      <c r="X104" s="189">
        <v>3412.93</v>
      </c>
      <c r="Y104" s="191">
        <f t="shared" si="47"/>
        <v>0.214673448130107</v>
      </c>
      <c r="Z104" s="198"/>
      <c r="AA104" s="199"/>
      <c r="AB104" s="97">
        <f t="shared" si="48"/>
        <v>0.86372589401214095</v>
      </c>
      <c r="AC104" s="97">
        <f t="shared" si="49"/>
        <v>1.0111301023396799</v>
      </c>
      <c r="AD104" s="202">
        <f t="shared" si="59"/>
        <v>0.86372589401214095</v>
      </c>
      <c r="AE104" s="202">
        <f t="shared" si="60"/>
        <v>1.0111301023396799</v>
      </c>
      <c r="AF104" s="209">
        <f t="shared" si="61"/>
        <v>0.72616180220283599</v>
      </c>
      <c r="AG104" s="209">
        <f t="shared" si="62"/>
        <v>0.97510232178582101</v>
      </c>
      <c r="AH104" s="206">
        <v>0</v>
      </c>
      <c r="AI104" s="206">
        <v>0</v>
      </c>
      <c r="AJ104" s="206">
        <v>6</v>
      </c>
      <c r="AK104" s="207">
        <f t="shared" si="63"/>
        <v>6</v>
      </c>
      <c r="AL104" s="206">
        <f t="shared" si="64"/>
        <v>-2</v>
      </c>
      <c r="AM104" s="208">
        <f>AL104*30</f>
        <v>-60</v>
      </c>
      <c r="AN104" s="206">
        <f t="shared" si="56"/>
        <v>1</v>
      </c>
      <c r="AO104" s="208"/>
      <c r="AP104" s="58">
        <v>0</v>
      </c>
      <c r="AQ104" s="58">
        <v>0</v>
      </c>
      <c r="AR104" s="58">
        <v>0</v>
      </c>
      <c r="AS104" s="188">
        <f t="shared" si="57"/>
        <v>0</v>
      </c>
      <c r="AT104" s="115">
        <v>-100</v>
      </c>
      <c r="AU104" s="115">
        <v>-100</v>
      </c>
      <c r="AV104" s="115">
        <v>0</v>
      </c>
      <c r="AW104" s="115">
        <f t="shared" si="58"/>
        <v>-200</v>
      </c>
      <c r="AX104" s="212"/>
      <c r="AY104" s="212"/>
    </row>
    <row r="105" spans="1:51" s="58" customFormat="1" ht="17.100000000000001" customHeight="1">
      <c r="A105" s="173">
        <v>103</v>
      </c>
      <c r="B105" s="77">
        <v>712</v>
      </c>
      <c r="C105" s="78" t="s">
        <v>158</v>
      </c>
      <c r="D105" s="77" t="s">
        <v>73</v>
      </c>
      <c r="E105" s="79">
        <v>4</v>
      </c>
      <c r="F105" s="72">
        <v>200</v>
      </c>
      <c r="G105" s="73">
        <v>600</v>
      </c>
      <c r="H105" s="85">
        <v>17102.071550000001</v>
      </c>
      <c r="I105" s="178">
        <f t="shared" si="43"/>
        <v>51306.214650000002</v>
      </c>
      <c r="J105" s="179">
        <v>4626.1787625611996</v>
      </c>
      <c r="K105" s="179">
        <f t="shared" si="44"/>
        <v>13878.536287683601</v>
      </c>
      <c r="L105" s="180">
        <v>0.27050400000000002</v>
      </c>
      <c r="M105" s="181">
        <v>19824.721340759999</v>
      </c>
      <c r="N105" s="181">
        <f t="shared" si="45"/>
        <v>59474.164022279998</v>
      </c>
      <c r="O105" s="181">
        <v>4675.1450854633904</v>
      </c>
      <c r="P105" s="181">
        <f t="shared" si="46"/>
        <v>14025.435256390199</v>
      </c>
      <c r="Q105" s="151">
        <v>0.23582400000000001</v>
      </c>
      <c r="R105" s="190">
        <v>4</v>
      </c>
      <c r="S105" s="187">
        <v>0</v>
      </c>
      <c r="T105" s="188">
        <v>10</v>
      </c>
      <c r="U105" s="188">
        <v>15</v>
      </c>
      <c r="V105" s="188">
        <v>3</v>
      </c>
      <c r="W105" s="189">
        <v>41337.629999999997</v>
      </c>
      <c r="X105" s="189">
        <v>12408.7</v>
      </c>
      <c r="Y105" s="191">
        <f t="shared" si="47"/>
        <v>0.30017927975067799</v>
      </c>
      <c r="Z105" s="198"/>
      <c r="AA105" s="199"/>
      <c r="AB105" s="97">
        <f t="shared" si="48"/>
        <v>0.80570414874682195</v>
      </c>
      <c r="AC105" s="97">
        <f t="shared" si="49"/>
        <v>0.89409284544019296</v>
      </c>
      <c r="AD105" s="202">
        <f t="shared" si="59"/>
        <v>0.80570414874682195</v>
      </c>
      <c r="AE105" s="202">
        <f t="shared" si="60"/>
        <v>0.89409284544019296</v>
      </c>
      <c r="AF105" s="209">
        <f t="shared" si="61"/>
        <v>0.69505188815288299</v>
      </c>
      <c r="AG105" s="209">
        <f t="shared" si="62"/>
        <v>0.88472833628078895</v>
      </c>
      <c r="AH105" s="206">
        <v>6</v>
      </c>
      <c r="AI105" s="206">
        <v>13</v>
      </c>
      <c r="AJ105" s="206">
        <v>1</v>
      </c>
      <c r="AK105" s="207">
        <f t="shared" si="63"/>
        <v>14</v>
      </c>
      <c r="AL105" s="206">
        <f t="shared" si="64"/>
        <v>2</v>
      </c>
      <c r="AM105" s="208"/>
      <c r="AN105" s="206">
        <f t="shared" si="56"/>
        <v>-1</v>
      </c>
      <c r="AO105" s="208">
        <f>AN105*5</f>
        <v>-5</v>
      </c>
      <c r="AP105" s="58">
        <v>0</v>
      </c>
      <c r="AQ105" s="58">
        <v>0</v>
      </c>
      <c r="AR105" s="58">
        <v>0</v>
      </c>
      <c r="AS105" s="188">
        <f t="shared" si="57"/>
        <v>0</v>
      </c>
      <c r="AT105" s="115">
        <v>-200</v>
      </c>
      <c r="AU105" s="115">
        <v>0</v>
      </c>
      <c r="AV105" s="115">
        <v>-200</v>
      </c>
      <c r="AW105" s="115">
        <f t="shared" si="58"/>
        <v>-400</v>
      </c>
      <c r="AX105" s="212"/>
      <c r="AY105" s="212"/>
    </row>
    <row r="106" spans="1:51" s="58" customFormat="1" ht="17.100000000000001" customHeight="1">
      <c r="A106" s="173">
        <v>104</v>
      </c>
      <c r="B106" s="77">
        <v>391</v>
      </c>
      <c r="C106" s="78" t="s">
        <v>159</v>
      </c>
      <c r="D106" s="77" t="s">
        <v>49</v>
      </c>
      <c r="E106" s="79">
        <v>12</v>
      </c>
      <c r="F106" s="72">
        <v>150</v>
      </c>
      <c r="G106" s="73">
        <v>450</v>
      </c>
      <c r="H106" s="85">
        <v>9498.6930106925993</v>
      </c>
      <c r="I106" s="178">
        <f t="shared" si="43"/>
        <v>28496.0790320778</v>
      </c>
      <c r="J106" s="179">
        <v>2680.56916238949</v>
      </c>
      <c r="K106" s="179">
        <f t="shared" si="44"/>
        <v>8041.7074871684699</v>
      </c>
      <c r="L106" s="180">
        <v>0.28220400000000001</v>
      </c>
      <c r="M106" s="181">
        <v>11106.6317635426</v>
      </c>
      <c r="N106" s="181">
        <f t="shared" si="45"/>
        <v>33319.895290627799</v>
      </c>
      <c r="O106" s="181">
        <v>2732.49797299381</v>
      </c>
      <c r="P106" s="181">
        <f t="shared" si="46"/>
        <v>8197.4939189814304</v>
      </c>
      <c r="Q106" s="151">
        <v>0.24602399999999999</v>
      </c>
      <c r="R106" s="190">
        <v>3</v>
      </c>
      <c r="S106" s="187">
        <v>2</v>
      </c>
      <c r="T106" s="188">
        <v>10</v>
      </c>
      <c r="U106" s="188">
        <v>10</v>
      </c>
      <c r="V106" s="188">
        <v>2</v>
      </c>
      <c r="W106" s="189">
        <v>22772.52</v>
      </c>
      <c r="X106" s="189">
        <v>6292.08</v>
      </c>
      <c r="Y106" s="191">
        <f t="shared" si="47"/>
        <v>0.276301436995115</v>
      </c>
      <c r="Z106" s="198"/>
      <c r="AA106" s="199"/>
      <c r="AB106" s="97">
        <f t="shared" si="48"/>
        <v>0.79914573420312196</v>
      </c>
      <c r="AC106" s="97">
        <f t="shared" si="49"/>
        <v>0.78243084693639797</v>
      </c>
      <c r="AD106" s="202">
        <f t="shared" si="59"/>
        <v>0.79914573420312196</v>
      </c>
      <c r="AE106" s="202">
        <f t="shared" si="60"/>
        <v>0.78243084693639797</v>
      </c>
      <c r="AF106" s="209">
        <f t="shared" si="61"/>
        <v>0.68345112736309999</v>
      </c>
      <c r="AG106" s="209">
        <f t="shared" si="62"/>
        <v>0.76756141110767895</v>
      </c>
      <c r="AH106" s="206">
        <v>2</v>
      </c>
      <c r="AI106" s="206">
        <v>4</v>
      </c>
      <c r="AJ106" s="206">
        <v>1</v>
      </c>
      <c r="AK106" s="207">
        <f t="shared" si="63"/>
        <v>5</v>
      </c>
      <c r="AL106" s="206">
        <f t="shared" si="64"/>
        <v>-1</v>
      </c>
      <c r="AM106" s="208"/>
      <c r="AN106" s="206">
        <f t="shared" si="56"/>
        <v>-5</v>
      </c>
      <c r="AO106" s="208">
        <f>AN106*5</f>
        <v>-25</v>
      </c>
      <c r="AP106" s="58">
        <v>0</v>
      </c>
      <c r="AQ106" s="58">
        <v>0</v>
      </c>
      <c r="AR106" s="58">
        <v>0</v>
      </c>
      <c r="AS106" s="188">
        <f t="shared" si="57"/>
        <v>0</v>
      </c>
      <c r="AT106" s="115">
        <v>0</v>
      </c>
      <c r="AU106" s="115">
        <v>0</v>
      </c>
      <c r="AV106" s="115">
        <v>0</v>
      </c>
      <c r="AW106" s="115">
        <f t="shared" si="58"/>
        <v>0</v>
      </c>
      <c r="AX106" s="212"/>
      <c r="AY106" s="212"/>
    </row>
    <row r="107" spans="1:51" s="58" customFormat="1" ht="17.100000000000001" customHeight="1">
      <c r="A107" s="173">
        <v>105</v>
      </c>
      <c r="B107" s="77">
        <v>349</v>
      </c>
      <c r="C107" s="78" t="s">
        <v>160</v>
      </c>
      <c r="D107" s="77" t="s">
        <v>49</v>
      </c>
      <c r="E107" s="79">
        <v>16</v>
      </c>
      <c r="F107" s="72">
        <v>150</v>
      </c>
      <c r="G107" s="73">
        <v>450</v>
      </c>
      <c r="H107" s="85">
        <v>8887.2110482823991</v>
      </c>
      <c r="I107" s="178">
        <f t="shared" si="43"/>
        <v>26661.633144847201</v>
      </c>
      <c r="J107" s="179">
        <v>2344.4107256927</v>
      </c>
      <c r="K107" s="179">
        <f t="shared" si="44"/>
        <v>7033.2321770781</v>
      </c>
      <c r="L107" s="180">
        <v>0.26379599999999997</v>
      </c>
      <c r="M107" s="181">
        <v>10391.6381345356</v>
      </c>
      <c r="N107" s="181">
        <f t="shared" si="45"/>
        <v>31174.914403606799</v>
      </c>
      <c r="O107" s="181">
        <v>2389.82737162797</v>
      </c>
      <c r="P107" s="181">
        <f t="shared" si="46"/>
        <v>7169.4821148839101</v>
      </c>
      <c r="Q107" s="151">
        <v>0.22997600000000001</v>
      </c>
      <c r="R107" s="190">
        <v>2</v>
      </c>
      <c r="S107" s="187">
        <v>2</v>
      </c>
      <c r="T107" s="188">
        <v>4</v>
      </c>
      <c r="U107" s="188">
        <v>15</v>
      </c>
      <c r="V107" s="188">
        <v>2</v>
      </c>
      <c r="W107" s="189">
        <v>21232.57</v>
      </c>
      <c r="X107" s="189">
        <v>6140.49</v>
      </c>
      <c r="Y107" s="191">
        <f t="shared" si="47"/>
        <v>0.28920144852931101</v>
      </c>
      <c r="Z107" s="198">
        <v>2450</v>
      </c>
      <c r="AA107" s="199">
        <v>427.84638971999999</v>
      </c>
      <c r="AB107" s="97">
        <f t="shared" si="48"/>
        <v>0.79637169578651801</v>
      </c>
      <c r="AC107" s="97">
        <f t="shared" si="49"/>
        <v>0.87306800705547305</v>
      </c>
      <c r="AD107" s="202">
        <f t="shared" si="59"/>
        <v>0.70447935045682097</v>
      </c>
      <c r="AE107" s="202">
        <f t="shared" si="60"/>
        <v>0.81223589189874701</v>
      </c>
      <c r="AF107" s="209">
        <f t="shared" si="61"/>
        <v>0.60248986594898002</v>
      </c>
      <c r="AG107" s="209">
        <f t="shared" si="62"/>
        <v>0.79680003642389996</v>
      </c>
      <c r="AH107" s="206">
        <v>5</v>
      </c>
      <c r="AI107" s="206">
        <v>0</v>
      </c>
      <c r="AJ107" s="206">
        <v>0</v>
      </c>
      <c r="AK107" s="207">
        <f t="shared" si="63"/>
        <v>0</v>
      </c>
      <c r="AL107" s="206">
        <f t="shared" si="64"/>
        <v>3</v>
      </c>
      <c r="AM107" s="208"/>
      <c r="AN107" s="206">
        <f t="shared" si="56"/>
        <v>-15</v>
      </c>
      <c r="AO107" s="208">
        <f>AN107*5</f>
        <v>-75</v>
      </c>
      <c r="AP107" s="58">
        <v>0</v>
      </c>
      <c r="AQ107" s="58">
        <v>0</v>
      </c>
      <c r="AR107" s="58">
        <v>0</v>
      </c>
      <c r="AS107" s="188">
        <f t="shared" si="57"/>
        <v>0</v>
      </c>
      <c r="AT107" s="115">
        <v>0</v>
      </c>
      <c r="AU107" s="115">
        <v>0</v>
      </c>
      <c r="AV107" s="115">
        <v>0</v>
      </c>
      <c r="AW107" s="115">
        <f t="shared" si="58"/>
        <v>0</v>
      </c>
      <c r="AX107" s="212"/>
      <c r="AY107" s="212"/>
    </row>
    <row r="108" spans="1:51" s="58" customFormat="1" ht="17.100000000000001" customHeight="1">
      <c r="A108" s="173">
        <v>106</v>
      </c>
      <c r="B108" s="20">
        <v>750</v>
      </c>
      <c r="C108" s="21" t="s">
        <v>161</v>
      </c>
      <c r="D108" s="20" t="s">
        <v>73</v>
      </c>
      <c r="E108" s="74">
        <v>5</v>
      </c>
      <c r="F108" s="72">
        <v>200</v>
      </c>
      <c r="G108" s="73">
        <v>600</v>
      </c>
      <c r="H108" s="85">
        <v>35398.289842815</v>
      </c>
      <c r="I108" s="178">
        <f t="shared" si="43"/>
        <v>106194.86952844499</v>
      </c>
      <c r="J108" s="179">
        <v>8926.52834282203</v>
      </c>
      <c r="K108" s="179">
        <f t="shared" si="44"/>
        <v>26779.585028466099</v>
      </c>
      <c r="L108" s="180">
        <v>0.25217400000000001</v>
      </c>
      <c r="M108" s="181">
        <v>39249.623777713299</v>
      </c>
      <c r="N108" s="181">
        <f t="shared" si="45"/>
        <v>117748.87133314001</v>
      </c>
      <c r="O108" s="181">
        <v>8628.7942897876001</v>
      </c>
      <c r="P108" s="181">
        <f t="shared" si="46"/>
        <v>25886.382869362798</v>
      </c>
      <c r="Q108" s="151">
        <v>0.21984400000000001</v>
      </c>
      <c r="R108" s="187">
        <v>4</v>
      </c>
      <c r="S108" s="187">
        <v>3</v>
      </c>
      <c r="T108" s="188">
        <v>14</v>
      </c>
      <c r="U108" s="188">
        <v>30</v>
      </c>
      <c r="V108" s="188">
        <v>3</v>
      </c>
      <c r="W108" s="189">
        <v>83119.149999999994</v>
      </c>
      <c r="X108" s="189">
        <v>24221.5</v>
      </c>
      <c r="Y108" s="191">
        <f t="shared" si="47"/>
        <v>0.29140697420510198</v>
      </c>
      <c r="Z108" s="198"/>
      <c r="AA108" s="199"/>
      <c r="AB108" s="97">
        <f t="shared" si="48"/>
        <v>0.78270400791571204</v>
      </c>
      <c r="AC108" s="97">
        <f t="shared" si="49"/>
        <v>0.90447630066907703</v>
      </c>
      <c r="AD108" s="202">
        <f t="shared" si="59"/>
        <v>0.78270400791571204</v>
      </c>
      <c r="AE108" s="202">
        <f t="shared" si="60"/>
        <v>0.90447630066907703</v>
      </c>
      <c r="AF108" s="209">
        <f t="shared" si="61"/>
        <v>0.70590188304086499</v>
      </c>
      <c r="AG108" s="209">
        <f t="shared" si="62"/>
        <v>0.93568499400767102</v>
      </c>
      <c r="AH108" s="206">
        <v>2</v>
      </c>
      <c r="AI108" s="206">
        <v>11</v>
      </c>
      <c r="AJ108" s="206">
        <v>3</v>
      </c>
      <c r="AK108" s="207">
        <f t="shared" si="63"/>
        <v>14</v>
      </c>
      <c r="AL108" s="206">
        <f t="shared" si="64"/>
        <v>-2</v>
      </c>
      <c r="AM108" s="208">
        <f t="shared" ref="AM108:AM113" si="65">AL108*30</f>
        <v>-60</v>
      </c>
      <c r="AN108" s="206">
        <f t="shared" si="56"/>
        <v>-16</v>
      </c>
      <c r="AO108" s="208">
        <f>AN108*5</f>
        <v>-80</v>
      </c>
      <c r="AP108" s="58">
        <v>0</v>
      </c>
      <c r="AQ108" s="58">
        <v>0</v>
      </c>
      <c r="AR108" s="58">
        <v>0</v>
      </c>
      <c r="AS108" s="188">
        <f t="shared" si="57"/>
        <v>0</v>
      </c>
      <c r="AT108" s="115">
        <v>0</v>
      </c>
      <c r="AU108" s="115">
        <v>0</v>
      </c>
      <c r="AV108" s="115">
        <v>0</v>
      </c>
      <c r="AW108" s="115">
        <f t="shared" si="58"/>
        <v>0</v>
      </c>
      <c r="AX108" s="212"/>
      <c r="AY108" s="212"/>
    </row>
    <row r="109" spans="1:51" s="58" customFormat="1" ht="17.100000000000001" customHeight="1">
      <c r="A109" s="173">
        <v>107</v>
      </c>
      <c r="B109" s="20">
        <v>107658</v>
      </c>
      <c r="C109" s="21" t="s">
        <v>162</v>
      </c>
      <c r="D109" s="21" t="s">
        <v>68</v>
      </c>
      <c r="E109" s="74">
        <v>29</v>
      </c>
      <c r="F109" s="72">
        <v>100</v>
      </c>
      <c r="G109" s="73">
        <v>300</v>
      </c>
      <c r="H109" s="85">
        <v>5946.7870000000003</v>
      </c>
      <c r="I109" s="178">
        <f t="shared" si="43"/>
        <v>17840.361000000001</v>
      </c>
      <c r="J109" s="179">
        <v>1212.502295004</v>
      </c>
      <c r="K109" s="179">
        <f t="shared" si="44"/>
        <v>3637.5068850120001</v>
      </c>
      <c r="L109" s="180">
        <v>0.20389199999999999</v>
      </c>
      <c r="M109" s="181">
        <v>7073.3463292799997</v>
      </c>
      <c r="N109" s="181">
        <f t="shared" si="45"/>
        <v>21220.038987839998</v>
      </c>
      <c r="O109" s="181">
        <v>1257.3014567221801</v>
      </c>
      <c r="P109" s="181">
        <f t="shared" si="46"/>
        <v>3771.90437016654</v>
      </c>
      <c r="Q109" s="151">
        <v>0.17775199999999999</v>
      </c>
      <c r="R109" s="187">
        <v>2</v>
      </c>
      <c r="S109" s="187">
        <v>2</v>
      </c>
      <c r="T109" s="188">
        <v>4</v>
      </c>
      <c r="U109" s="188">
        <v>5</v>
      </c>
      <c r="V109" s="188">
        <v>1</v>
      </c>
      <c r="W109" s="189">
        <v>12838.12</v>
      </c>
      <c r="X109" s="189">
        <v>3243.95</v>
      </c>
      <c r="Y109" s="191">
        <f t="shared" si="47"/>
        <v>0.25268107791483502</v>
      </c>
      <c r="Z109" s="198"/>
      <c r="AA109" s="199"/>
      <c r="AB109" s="97">
        <f t="shared" si="48"/>
        <v>0.71961099890299296</v>
      </c>
      <c r="AC109" s="97">
        <f t="shared" si="49"/>
        <v>0.89180587213907003</v>
      </c>
      <c r="AD109" s="202">
        <f t="shared" si="59"/>
        <v>0.71961099890299296</v>
      </c>
      <c r="AE109" s="202">
        <f t="shared" si="60"/>
        <v>0.89180587213907003</v>
      </c>
      <c r="AF109" s="209">
        <f t="shared" si="61"/>
        <v>0.60499983093135701</v>
      </c>
      <c r="AG109" s="209">
        <f t="shared" si="62"/>
        <v>0.860029757291214</v>
      </c>
      <c r="AH109" s="206">
        <v>0</v>
      </c>
      <c r="AI109" s="206">
        <v>0</v>
      </c>
      <c r="AJ109" s="206">
        <v>10</v>
      </c>
      <c r="AK109" s="207">
        <f t="shared" si="63"/>
        <v>10</v>
      </c>
      <c r="AL109" s="206">
        <f t="shared" si="64"/>
        <v>-2</v>
      </c>
      <c r="AM109" s="208">
        <f t="shared" si="65"/>
        <v>-60</v>
      </c>
      <c r="AN109" s="206">
        <f t="shared" si="56"/>
        <v>5</v>
      </c>
      <c r="AO109" s="208"/>
      <c r="AP109" s="58">
        <v>0</v>
      </c>
      <c r="AQ109" s="58">
        <v>0</v>
      </c>
      <c r="AR109" s="58">
        <v>0</v>
      </c>
      <c r="AS109" s="188">
        <f t="shared" si="57"/>
        <v>0</v>
      </c>
      <c r="AT109" s="115">
        <v>-100</v>
      </c>
      <c r="AU109" s="115">
        <v>-100</v>
      </c>
      <c r="AV109" s="115">
        <v>-100</v>
      </c>
      <c r="AW109" s="115">
        <f t="shared" si="58"/>
        <v>-300</v>
      </c>
      <c r="AX109" s="212"/>
      <c r="AY109" s="212"/>
    </row>
    <row r="110" spans="1:51" s="58" customFormat="1" ht="17.100000000000001" customHeight="1">
      <c r="A110" s="173">
        <v>108</v>
      </c>
      <c r="B110" s="20">
        <v>347</v>
      </c>
      <c r="C110" s="21" t="s">
        <v>163</v>
      </c>
      <c r="D110" s="21" t="s">
        <v>68</v>
      </c>
      <c r="E110" s="74">
        <v>21</v>
      </c>
      <c r="F110" s="72">
        <v>150</v>
      </c>
      <c r="G110" s="73">
        <v>450</v>
      </c>
      <c r="H110" s="85">
        <v>8857.7006198966992</v>
      </c>
      <c r="I110" s="178">
        <f t="shared" si="43"/>
        <v>26573.101859690101</v>
      </c>
      <c r="J110" s="179">
        <v>2298.62645706691</v>
      </c>
      <c r="K110" s="179">
        <f t="shared" si="44"/>
        <v>6895.87937120073</v>
      </c>
      <c r="L110" s="180">
        <v>0.25950600000000001</v>
      </c>
      <c r="M110" s="181">
        <v>10535.703425329901</v>
      </c>
      <c r="N110" s="181">
        <f t="shared" si="45"/>
        <v>31607.1102759897</v>
      </c>
      <c r="O110" s="181">
        <v>2383.5554001329401</v>
      </c>
      <c r="P110" s="181">
        <f t="shared" si="46"/>
        <v>7150.6662003988204</v>
      </c>
      <c r="Q110" s="151">
        <v>0.22623599999999999</v>
      </c>
      <c r="R110" s="187">
        <v>2</v>
      </c>
      <c r="S110" s="187">
        <v>2</v>
      </c>
      <c r="T110" s="188">
        <v>4</v>
      </c>
      <c r="U110" s="188">
        <v>10</v>
      </c>
      <c r="V110" s="188">
        <v>2</v>
      </c>
      <c r="W110" s="189">
        <v>18575.22</v>
      </c>
      <c r="X110" s="189">
        <v>4933.43</v>
      </c>
      <c r="Y110" s="191">
        <f t="shared" si="47"/>
        <v>0.26559200913905701</v>
      </c>
      <c r="Z110" s="198"/>
      <c r="AA110" s="199"/>
      <c r="AB110" s="97">
        <f t="shared" si="48"/>
        <v>0.69902339960460402</v>
      </c>
      <c r="AC110" s="97">
        <f t="shared" si="49"/>
        <v>0.71541709685402699</v>
      </c>
      <c r="AD110" s="202">
        <f t="shared" si="59"/>
        <v>0.69902339960460402</v>
      </c>
      <c r="AE110" s="202">
        <f t="shared" si="60"/>
        <v>0.71541709685402699</v>
      </c>
      <c r="AF110" s="209">
        <f t="shared" si="61"/>
        <v>0.58769118207274496</v>
      </c>
      <c r="AG110" s="209">
        <f t="shared" si="62"/>
        <v>0.68992592602418601</v>
      </c>
      <c r="AH110" s="206">
        <v>0</v>
      </c>
      <c r="AI110" s="206">
        <v>3</v>
      </c>
      <c r="AJ110" s="206">
        <v>0</v>
      </c>
      <c r="AK110" s="207">
        <f t="shared" si="63"/>
        <v>3</v>
      </c>
      <c r="AL110" s="206">
        <f t="shared" si="64"/>
        <v>-2</v>
      </c>
      <c r="AM110" s="208">
        <f t="shared" si="65"/>
        <v>-60</v>
      </c>
      <c r="AN110" s="206">
        <f t="shared" si="56"/>
        <v>-7</v>
      </c>
      <c r="AO110" s="208">
        <f>AN110*5</f>
        <v>-35</v>
      </c>
      <c r="AP110" s="58">
        <v>0</v>
      </c>
      <c r="AQ110" s="58">
        <v>0</v>
      </c>
      <c r="AR110" s="58">
        <v>0</v>
      </c>
      <c r="AS110" s="188">
        <f t="shared" si="57"/>
        <v>0</v>
      </c>
      <c r="AT110" s="115">
        <v>-150</v>
      </c>
      <c r="AU110" s="115">
        <v>-150</v>
      </c>
      <c r="AV110" s="115">
        <v>-150</v>
      </c>
      <c r="AW110" s="115">
        <f t="shared" si="58"/>
        <v>-450</v>
      </c>
      <c r="AX110" s="212"/>
      <c r="AY110" s="212"/>
    </row>
    <row r="111" spans="1:51" s="58" customFormat="1" ht="17.100000000000001" customHeight="1">
      <c r="A111" s="173">
        <v>109</v>
      </c>
      <c r="B111" s="77">
        <v>102565</v>
      </c>
      <c r="C111" s="78" t="s">
        <v>164</v>
      </c>
      <c r="D111" s="78" t="s">
        <v>68</v>
      </c>
      <c r="E111" s="79">
        <v>16</v>
      </c>
      <c r="F111" s="72">
        <v>150</v>
      </c>
      <c r="G111" s="73">
        <v>450</v>
      </c>
      <c r="H111" s="85">
        <v>10210.3995</v>
      </c>
      <c r="I111" s="178">
        <f t="shared" si="43"/>
        <v>30631.198499999999</v>
      </c>
      <c r="J111" s="179">
        <v>2358.1734477209998</v>
      </c>
      <c r="K111" s="179">
        <f t="shared" si="44"/>
        <v>7074.5203431629998</v>
      </c>
      <c r="L111" s="180">
        <v>0.230958</v>
      </c>
      <c r="M111" s="181">
        <v>12350.499235200001</v>
      </c>
      <c r="N111" s="181">
        <f t="shared" si="45"/>
        <v>37051.497705599999</v>
      </c>
      <c r="O111" s="181">
        <v>2486.7483200090501</v>
      </c>
      <c r="P111" s="181">
        <f t="shared" si="46"/>
        <v>7460.2449600271502</v>
      </c>
      <c r="Q111" s="151">
        <v>0.201348</v>
      </c>
      <c r="R111" s="190">
        <v>3</v>
      </c>
      <c r="S111" s="187">
        <v>1</v>
      </c>
      <c r="T111" s="188">
        <v>4</v>
      </c>
      <c r="U111" s="188">
        <v>10</v>
      </c>
      <c r="V111" s="188">
        <v>2</v>
      </c>
      <c r="W111" s="189">
        <v>21171.84</v>
      </c>
      <c r="X111" s="189">
        <v>5660.01</v>
      </c>
      <c r="Y111" s="191">
        <f t="shared" si="47"/>
        <v>0.267336707626734</v>
      </c>
      <c r="Z111" s="198"/>
      <c r="AA111" s="199"/>
      <c r="AB111" s="97">
        <f t="shared" si="48"/>
        <v>0.69118549181155897</v>
      </c>
      <c r="AC111" s="97">
        <f t="shared" si="49"/>
        <v>0.80005565401617396</v>
      </c>
      <c r="AD111" s="202">
        <f t="shared" si="59"/>
        <v>0.69118549181155897</v>
      </c>
      <c r="AE111" s="202">
        <f t="shared" si="60"/>
        <v>0.80005565401617396</v>
      </c>
      <c r="AF111" s="209">
        <f t="shared" si="61"/>
        <v>0.57141657722516503</v>
      </c>
      <c r="AG111" s="209">
        <f t="shared" si="62"/>
        <v>0.758689564528643</v>
      </c>
      <c r="AH111" s="206">
        <v>0</v>
      </c>
      <c r="AI111" s="206">
        <v>5</v>
      </c>
      <c r="AJ111" s="206">
        <v>0</v>
      </c>
      <c r="AK111" s="207">
        <f t="shared" si="63"/>
        <v>5</v>
      </c>
      <c r="AL111" s="206">
        <f t="shared" si="64"/>
        <v>-3</v>
      </c>
      <c r="AM111" s="208">
        <f t="shared" si="65"/>
        <v>-90</v>
      </c>
      <c r="AN111" s="206">
        <f t="shared" si="56"/>
        <v>-5</v>
      </c>
      <c r="AO111" s="208">
        <f>AN111*5</f>
        <v>-25</v>
      </c>
      <c r="AP111" s="58">
        <v>0</v>
      </c>
      <c r="AQ111" s="58">
        <v>0</v>
      </c>
      <c r="AR111" s="58">
        <v>0</v>
      </c>
      <c r="AS111" s="188">
        <f t="shared" si="57"/>
        <v>0</v>
      </c>
      <c r="AT111" s="115">
        <v>-150</v>
      </c>
      <c r="AU111" s="115">
        <v>-150</v>
      </c>
      <c r="AV111" s="115">
        <v>-150</v>
      </c>
      <c r="AW111" s="115">
        <f t="shared" si="58"/>
        <v>-450</v>
      </c>
      <c r="AX111" s="212"/>
      <c r="AY111" s="212"/>
    </row>
    <row r="112" spans="1:51" s="58" customFormat="1" ht="17.100000000000001" customHeight="1">
      <c r="A112" s="173">
        <v>110</v>
      </c>
      <c r="B112" s="77">
        <v>107829</v>
      </c>
      <c r="C112" s="78" t="s">
        <v>165</v>
      </c>
      <c r="D112" s="77" t="s">
        <v>49</v>
      </c>
      <c r="E112" s="79">
        <v>34</v>
      </c>
      <c r="F112" s="72">
        <v>100</v>
      </c>
      <c r="G112" s="73">
        <v>300</v>
      </c>
      <c r="H112" s="85">
        <v>4500</v>
      </c>
      <c r="I112" s="178">
        <f t="shared" si="43"/>
        <v>13500</v>
      </c>
      <c r="J112" s="179">
        <v>694.98</v>
      </c>
      <c r="K112" s="179">
        <f t="shared" si="44"/>
        <v>2084.94</v>
      </c>
      <c r="L112" s="180">
        <v>0.15443999999999999</v>
      </c>
      <c r="M112" s="181">
        <v>5670</v>
      </c>
      <c r="N112" s="181">
        <f t="shared" si="45"/>
        <v>17010</v>
      </c>
      <c r="O112" s="181">
        <v>763.40880000000004</v>
      </c>
      <c r="P112" s="181">
        <f t="shared" si="46"/>
        <v>2290.2264</v>
      </c>
      <c r="Q112" s="151">
        <v>0.13464000000000001</v>
      </c>
      <c r="R112" s="187">
        <v>3</v>
      </c>
      <c r="S112" s="187">
        <v>1</v>
      </c>
      <c r="T112" s="188">
        <v>3</v>
      </c>
      <c r="U112" s="188">
        <v>5</v>
      </c>
      <c r="V112" s="188">
        <v>1</v>
      </c>
      <c r="W112" s="189">
        <v>9273.91</v>
      </c>
      <c r="X112" s="189">
        <v>2339.4499999999998</v>
      </c>
      <c r="Y112" s="191">
        <f t="shared" si="47"/>
        <v>0.25226145175012499</v>
      </c>
      <c r="Z112" s="198"/>
      <c r="AA112" s="199"/>
      <c r="AB112" s="97">
        <f t="shared" si="48"/>
        <v>0.68695629629629595</v>
      </c>
      <c r="AC112" s="97">
        <f t="shared" si="49"/>
        <v>1.1220706591077001</v>
      </c>
      <c r="AD112" s="202">
        <f t="shared" si="59"/>
        <v>0.68695629629629595</v>
      </c>
      <c r="AE112" s="202">
        <f t="shared" si="60"/>
        <v>1.1220706591077001</v>
      </c>
      <c r="AF112" s="209">
        <f t="shared" si="61"/>
        <v>0.54520340975896497</v>
      </c>
      <c r="AG112" s="209">
        <f t="shared" si="62"/>
        <v>1.02149289694678</v>
      </c>
      <c r="AH112" s="206">
        <v>0</v>
      </c>
      <c r="AI112" s="206">
        <v>0</v>
      </c>
      <c r="AJ112" s="206">
        <v>4</v>
      </c>
      <c r="AK112" s="207">
        <f t="shared" si="63"/>
        <v>4</v>
      </c>
      <c r="AL112" s="206">
        <f t="shared" si="64"/>
        <v>-3</v>
      </c>
      <c r="AM112" s="208">
        <f t="shared" si="65"/>
        <v>-90</v>
      </c>
      <c r="AN112" s="206">
        <f t="shared" si="56"/>
        <v>-1</v>
      </c>
      <c r="AO112" s="208">
        <f>AN112*5</f>
        <v>-5</v>
      </c>
      <c r="AP112" s="58">
        <v>0</v>
      </c>
      <c r="AQ112" s="58">
        <v>0</v>
      </c>
      <c r="AR112" s="58">
        <v>0</v>
      </c>
      <c r="AS112" s="188">
        <f t="shared" si="57"/>
        <v>0</v>
      </c>
      <c r="AT112" s="115">
        <v>-100</v>
      </c>
      <c r="AU112" s="115">
        <v>-100</v>
      </c>
      <c r="AV112" s="115">
        <v>0</v>
      </c>
      <c r="AW112" s="115">
        <f t="shared" si="58"/>
        <v>-200</v>
      </c>
      <c r="AX112" s="212"/>
      <c r="AY112" s="212"/>
    </row>
    <row r="113" spans="1:51 16307:16384" s="100" customFormat="1" ht="17.100000000000001" customHeight="1">
      <c r="A113" s="213">
        <v>111</v>
      </c>
      <c r="B113" s="217">
        <v>104429</v>
      </c>
      <c r="C113" s="218" t="s">
        <v>166</v>
      </c>
      <c r="D113" s="218" t="s">
        <v>68</v>
      </c>
      <c r="E113" s="79">
        <v>38</v>
      </c>
      <c r="F113" s="73">
        <v>100</v>
      </c>
      <c r="G113" s="73">
        <v>300</v>
      </c>
      <c r="H113" s="216">
        <v>4000</v>
      </c>
      <c r="I113" s="219">
        <f t="shared" si="43"/>
        <v>12000</v>
      </c>
      <c r="J113" s="220">
        <v>805.77668271983998</v>
      </c>
      <c r="K113" s="220">
        <f t="shared" si="44"/>
        <v>2417.3300481595202</v>
      </c>
      <c r="L113" s="221">
        <v>0.15896399999999999</v>
      </c>
      <c r="M113" s="222">
        <v>4757.76</v>
      </c>
      <c r="N113" s="222">
        <f t="shared" si="45"/>
        <v>14273.28</v>
      </c>
      <c r="O113" s="222">
        <v>955.92387012142001</v>
      </c>
      <c r="P113" s="222">
        <f t="shared" si="46"/>
        <v>2867.7716103642601</v>
      </c>
      <c r="Q113" s="148">
        <v>0.13858400000000001</v>
      </c>
      <c r="R113" s="190">
        <v>1</v>
      </c>
      <c r="S113" s="190">
        <v>2</v>
      </c>
      <c r="T113" s="188">
        <v>4</v>
      </c>
      <c r="U113" s="188">
        <v>5</v>
      </c>
      <c r="V113" s="188">
        <v>1</v>
      </c>
      <c r="W113" s="224">
        <v>9838.91</v>
      </c>
      <c r="X113" s="224">
        <v>2175.23</v>
      </c>
      <c r="Y113" s="225">
        <f t="shared" si="47"/>
        <v>0.221084449395309</v>
      </c>
      <c r="Z113" s="226"/>
      <c r="AA113" s="227"/>
      <c r="AB113" s="109">
        <f t="shared" si="48"/>
        <v>0.81990916666666702</v>
      </c>
      <c r="AC113" s="109">
        <f t="shared" si="49"/>
        <v>0.89984816167579296</v>
      </c>
      <c r="AD113" s="200">
        <f t="shared" si="59"/>
        <v>0.81990916666666702</v>
      </c>
      <c r="AE113" s="200">
        <f t="shared" si="60"/>
        <v>0.89984816167579296</v>
      </c>
      <c r="AF113" s="201">
        <f t="shared" si="61"/>
        <v>0.68932368733745897</v>
      </c>
      <c r="AG113" s="201">
        <f t="shared" si="62"/>
        <v>0.75850879900568702</v>
      </c>
      <c r="AH113" s="208">
        <v>0</v>
      </c>
      <c r="AI113" s="208">
        <v>0</v>
      </c>
      <c r="AJ113" s="208">
        <v>0</v>
      </c>
      <c r="AK113" s="228">
        <f t="shared" si="63"/>
        <v>0</v>
      </c>
      <c r="AL113" s="208">
        <f t="shared" si="64"/>
        <v>-1</v>
      </c>
      <c r="AM113" s="208">
        <f t="shared" si="65"/>
        <v>-30</v>
      </c>
      <c r="AN113" s="206">
        <f t="shared" si="56"/>
        <v>-5</v>
      </c>
      <c r="AO113" s="208">
        <f>AN113*5</f>
        <v>-25</v>
      </c>
      <c r="AP113" s="100">
        <v>0</v>
      </c>
      <c r="AQ113" s="100">
        <v>0</v>
      </c>
      <c r="AR113" s="100">
        <v>0</v>
      </c>
      <c r="AS113" s="188">
        <f t="shared" si="57"/>
        <v>0</v>
      </c>
      <c r="AT113" s="115">
        <v>0</v>
      </c>
      <c r="AU113" s="115">
        <v>-100</v>
      </c>
      <c r="AV113" s="115">
        <v>-100</v>
      </c>
      <c r="AW113" s="115">
        <f t="shared" si="58"/>
        <v>-200</v>
      </c>
      <c r="AX113" s="212"/>
      <c r="AY113" s="212"/>
      <c r="XCE113" s="229"/>
      <c r="XCF113" s="229"/>
      <c r="XCG113" s="229"/>
      <c r="XCH113" s="229"/>
      <c r="XCI113" s="229"/>
      <c r="XCJ113" s="229"/>
      <c r="XCK113" s="229"/>
      <c r="XCL113" s="229"/>
      <c r="XCM113" s="229"/>
      <c r="XCN113" s="229"/>
      <c r="XCO113" s="229"/>
      <c r="XCP113" s="229"/>
      <c r="XCQ113" s="229"/>
      <c r="XCR113" s="229"/>
      <c r="XCS113" s="229"/>
      <c r="XCT113" s="229"/>
      <c r="XCU113" s="229"/>
      <c r="XCV113" s="229"/>
      <c r="XCW113" s="229"/>
      <c r="XCX113" s="229"/>
      <c r="XCY113" s="229"/>
      <c r="XCZ113" s="229"/>
      <c r="XDA113" s="229"/>
      <c r="XDB113" s="229"/>
      <c r="XDC113" s="229"/>
      <c r="XDD113" s="229"/>
      <c r="XDE113" s="229"/>
      <c r="XDF113" s="229"/>
      <c r="XDG113" s="229"/>
      <c r="XDH113" s="229"/>
      <c r="XDI113" s="229"/>
      <c r="XDJ113" s="229"/>
      <c r="XDK113" s="229"/>
      <c r="XDL113" s="229"/>
      <c r="XDM113" s="229"/>
      <c r="XDN113" s="229"/>
      <c r="XDO113" s="229"/>
      <c r="XDP113" s="229"/>
      <c r="XDQ113" s="229"/>
      <c r="XDR113" s="229"/>
      <c r="XDS113" s="229"/>
      <c r="XDT113" s="229"/>
      <c r="XDU113" s="229"/>
      <c r="XDV113" s="229"/>
      <c r="XDW113" s="229"/>
      <c r="XDX113" s="229"/>
      <c r="XDY113" s="229"/>
      <c r="XDZ113" s="229"/>
      <c r="XEA113" s="229"/>
      <c r="XEB113" s="229"/>
      <c r="XEC113" s="229"/>
      <c r="XED113" s="229"/>
      <c r="XEE113" s="229"/>
      <c r="XEF113" s="229"/>
      <c r="XEG113" s="229"/>
      <c r="XEH113" s="229"/>
      <c r="XEI113" s="229"/>
      <c r="XEJ113" s="229"/>
      <c r="XEK113" s="229"/>
      <c r="XEL113" s="229"/>
      <c r="XEM113" s="229"/>
      <c r="XEN113" s="229"/>
      <c r="XEO113" s="229"/>
      <c r="XEP113" s="229"/>
      <c r="XEQ113" s="229"/>
      <c r="XER113" s="229"/>
      <c r="XES113" s="229"/>
      <c r="XET113" s="229"/>
      <c r="XEU113" s="229"/>
      <c r="XEV113" s="229"/>
      <c r="XEW113" s="229"/>
      <c r="XEX113" s="229"/>
      <c r="XEY113" s="229"/>
      <c r="XEZ113" s="229"/>
      <c r="XFA113" s="229"/>
      <c r="XFB113" s="229"/>
      <c r="XFC113" s="229"/>
      <c r="XFD113" s="229"/>
    </row>
    <row r="114" spans="1:51 16307:16384" s="58" customFormat="1" ht="17.100000000000001" customHeight="1">
      <c r="A114" s="173">
        <v>112</v>
      </c>
      <c r="B114" s="20">
        <v>105396</v>
      </c>
      <c r="C114" s="21" t="s">
        <v>167</v>
      </c>
      <c r="D114" s="20" t="s">
        <v>73</v>
      </c>
      <c r="E114" s="74">
        <v>31</v>
      </c>
      <c r="F114" s="72">
        <v>100</v>
      </c>
      <c r="G114" s="73">
        <v>300</v>
      </c>
      <c r="H114" s="85">
        <v>6519.5</v>
      </c>
      <c r="I114" s="178">
        <f t="shared" si="43"/>
        <v>19558.5</v>
      </c>
      <c r="J114" s="179">
        <v>1536.750462</v>
      </c>
      <c r="K114" s="179">
        <f t="shared" si="44"/>
        <v>4610.2513859999999</v>
      </c>
      <c r="L114" s="180">
        <v>0.23571600000000001</v>
      </c>
      <c r="M114" s="181">
        <v>7754.5540799999999</v>
      </c>
      <c r="N114" s="181">
        <f t="shared" si="45"/>
        <v>23263.662240000001</v>
      </c>
      <c r="O114" s="181">
        <v>1593.52984522368</v>
      </c>
      <c r="P114" s="181">
        <f t="shared" si="46"/>
        <v>4780.5895356710398</v>
      </c>
      <c r="Q114" s="151">
        <v>0.20549600000000001</v>
      </c>
      <c r="R114" s="190">
        <v>2</v>
      </c>
      <c r="S114" s="187">
        <v>2</v>
      </c>
      <c r="T114" s="188">
        <v>4</v>
      </c>
      <c r="U114" s="188">
        <v>5</v>
      </c>
      <c r="V114" s="188">
        <v>1</v>
      </c>
      <c r="W114" s="189">
        <v>10106.84</v>
      </c>
      <c r="X114" s="189">
        <v>3145.66</v>
      </c>
      <c r="Y114" s="191">
        <f t="shared" si="47"/>
        <v>0.31124070431509698</v>
      </c>
      <c r="Z114" s="198"/>
      <c r="AA114" s="199"/>
      <c r="AB114" s="97">
        <f t="shared" si="48"/>
        <v>0.51674923946110396</v>
      </c>
      <c r="AC114" s="97">
        <f t="shared" si="49"/>
        <v>0.68231854114343105</v>
      </c>
      <c r="AD114" s="202">
        <f t="shared" si="59"/>
        <v>0.51674923946110396</v>
      </c>
      <c r="AE114" s="202">
        <f t="shared" si="60"/>
        <v>0.68231854114343105</v>
      </c>
      <c r="AF114" s="209">
        <f t="shared" si="61"/>
        <v>0.43444750425503098</v>
      </c>
      <c r="AG114" s="209">
        <f t="shared" si="62"/>
        <v>0.65800671162588098</v>
      </c>
      <c r="AH114" s="206">
        <v>2</v>
      </c>
      <c r="AI114" s="206">
        <v>6</v>
      </c>
      <c r="AJ114" s="206">
        <v>5</v>
      </c>
      <c r="AK114" s="207">
        <f t="shared" si="63"/>
        <v>11</v>
      </c>
      <c r="AL114" s="206">
        <f t="shared" si="64"/>
        <v>0</v>
      </c>
      <c r="AM114" s="208"/>
      <c r="AN114" s="206">
        <f t="shared" si="56"/>
        <v>6</v>
      </c>
      <c r="AO114" s="208"/>
      <c r="AP114" s="58">
        <v>0</v>
      </c>
      <c r="AQ114" s="58">
        <v>0</v>
      </c>
      <c r="AR114" s="58">
        <v>0</v>
      </c>
      <c r="AS114" s="188">
        <f t="shared" si="57"/>
        <v>0</v>
      </c>
      <c r="AT114" s="115">
        <v>-100</v>
      </c>
      <c r="AU114" s="115">
        <v>-100</v>
      </c>
      <c r="AV114" s="115">
        <v>-100</v>
      </c>
      <c r="AW114" s="115">
        <f t="shared" si="58"/>
        <v>-300</v>
      </c>
      <c r="AX114" s="212"/>
      <c r="AY114" s="212"/>
      <c r="XCE114" s="68"/>
      <c r="XCF114" s="68"/>
    </row>
    <row r="115" spans="1:51 16307:16384" s="58" customFormat="1" ht="17.100000000000001" customHeight="1">
      <c r="A115" s="90"/>
      <c r="B115" s="90"/>
      <c r="C115" s="70" t="s">
        <v>168</v>
      </c>
      <c r="D115" s="90"/>
      <c r="E115" s="95"/>
      <c r="F115" s="72">
        <f>SUM(F3:F114)</f>
        <v>16050</v>
      </c>
      <c r="G115" s="73">
        <v>48150</v>
      </c>
      <c r="H115" s="81">
        <f>SUM(H3:H114)</f>
        <v>1290118.5980260829</v>
      </c>
      <c r="I115" s="178">
        <f>SUM(I3:I114)</f>
        <v>3870355.794078249</v>
      </c>
      <c r="J115" s="179">
        <f>SUM(J3:J114)</f>
        <v>298192.60155488091</v>
      </c>
      <c r="K115" s="179">
        <f>SUM(K3:K114)</f>
        <v>894577.80466464302</v>
      </c>
      <c r="L115" s="180">
        <f>K115/I115</f>
        <v>0.23113580566245917</v>
      </c>
      <c r="M115" s="223">
        <f>SUM(M1:M58)</f>
        <v>630411.4807002407</v>
      </c>
      <c r="N115" s="181">
        <f>SUM(N3:N114)</f>
        <v>4490559.6847398691</v>
      </c>
      <c r="O115" s="181">
        <f>SUM(O1:O58)</f>
        <v>126990.94816025994</v>
      </c>
      <c r="P115" s="181">
        <f>SUM(P3:P114)</f>
        <v>907557.3947297975</v>
      </c>
      <c r="Q115" s="151">
        <f>O115/M115</f>
        <v>0.2014413633761912</v>
      </c>
      <c r="R115" s="187">
        <f t="shared" ref="R115:X115" si="66">SUM(R3:R114)</f>
        <v>334</v>
      </c>
      <c r="S115" s="187">
        <f t="shared" si="66"/>
        <v>123</v>
      </c>
      <c r="T115" s="188">
        <f t="shared" si="66"/>
        <v>785</v>
      </c>
      <c r="U115" s="188">
        <f t="shared" si="66"/>
        <v>1120</v>
      </c>
      <c r="V115" s="188">
        <f t="shared" si="66"/>
        <v>230</v>
      </c>
      <c r="W115" s="189">
        <f t="shared" si="66"/>
        <v>4900755.7099999981</v>
      </c>
      <c r="X115" s="189">
        <f t="shared" si="66"/>
        <v>1085484.2999999996</v>
      </c>
      <c r="Y115" s="191">
        <f t="shared" si="47"/>
        <v>0.22149324802806791</v>
      </c>
      <c r="Z115" s="198"/>
      <c r="AA115" s="199"/>
      <c r="AB115" s="97">
        <f t="shared" si="48"/>
        <v>1.2662287321228425</v>
      </c>
      <c r="AC115" s="97">
        <f t="shared" si="49"/>
        <v>1.2134040151006464</v>
      </c>
      <c r="AD115" s="202">
        <f t="shared" si="59"/>
        <v>1.2662287321228425</v>
      </c>
      <c r="AE115" s="202">
        <f t="shared" si="60"/>
        <v>1.2134040151006464</v>
      </c>
      <c r="AF115" s="209">
        <f t="shared" si="61"/>
        <v>1.0913463029239063</v>
      </c>
      <c r="AG115" s="209">
        <f t="shared" si="62"/>
        <v>1.196050306353545</v>
      </c>
      <c r="AH115" s="206">
        <f>SUM(AH3:AH114)</f>
        <v>1031.4079999999999</v>
      </c>
      <c r="AI115" s="206"/>
      <c r="AJ115" s="206"/>
      <c r="AK115" s="207">
        <f>SUM(AK3:AK114)</f>
        <v>1261</v>
      </c>
      <c r="AL115" s="206"/>
      <c r="AM115" s="208"/>
      <c r="AN115" s="206"/>
      <c r="AO115" s="208"/>
      <c r="AR115" s="58" t="s">
        <v>50</v>
      </c>
      <c r="AS115" s="73">
        <f>SUM(AS3:AS114)</f>
        <v>16800</v>
      </c>
      <c r="AT115" s="73"/>
      <c r="AU115" s="72"/>
      <c r="AV115" s="72"/>
      <c r="AW115" s="72">
        <f>SUM(AW3:AW114)</f>
        <v>-7100</v>
      </c>
      <c r="AX115" s="211">
        <v>5350</v>
      </c>
      <c r="AY115" s="211">
        <v>46800</v>
      </c>
    </row>
  </sheetData>
  <sortState ref="A3:AI115">
    <sortCondition descending="1" ref="AB3"/>
  </sortState>
  <mergeCells count="13">
    <mergeCell ref="AX1:AY1"/>
    <mergeCell ref="AS1:AS2"/>
    <mergeCell ref="AT1:AW2"/>
    <mergeCell ref="Z1:AA1"/>
    <mergeCell ref="AB1:AC1"/>
    <mergeCell ref="AD1:AE1"/>
    <mergeCell ref="AF1:AG1"/>
    <mergeCell ref="AH1:AO1"/>
    <mergeCell ref="I1:K1"/>
    <mergeCell ref="N1:P1"/>
    <mergeCell ref="R1:S1"/>
    <mergeCell ref="T1:V1"/>
    <mergeCell ref="W1:X1"/>
  </mergeCells>
  <phoneticPr fontId="3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9"/>
  <sheetViews>
    <sheetView workbookViewId="0">
      <selection activeCell="J11" sqref="J11"/>
    </sheetView>
  </sheetViews>
  <sheetFormatPr defaultColWidth="9" defaultRowHeight="35.1" customHeight="1"/>
  <cols>
    <col min="1" max="1" width="9.25" style="127" customWidth="1"/>
    <col min="2" max="2" width="11.375" style="128" hidden="1" customWidth="1"/>
    <col min="3" max="3" width="13.5" style="128" customWidth="1"/>
    <col min="4" max="4" width="10.25" style="128" hidden="1" customWidth="1"/>
    <col min="5" max="5" width="11.25" style="128" customWidth="1"/>
    <col min="6" max="6" width="12.5" style="128" hidden="1" customWidth="1"/>
    <col min="7" max="7" width="11.75" style="128" customWidth="1"/>
    <col min="8" max="8" width="11.5" style="128" hidden="1" customWidth="1"/>
    <col min="9" max="9" width="11.75" style="128" customWidth="1"/>
    <col min="10" max="10" width="11.375" style="128" customWidth="1"/>
    <col min="11" max="11" width="11.625" style="128" customWidth="1"/>
    <col min="12" max="12" width="8.125" style="129" customWidth="1"/>
    <col min="13" max="13" width="9.625" style="129" customWidth="1"/>
    <col min="14" max="14" width="8.875" style="130" customWidth="1"/>
    <col min="15" max="15" width="9" style="130" customWidth="1"/>
    <col min="16" max="16" width="7.125" style="131" customWidth="1"/>
    <col min="17" max="17" width="7.75" style="132" customWidth="1"/>
    <col min="18" max="18" width="8.625" style="133" customWidth="1"/>
    <col min="19" max="19" width="6.25" style="134" customWidth="1"/>
    <col min="20" max="16384" width="9" style="127"/>
  </cols>
  <sheetData>
    <row r="1" spans="1:19" s="126" customFormat="1" ht="35.1" customHeight="1">
      <c r="A1" s="262" t="s">
        <v>169</v>
      </c>
      <c r="B1" s="263"/>
      <c r="C1" s="263"/>
      <c r="D1" s="263"/>
      <c r="E1" s="263"/>
      <c r="F1" s="263"/>
      <c r="G1" s="263"/>
      <c r="H1" s="263"/>
      <c r="I1" s="264"/>
      <c r="J1" s="262" t="s">
        <v>170</v>
      </c>
      <c r="K1" s="264"/>
      <c r="L1" s="265" t="s">
        <v>171</v>
      </c>
      <c r="M1" s="265"/>
      <c r="N1" s="265"/>
      <c r="O1" s="265"/>
      <c r="P1" s="266" t="s">
        <v>172</v>
      </c>
      <c r="Q1" s="266"/>
      <c r="R1" s="267"/>
      <c r="S1" s="158"/>
    </row>
    <row r="2" spans="1:19" s="126" customFormat="1" ht="35.1" customHeight="1">
      <c r="A2" s="135" t="s">
        <v>18</v>
      </c>
      <c r="B2" s="136" t="s">
        <v>22</v>
      </c>
      <c r="C2" s="136" t="s">
        <v>173</v>
      </c>
      <c r="D2" s="136" t="s">
        <v>24</v>
      </c>
      <c r="E2" s="136" t="s">
        <v>174</v>
      </c>
      <c r="F2" s="136" t="s">
        <v>27</v>
      </c>
      <c r="G2" s="136" t="s">
        <v>175</v>
      </c>
      <c r="H2" s="136" t="s">
        <v>29</v>
      </c>
      <c r="I2" s="136" t="s">
        <v>176</v>
      </c>
      <c r="J2" s="136" t="s">
        <v>37</v>
      </c>
      <c r="K2" s="136" t="s">
        <v>38</v>
      </c>
      <c r="L2" s="142" t="s">
        <v>177</v>
      </c>
      <c r="M2" s="142" t="s">
        <v>178</v>
      </c>
      <c r="N2" s="142" t="s">
        <v>179</v>
      </c>
      <c r="O2" s="142" t="s">
        <v>180</v>
      </c>
      <c r="P2" s="143" t="s">
        <v>181</v>
      </c>
      <c r="Q2" s="159" t="s">
        <v>182</v>
      </c>
      <c r="R2" s="160" t="s">
        <v>183</v>
      </c>
      <c r="S2" s="158"/>
    </row>
    <row r="3" spans="1:19" ht="35.1" customHeight="1">
      <c r="A3" s="137" t="s">
        <v>55</v>
      </c>
      <c r="B3" s="138">
        <v>131252.08675239401</v>
      </c>
      <c r="C3" s="138">
        <f t="shared" ref="C3:C8" si="0">B3*3</f>
        <v>393756.260257182</v>
      </c>
      <c r="D3" s="138">
        <v>31674.420984673299</v>
      </c>
      <c r="E3" s="138">
        <f t="shared" ref="E3:E8" si="1">D3*3</f>
        <v>95023.262954019898</v>
      </c>
      <c r="F3" s="138">
        <v>155639.02093098001</v>
      </c>
      <c r="G3" s="138">
        <f t="shared" ref="G3:G8" si="2">F3*3</f>
        <v>466917.06279294001</v>
      </c>
      <c r="H3" s="138">
        <v>32770.219953973101</v>
      </c>
      <c r="I3" s="138">
        <f t="shared" ref="I3:I8" si="3">H3*3</f>
        <v>98310.659861919296</v>
      </c>
      <c r="J3" s="138">
        <v>616377.16</v>
      </c>
      <c r="K3" s="138">
        <v>137737.84</v>
      </c>
      <c r="L3" s="144">
        <f t="shared" ref="L3:L9" si="4">J3/C3</f>
        <v>1.56537742307237</v>
      </c>
      <c r="M3" s="144">
        <f t="shared" ref="M3:M9" si="5">K3/E3</f>
        <v>1.4495170521206899</v>
      </c>
      <c r="N3" s="145">
        <f t="shared" ref="N3:N9" si="6">J3/G3</f>
        <v>1.3200998830778199</v>
      </c>
      <c r="O3" s="145">
        <f t="shared" ref="O3:O9" si="7">K3/I3</f>
        <v>1.40104684673521</v>
      </c>
      <c r="P3" s="146">
        <v>500</v>
      </c>
      <c r="Q3" s="161">
        <v>500</v>
      </c>
      <c r="R3" s="162">
        <f>P3+Q3</f>
        <v>1000</v>
      </c>
    </row>
    <row r="4" spans="1:19" ht="35.1" customHeight="1">
      <c r="A4" s="137" t="s">
        <v>53</v>
      </c>
      <c r="B4" s="138">
        <v>190991.38941174501</v>
      </c>
      <c r="C4" s="138">
        <f t="shared" si="0"/>
        <v>572974.16823523503</v>
      </c>
      <c r="D4" s="138">
        <v>43776.895895907197</v>
      </c>
      <c r="E4" s="138">
        <f t="shared" si="1"/>
        <v>131330.68768772201</v>
      </c>
      <c r="F4" s="138">
        <v>222668.35562346599</v>
      </c>
      <c r="G4" s="138">
        <f t="shared" si="2"/>
        <v>668005.066870398</v>
      </c>
      <c r="H4" s="138">
        <v>44608.5687485007</v>
      </c>
      <c r="I4" s="138">
        <f t="shared" si="3"/>
        <v>133825.70624550199</v>
      </c>
      <c r="J4" s="138">
        <v>811198.18</v>
      </c>
      <c r="K4" s="138">
        <v>175502.58</v>
      </c>
      <c r="L4" s="147">
        <f t="shared" si="4"/>
        <v>1.4157674550992401</v>
      </c>
      <c r="M4" s="147">
        <f t="shared" si="5"/>
        <v>1.3363409808475999</v>
      </c>
      <c r="N4" s="145">
        <f t="shared" si="6"/>
        <v>1.21435932185434</v>
      </c>
      <c r="O4" s="145">
        <f t="shared" si="7"/>
        <v>1.3114265182956899</v>
      </c>
      <c r="P4" s="146">
        <v>0</v>
      </c>
      <c r="Q4" s="161">
        <v>500</v>
      </c>
      <c r="R4" s="162">
        <f t="shared" ref="R4:R9" si="8">P4+Q4</f>
        <v>500</v>
      </c>
    </row>
    <row r="5" spans="1:19" ht="35.1" customHeight="1">
      <c r="A5" s="139" t="s">
        <v>49</v>
      </c>
      <c r="B5" s="88">
        <v>244088.43585153401</v>
      </c>
      <c r="C5" s="88">
        <f t="shared" si="0"/>
        <v>732265.30755460204</v>
      </c>
      <c r="D5" s="88">
        <v>54267.221238239399</v>
      </c>
      <c r="E5" s="88">
        <f t="shared" si="1"/>
        <v>162801.66371471799</v>
      </c>
      <c r="F5" s="88">
        <v>282579.83300661301</v>
      </c>
      <c r="G5" s="88">
        <f t="shared" si="2"/>
        <v>847739.49901983899</v>
      </c>
      <c r="H5" s="88">
        <v>55296.208680510303</v>
      </c>
      <c r="I5" s="88">
        <f t="shared" si="3"/>
        <v>165888.62604153101</v>
      </c>
      <c r="J5" s="88">
        <v>979317.14</v>
      </c>
      <c r="K5" s="88">
        <v>213741.89</v>
      </c>
      <c r="L5" s="148">
        <f t="shared" si="4"/>
        <v>1.3373802225731899</v>
      </c>
      <c r="M5" s="148">
        <f t="shared" si="5"/>
        <v>1.31289745524066</v>
      </c>
      <c r="N5" s="149">
        <f t="shared" si="6"/>
        <v>1.15520999214062</v>
      </c>
      <c r="O5" s="149">
        <f t="shared" si="7"/>
        <v>1.2884662143532899</v>
      </c>
      <c r="P5" s="150">
        <v>500</v>
      </c>
      <c r="Q5" s="163">
        <v>500</v>
      </c>
      <c r="R5" s="164">
        <f t="shared" si="8"/>
        <v>1000</v>
      </c>
    </row>
    <row r="6" spans="1:19" ht="35.1" customHeight="1">
      <c r="A6" s="139" t="s">
        <v>116</v>
      </c>
      <c r="B6" s="88">
        <v>108525.5</v>
      </c>
      <c r="C6" s="88">
        <f t="shared" si="0"/>
        <v>325576.5</v>
      </c>
      <c r="D6" s="88">
        <v>24512.836335</v>
      </c>
      <c r="E6" s="88">
        <f t="shared" si="1"/>
        <v>73538.509005</v>
      </c>
      <c r="F6" s="88">
        <v>129968.69663999999</v>
      </c>
      <c r="G6" s="88">
        <f t="shared" si="2"/>
        <v>389906.08992</v>
      </c>
      <c r="H6" s="88">
        <v>25581.597870892801</v>
      </c>
      <c r="I6" s="88">
        <f t="shared" si="3"/>
        <v>76744.793612678404</v>
      </c>
      <c r="J6" s="88">
        <v>391333.43</v>
      </c>
      <c r="K6" s="88">
        <v>82604.69</v>
      </c>
      <c r="L6" s="151">
        <f t="shared" si="4"/>
        <v>1.20197075034592</v>
      </c>
      <c r="M6" s="151">
        <f t="shared" si="5"/>
        <v>1.1232848084312299</v>
      </c>
      <c r="N6" s="149">
        <f t="shared" si="6"/>
        <v>1.00366072784422</v>
      </c>
      <c r="O6" s="149">
        <f t="shared" si="7"/>
        <v>1.0763556211629901</v>
      </c>
      <c r="P6" s="150">
        <v>0</v>
      </c>
      <c r="Q6" s="163">
        <v>0</v>
      </c>
      <c r="R6" s="164">
        <v>0</v>
      </c>
      <c r="S6" s="134" t="s">
        <v>184</v>
      </c>
    </row>
    <row r="7" spans="1:19" ht="35.1" customHeight="1">
      <c r="A7" s="140" t="s">
        <v>73</v>
      </c>
      <c r="B7" s="141">
        <v>265103.000054401</v>
      </c>
      <c r="C7" s="141">
        <f t="shared" si="0"/>
        <v>795309.00016320299</v>
      </c>
      <c r="D7" s="141">
        <v>65271.393937243702</v>
      </c>
      <c r="E7" s="141">
        <f t="shared" si="1"/>
        <v>195814.18181173099</v>
      </c>
      <c r="F7" s="141">
        <v>306240.49546848901</v>
      </c>
      <c r="G7" s="141">
        <f t="shared" si="2"/>
        <v>918721.48640546703</v>
      </c>
      <c r="H7" s="141">
        <v>65724.309207237093</v>
      </c>
      <c r="I7" s="141">
        <f t="shared" si="3"/>
        <v>197172.92762171099</v>
      </c>
      <c r="J7" s="141">
        <v>840671.78</v>
      </c>
      <c r="K7" s="141">
        <v>198779.69</v>
      </c>
      <c r="L7" s="152">
        <f t="shared" si="4"/>
        <v>1.05703793095198</v>
      </c>
      <c r="M7" s="152">
        <f t="shared" si="5"/>
        <v>1.0151445015924301</v>
      </c>
      <c r="N7" s="153">
        <f t="shared" si="6"/>
        <v>0.91504530201983203</v>
      </c>
      <c r="O7" s="153">
        <f t="shared" si="7"/>
        <v>1.0081490009692</v>
      </c>
      <c r="P7" s="154">
        <v>0</v>
      </c>
      <c r="Q7" s="165">
        <v>0</v>
      </c>
      <c r="R7" s="166">
        <f t="shared" si="8"/>
        <v>0</v>
      </c>
    </row>
    <row r="8" spans="1:19" ht="35.1" customHeight="1">
      <c r="A8" s="140" t="s">
        <v>68</v>
      </c>
      <c r="B8" s="141">
        <v>350658.18595600902</v>
      </c>
      <c r="C8" s="141">
        <f t="shared" si="0"/>
        <v>1051974.5578680299</v>
      </c>
      <c r="D8" s="141">
        <v>78637.1441638174</v>
      </c>
      <c r="E8" s="141">
        <f t="shared" si="1"/>
        <v>235911.432491452</v>
      </c>
      <c r="F8" s="141">
        <v>400522.90657707502</v>
      </c>
      <c r="G8" s="141">
        <f t="shared" si="2"/>
        <v>1201568.7197312301</v>
      </c>
      <c r="H8" s="141">
        <v>78507.546135644996</v>
      </c>
      <c r="I8" s="141">
        <f t="shared" si="3"/>
        <v>235522.638406935</v>
      </c>
      <c r="J8" s="141">
        <v>1281200.32</v>
      </c>
      <c r="K8" s="141">
        <v>280678.5</v>
      </c>
      <c r="L8" s="155">
        <f t="shared" si="4"/>
        <v>1.2179004809741101</v>
      </c>
      <c r="M8" s="155">
        <f t="shared" si="5"/>
        <v>1.18976217911851</v>
      </c>
      <c r="N8" s="156">
        <f t="shared" si="6"/>
        <v>1.0662730303819701</v>
      </c>
      <c r="O8" s="156">
        <f t="shared" si="7"/>
        <v>1.19172620474404</v>
      </c>
      <c r="P8" s="154">
        <v>500</v>
      </c>
      <c r="Q8" s="165">
        <v>500</v>
      </c>
      <c r="R8" s="166">
        <f t="shared" si="8"/>
        <v>1000</v>
      </c>
    </row>
    <row r="9" spans="1:19" s="126" customFormat="1" ht="35.1" customHeight="1">
      <c r="A9" s="135" t="s">
        <v>185</v>
      </c>
      <c r="B9" s="136">
        <f t="shared" ref="B9:K9" si="9">SUM(B3:B8)</f>
        <v>1290618.5980260801</v>
      </c>
      <c r="C9" s="136">
        <f t="shared" si="9"/>
        <v>3871855.7940782499</v>
      </c>
      <c r="D9" s="136">
        <f t="shared" si="9"/>
        <v>298139.91255488101</v>
      </c>
      <c r="E9" s="136">
        <f t="shared" si="9"/>
        <v>894419.73766464298</v>
      </c>
      <c r="F9" s="136">
        <f t="shared" si="9"/>
        <v>1497619.30824662</v>
      </c>
      <c r="G9" s="136">
        <f t="shared" si="9"/>
        <v>4492857.9247398702</v>
      </c>
      <c r="H9" s="136">
        <f t="shared" si="9"/>
        <v>302488.45059675898</v>
      </c>
      <c r="I9" s="136">
        <f t="shared" si="9"/>
        <v>907465.35179027705</v>
      </c>
      <c r="J9" s="136">
        <f t="shared" si="9"/>
        <v>4920098.01</v>
      </c>
      <c r="K9" s="136">
        <f t="shared" si="9"/>
        <v>1089045.19</v>
      </c>
      <c r="L9" s="142">
        <f t="shared" si="4"/>
        <v>1.2707337958001901</v>
      </c>
      <c r="M9" s="142">
        <f t="shared" si="5"/>
        <v>1.2175996840628001</v>
      </c>
      <c r="N9" s="157">
        <f t="shared" si="6"/>
        <v>1.0950931661799399</v>
      </c>
      <c r="O9" s="157">
        <f t="shared" si="7"/>
        <v>1.20009561560835</v>
      </c>
      <c r="P9" s="143">
        <f>SUM(P3:P8)</f>
        <v>1500</v>
      </c>
      <c r="Q9" s="159">
        <f>SUM(Q3:Q8)</f>
        <v>2000</v>
      </c>
      <c r="R9" s="160">
        <f t="shared" si="8"/>
        <v>3500</v>
      </c>
      <c r="S9" s="158"/>
    </row>
  </sheetData>
  <mergeCells count="4">
    <mergeCell ref="A1:I1"/>
    <mergeCell ref="J1:K1"/>
    <mergeCell ref="L1:O1"/>
    <mergeCell ref="P1:R1"/>
  </mergeCells>
  <phoneticPr fontId="3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I4" sqref="I4"/>
    </sheetView>
  </sheetViews>
  <sheetFormatPr defaultColWidth="9" defaultRowHeight="21" customHeight="1"/>
  <cols>
    <col min="1" max="1" width="6.75" style="121" customWidth="1"/>
    <col min="4" max="4" width="17.125" customWidth="1"/>
    <col min="6" max="7" width="9" style="121"/>
    <col min="8" max="8" width="15" style="121" customWidth="1"/>
    <col min="9" max="9" width="14.125" customWidth="1"/>
  </cols>
  <sheetData>
    <row r="1" spans="1:9" ht="21" customHeight="1">
      <c r="A1" s="268" t="s">
        <v>186</v>
      </c>
      <c r="B1" s="268"/>
      <c r="C1" s="268"/>
      <c r="D1" s="268"/>
      <c r="E1" s="268"/>
      <c r="F1" s="268"/>
      <c r="G1" s="268"/>
      <c r="H1" s="268"/>
      <c r="I1" s="268"/>
    </row>
    <row r="2" spans="1:9" ht="21" customHeight="1">
      <c r="A2" s="122" t="s">
        <v>15</v>
      </c>
      <c r="B2" s="123" t="s">
        <v>187</v>
      </c>
      <c r="C2" s="123" t="s">
        <v>16</v>
      </c>
      <c r="D2" s="123" t="s">
        <v>188</v>
      </c>
      <c r="E2" s="123" t="s">
        <v>189</v>
      </c>
      <c r="F2" s="122" t="s">
        <v>190</v>
      </c>
      <c r="G2" s="122" t="s">
        <v>181</v>
      </c>
      <c r="H2" s="122" t="s">
        <v>191</v>
      </c>
      <c r="I2" s="122" t="s">
        <v>192</v>
      </c>
    </row>
    <row r="3" spans="1:9" ht="21" customHeight="1">
      <c r="A3" s="124">
        <v>1</v>
      </c>
      <c r="B3" s="125" t="s">
        <v>3118</v>
      </c>
      <c r="C3" s="125">
        <v>105910</v>
      </c>
      <c r="D3" s="125" t="s">
        <v>3119</v>
      </c>
      <c r="E3" s="125">
        <v>11774</v>
      </c>
      <c r="F3" s="124" t="s">
        <v>3120</v>
      </c>
      <c r="G3" s="124">
        <v>25</v>
      </c>
      <c r="H3" s="124">
        <v>100</v>
      </c>
      <c r="I3" s="125">
        <v>125</v>
      </c>
    </row>
    <row r="4" spans="1:9" ht="21" customHeight="1">
      <c r="A4" s="124">
        <v>2</v>
      </c>
      <c r="B4" s="125" t="s">
        <v>3118</v>
      </c>
      <c r="C4" s="125">
        <v>105910</v>
      </c>
      <c r="D4" s="125" t="s">
        <v>3119</v>
      </c>
      <c r="E4" s="125">
        <v>12146</v>
      </c>
      <c r="F4" s="124" t="s">
        <v>3121</v>
      </c>
      <c r="G4" s="124">
        <v>25</v>
      </c>
      <c r="H4" s="124">
        <v>100</v>
      </c>
      <c r="I4" s="125">
        <v>125</v>
      </c>
    </row>
    <row r="5" spans="1:9" ht="21" customHeight="1">
      <c r="A5" s="124">
        <v>3</v>
      </c>
      <c r="B5" s="125" t="s">
        <v>3118</v>
      </c>
      <c r="C5" s="125">
        <v>105910</v>
      </c>
      <c r="D5" s="125" t="s">
        <v>3119</v>
      </c>
      <c r="E5" s="125">
        <v>12442</v>
      </c>
      <c r="F5" s="124" t="s">
        <v>3122</v>
      </c>
      <c r="G5" s="124">
        <v>25</v>
      </c>
      <c r="H5" s="124">
        <v>50</v>
      </c>
      <c r="I5" s="125">
        <v>75</v>
      </c>
    </row>
    <row r="6" spans="1:9" ht="21" customHeight="1">
      <c r="A6" s="124">
        <v>4</v>
      </c>
      <c r="B6" s="125" t="s">
        <v>3118</v>
      </c>
      <c r="C6" s="125">
        <v>105910</v>
      </c>
      <c r="D6" s="125" t="s">
        <v>3119</v>
      </c>
      <c r="E6" s="125">
        <v>12485</v>
      </c>
      <c r="F6" s="124" t="s">
        <v>3123</v>
      </c>
      <c r="G6" s="124">
        <v>25</v>
      </c>
      <c r="H6" s="124">
        <v>50</v>
      </c>
      <c r="I6" s="125">
        <v>75</v>
      </c>
    </row>
    <row r="7" spans="1:9" ht="21" customHeight="1">
      <c r="A7" s="124"/>
      <c r="B7" s="125"/>
      <c r="C7" s="125"/>
      <c r="D7" s="125"/>
      <c r="E7" s="125"/>
      <c r="F7" s="124"/>
      <c r="G7" s="124"/>
      <c r="H7" s="124"/>
      <c r="I7" s="125"/>
    </row>
    <row r="8" spans="1:9" ht="21" customHeight="1">
      <c r="A8" s="124"/>
      <c r="B8" s="125"/>
      <c r="C8" s="125"/>
      <c r="D8" s="125"/>
      <c r="E8" s="125"/>
      <c r="F8" s="124"/>
      <c r="G8" s="124"/>
      <c r="H8" s="124"/>
      <c r="I8" s="125"/>
    </row>
    <row r="9" spans="1:9" ht="21" customHeight="1">
      <c r="A9" s="124"/>
      <c r="B9" s="125"/>
      <c r="C9" s="125"/>
      <c r="D9" s="125"/>
      <c r="E9" s="125"/>
      <c r="F9" s="124"/>
      <c r="G9" s="124"/>
      <c r="H9" s="124"/>
      <c r="I9" s="125"/>
    </row>
    <row r="10" spans="1:9" ht="21" customHeight="1">
      <c r="A10" s="124"/>
      <c r="B10" s="125"/>
      <c r="C10" s="125"/>
      <c r="D10" s="125"/>
      <c r="E10" s="125"/>
      <c r="F10" s="124"/>
      <c r="G10" s="124"/>
      <c r="H10" s="124"/>
      <c r="I10" s="125"/>
    </row>
    <row r="11" spans="1:9" ht="21" customHeight="1">
      <c r="A11" s="124"/>
      <c r="B11" s="125"/>
      <c r="C11" s="125"/>
      <c r="D11" s="125"/>
      <c r="E11" s="125"/>
      <c r="F11" s="124"/>
      <c r="G11" s="124"/>
      <c r="H11" s="124"/>
      <c r="I11" s="125"/>
    </row>
    <row r="12" spans="1:9" ht="21" customHeight="1">
      <c r="A12" s="124"/>
      <c r="B12" s="125"/>
      <c r="C12" s="125"/>
      <c r="D12" s="125"/>
      <c r="E12" s="125"/>
      <c r="F12" s="124"/>
      <c r="G12" s="124"/>
      <c r="H12" s="124"/>
      <c r="I12" s="125"/>
    </row>
    <row r="13" spans="1:9" ht="21" customHeight="1">
      <c r="A13" s="124"/>
      <c r="B13" s="125"/>
      <c r="C13" s="125"/>
      <c r="D13" s="125"/>
      <c r="E13" s="125"/>
      <c r="F13" s="124"/>
      <c r="G13" s="124"/>
      <c r="H13" s="124"/>
      <c r="I13" s="125"/>
    </row>
    <row r="14" spans="1:9" ht="21" customHeight="1">
      <c r="A14" s="124"/>
      <c r="B14" s="125"/>
      <c r="C14" s="125"/>
      <c r="D14" s="125"/>
      <c r="E14" s="125"/>
      <c r="F14" s="124"/>
      <c r="G14" s="124"/>
      <c r="H14" s="124"/>
      <c r="I14" s="125"/>
    </row>
    <row r="15" spans="1:9" ht="21" customHeight="1">
      <c r="A15" s="124"/>
      <c r="B15" s="125"/>
      <c r="C15" s="125"/>
      <c r="D15" s="125"/>
      <c r="E15" s="125"/>
      <c r="F15" s="124"/>
      <c r="G15" s="124"/>
      <c r="H15" s="124"/>
      <c r="I15" s="125"/>
    </row>
  </sheetData>
  <mergeCells count="1">
    <mergeCell ref="A1:I1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EW119"/>
  <sheetViews>
    <sheetView topLeftCell="A52" workbookViewId="0">
      <selection activeCell="AA9" sqref="AA9"/>
    </sheetView>
  </sheetViews>
  <sheetFormatPr defaultColWidth="8" defaultRowHeight="17.100000000000001" customHeight="1"/>
  <cols>
    <col min="1" max="1" width="4.25" style="58" customWidth="1"/>
    <col min="2" max="2" width="6.5" style="58" customWidth="1"/>
    <col min="3" max="3" width="28.5" style="35" customWidth="1"/>
    <col min="4" max="4" width="9" style="35" customWidth="1"/>
    <col min="5" max="5" width="5.125" style="59" hidden="1" customWidth="1"/>
    <col min="6" max="6" width="5.125" style="59" customWidth="1"/>
    <col min="7" max="7" width="8" style="60" customWidth="1"/>
    <col min="8" max="8" width="7" style="61" hidden="1" customWidth="1"/>
    <col min="9" max="9" width="9.75" style="62" hidden="1" customWidth="1"/>
    <col min="10" max="10" width="10" style="63" hidden="1" customWidth="1"/>
    <col min="11" max="11" width="8" style="64" hidden="1" customWidth="1"/>
    <col min="12" max="12" width="11.25" style="62" hidden="1" customWidth="1"/>
    <col min="13" max="13" width="10.375" style="63" hidden="1" customWidth="1"/>
    <col min="14" max="14" width="8.625" style="64" hidden="1" customWidth="1"/>
    <col min="15" max="15" width="8.5" style="58" hidden="1" customWidth="1"/>
    <col min="16" max="16" width="7.25" style="58" hidden="1" customWidth="1"/>
    <col min="17" max="17" width="8" style="64" hidden="1" customWidth="1"/>
    <col min="18" max="18" width="7.125" style="65" customWidth="1"/>
    <col min="19" max="19" width="7.125" style="65" hidden="1" customWidth="1"/>
    <col min="20" max="20" width="6.25" style="66" customWidth="1"/>
    <col min="21" max="21" width="6.5" style="59" customWidth="1"/>
    <col min="22" max="22" width="12.125" style="67" customWidth="1"/>
    <col min="23" max="25" width="8" style="58"/>
    <col min="26" max="26" width="9.875" style="58" customWidth="1"/>
    <col min="27" max="16289" width="8" style="58"/>
    <col min="16290" max="16377" width="8" style="68"/>
    <col min="16378" max="16384" width="8" style="10"/>
  </cols>
  <sheetData>
    <row r="1" spans="1:26 16290:16376" s="58" customFormat="1" ht="17.100000000000001" customHeight="1">
      <c r="A1" s="269" t="s">
        <v>193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XBN1" s="68"/>
      <c r="XBO1" s="68"/>
      <c r="XBP1" s="68"/>
      <c r="XBQ1" s="68"/>
      <c r="XBR1" s="68"/>
      <c r="XBS1" s="68"/>
      <c r="XBT1" s="68"/>
      <c r="XBU1" s="68"/>
      <c r="XBV1" s="68"/>
      <c r="XBW1" s="68"/>
    </row>
    <row r="2" spans="1:26 16290:16376" s="58" customFormat="1" ht="27.95" customHeight="1">
      <c r="A2" s="69" t="s">
        <v>15</v>
      </c>
      <c r="B2" s="69" t="s">
        <v>16</v>
      </c>
      <c r="C2" s="70" t="s">
        <v>17</v>
      </c>
      <c r="D2" s="70" t="s">
        <v>18</v>
      </c>
      <c r="E2" s="71" t="s">
        <v>19</v>
      </c>
      <c r="F2" s="71" t="s">
        <v>194</v>
      </c>
      <c r="G2" s="72" t="s">
        <v>20</v>
      </c>
      <c r="H2" s="73" t="s">
        <v>21</v>
      </c>
      <c r="I2" s="81" t="s">
        <v>22</v>
      </c>
      <c r="J2" s="81" t="s">
        <v>24</v>
      </c>
      <c r="K2" s="82" t="s">
        <v>26</v>
      </c>
      <c r="L2" s="83" t="s">
        <v>27</v>
      </c>
      <c r="M2" s="83" t="s">
        <v>29</v>
      </c>
      <c r="N2" s="84" t="s">
        <v>31</v>
      </c>
      <c r="O2" s="69" t="s">
        <v>37</v>
      </c>
      <c r="P2" s="69" t="s">
        <v>38</v>
      </c>
      <c r="Q2" s="92" t="s">
        <v>39</v>
      </c>
      <c r="R2" s="93" t="s">
        <v>195</v>
      </c>
      <c r="S2" s="93" t="s">
        <v>196</v>
      </c>
      <c r="T2" s="94" t="s">
        <v>197</v>
      </c>
      <c r="U2" s="95" t="s">
        <v>198</v>
      </c>
      <c r="V2" s="96" t="s">
        <v>199</v>
      </c>
      <c r="X2" s="45" t="s">
        <v>200</v>
      </c>
      <c r="Z2" s="110" t="s">
        <v>201</v>
      </c>
    </row>
    <row r="3" spans="1:26 16290:16376" s="58" customFormat="1" ht="17.100000000000001" customHeight="1">
      <c r="A3" s="20">
        <v>1</v>
      </c>
      <c r="B3" s="20">
        <v>337</v>
      </c>
      <c r="C3" s="21" t="s">
        <v>148</v>
      </c>
      <c r="D3" s="21" t="s">
        <v>49</v>
      </c>
      <c r="E3" s="74">
        <v>1</v>
      </c>
      <c r="F3" s="270">
        <v>1</v>
      </c>
      <c r="G3" s="75">
        <v>200</v>
      </c>
      <c r="H3" s="73">
        <v>600</v>
      </c>
      <c r="I3" s="85">
        <v>36500</v>
      </c>
      <c r="J3" s="86">
        <v>6861.27</v>
      </c>
      <c r="K3" s="87">
        <v>0.18798000000000001</v>
      </c>
      <c r="L3" s="88">
        <v>40471.199999999997</v>
      </c>
      <c r="M3" s="88">
        <v>6632.4202560000003</v>
      </c>
      <c r="N3" s="89">
        <v>0.16388</v>
      </c>
      <c r="O3" s="90">
        <v>30453.58</v>
      </c>
      <c r="P3" s="90">
        <v>6699.77</v>
      </c>
      <c r="Q3" s="97">
        <f>P3/O3</f>
        <v>0.21999942207123099</v>
      </c>
      <c r="R3" s="98">
        <f>O3/I3</f>
        <v>0.83434465753424703</v>
      </c>
      <c r="S3" s="98">
        <f>O3/L3</f>
        <v>0.75247534048903897</v>
      </c>
      <c r="T3" s="118">
        <v>200</v>
      </c>
      <c r="U3" s="74">
        <v>0</v>
      </c>
      <c r="V3" s="99"/>
      <c r="X3" s="100">
        <f>T3+U3</f>
        <v>200</v>
      </c>
      <c r="Y3" s="110"/>
      <c r="Z3" s="58">
        <f>T3-G3</f>
        <v>0</v>
      </c>
    </row>
    <row r="4" spans="1:26 16290:16376" s="58" customFormat="1" ht="17.100000000000001" customHeight="1">
      <c r="A4" s="20">
        <v>2</v>
      </c>
      <c r="B4" s="20">
        <v>582</v>
      </c>
      <c r="C4" s="21" t="s">
        <v>99</v>
      </c>
      <c r="D4" s="21" t="s">
        <v>68</v>
      </c>
      <c r="E4" s="76">
        <v>1</v>
      </c>
      <c r="F4" s="270"/>
      <c r="G4" s="75">
        <v>200</v>
      </c>
      <c r="H4" s="73">
        <v>600</v>
      </c>
      <c r="I4" s="85">
        <v>36438.99</v>
      </c>
      <c r="J4" s="86">
        <v>6194.6283000000003</v>
      </c>
      <c r="K4" s="87">
        <v>0.17</v>
      </c>
      <c r="L4" s="88">
        <v>40403.552111999998</v>
      </c>
      <c r="M4" s="88">
        <v>6060.5328167999996</v>
      </c>
      <c r="N4" s="89">
        <v>0.15</v>
      </c>
      <c r="O4" s="90">
        <v>44555.8</v>
      </c>
      <c r="P4" s="90">
        <v>8969.69</v>
      </c>
      <c r="Q4" s="97">
        <f t="shared" ref="Q4:Q35" si="0">P4/O4</f>
        <v>0.201313633690788</v>
      </c>
      <c r="R4" s="101">
        <f t="shared" ref="R4:R35" si="1">O4/I4</f>
        <v>1.2227506854608201</v>
      </c>
      <c r="S4" s="98">
        <f t="shared" ref="S4:S35" si="2">O4/L4</f>
        <v>1.1027693772193601</v>
      </c>
      <c r="T4" s="118">
        <v>200</v>
      </c>
      <c r="U4" s="74">
        <v>200</v>
      </c>
      <c r="V4" s="105" t="s">
        <v>202</v>
      </c>
      <c r="X4" s="100">
        <f t="shared" ref="X4:X35" si="3">T4+U4</f>
        <v>400</v>
      </c>
      <c r="Z4" s="58">
        <f t="shared" ref="Z4:Z35" si="4">T4-G4</f>
        <v>0</v>
      </c>
    </row>
    <row r="5" spans="1:26 16290:16376" s="58" customFormat="1" ht="21.95" customHeight="1">
      <c r="A5" s="77">
        <v>3</v>
      </c>
      <c r="B5" s="77">
        <v>517</v>
      </c>
      <c r="C5" s="78" t="s">
        <v>93</v>
      </c>
      <c r="D5" s="78" t="s">
        <v>49</v>
      </c>
      <c r="E5" s="79">
        <v>2</v>
      </c>
      <c r="F5" s="271">
        <v>2</v>
      </c>
      <c r="G5" s="80">
        <v>200</v>
      </c>
      <c r="H5" s="73">
        <v>600</v>
      </c>
      <c r="I5" s="85">
        <v>30810.745599999998</v>
      </c>
      <c r="J5" s="86">
        <v>6159.4993958783998</v>
      </c>
      <c r="K5" s="87">
        <v>0.19991400000000001</v>
      </c>
      <c r="L5" s="88">
        <v>34162.954721280003</v>
      </c>
      <c r="M5" s="88">
        <v>5954.0564006435598</v>
      </c>
      <c r="N5" s="89">
        <v>0.17428399999999999</v>
      </c>
      <c r="O5" s="90">
        <v>35087.5</v>
      </c>
      <c r="P5" s="90">
        <v>6872.13</v>
      </c>
      <c r="Q5" s="97">
        <f t="shared" si="0"/>
        <v>0.19585692910580699</v>
      </c>
      <c r="R5" s="103">
        <f t="shared" si="1"/>
        <v>1.13880723483693</v>
      </c>
      <c r="S5" s="104">
        <f t="shared" si="2"/>
        <v>1.0270628019813599</v>
      </c>
      <c r="T5" s="119">
        <v>200</v>
      </c>
      <c r="U5" s="79">
        <v>200</v>
      </c>
      <c r="V5" s="108" t="s">
        <v>202</v>
      </c>
      <c r="X5" s="100">
        <f t="shared" si="3"/>
        <v>400</v>
      </c>
      <c r="Z5" s="58">
        <f t="shared" si="4"/>
        <v>0</v>
      </c>
    </row>
    <row r="6" spans="1:26 16290:16376" s="58" customFormat="1" ht="18" customHeight="1">
      <c r="A6" s="77">
        <v>4</v>
      </c>
      <c r="B6" s="77">
        <v>343</v>
      </c>
      <c r="C6" s="78" t="s">
        <v>137</v>
      </c>
      <c r="D6" s="78" t="s">
        <v>68</v>
      </c>
      <c r="E6" s="79">
        <v>2</v>
      </c>
      <c r="F6" s="271"/>
      <c r="G6" s="80">
        <v>200</v>
      </c>
      <c r="H6" s="73">
        <v>600</v>
      </c>
      <c r="I6" s="85">
        <v>30837.355559998199</v>
      </c>
      <c r="J6" s="86">
        <v>6768.5528465751204</v>
      </c>
      <c r="K6" s="87">
        <v>0.21949199999999999</v>
      </c>
      <c r="L6" s="88">
        <v>34192.459844926001</v>
      </c>
      <c r="M6" s="88">
        <v>6542.7955762462798</v>
      </c>
      <c r="N6" s="89">
        <v>0.19135199999999999</v>
      </c>
      <c r="O6" s="90">
        <v>31234.82</v>
      </c>
      <c r="P6" s="90">
        <v>6192.5</v>
      </c>
      <c r="Q6" s="97">
        <f t="shared" si="0"/>
        <v>0.19825630498270799</v>
      </c>
      <c r="R6" s="104">
        <f t="shared" si="1"/>
        <v>1.01288905720948</v>
      </c>
      <c r="S6" s="104">
        <f t="shared" si="2"/>
        <v>0.91350023197102903</v>
      </c>
      <c r="T6" s="119">
        <v>200</v>
      </c>
      <c r="U6" s="79">
        <v>0</v>
      </c>
      <c r="V6" s="106"/>
      <c r="X6" s="100">
        <f t="shared" si="3"/>
        <v>200</v>
      </c>
      <c r="Z6" s="58">
        <f t="shared" si="4"/>
        <v>0</v>
      </c>
    </row>
    <row r="7" spans="1:26 16290:16376" s="58" customFormat="1" ht="17.100000000000001" customHeight="1">
      <c r="A7" s="77">
        <v>5</v>
      </c>
      <c r="B7" s="77">
        <v>709</v>
      </c>
      <c r="C7" s="78" t="s">
        <v>145</v>
      </c>
      <c r="D7" s="78" t="s">
        <v>68</v>
      </c>
      <c r="E7" s="79">
        <v>2</v>
      </c>
      <c r="F7" s="271"/>
      <c r="G7" s="80">
        <v>200</v>
      </c>
      <c r="H7" s="73">
        <v>600</v>
      </c>
      <c r="I7" s="85">
        <v>16745.3991781152</v>
      </c>
      <c r="J7" s="86">
        <v>3965.4444885711</v>
      </c>
      <c r="K7" s="87">
        <v>0.23680799999999999</v>
      </c>
      <c r="L7" s="88">
        <v>18736.092232409501</v>
      </c>
      <c r="M7" s="88">
        <v>3868.02876919648</v>
      </c>
      <c r="N7" s="89">
        <v>0.20644799999999999</v>
      </c>
      <c r="O7" s="90">
        <v>17583.060000000001</v>
      </c>
      <c r="P7" s="90">
        <v>4028.5</v>
      </c>
      <c r="Q7" s="97">
        <f t="shared" si="0"/>
        <v>0.22911256629960899</v>
      </c>
      <c r="R7" s="104">
        <f t="shared" si="1"/>
        <v>1.0500233415145801</v>
      </c>
      <c r="S7" s="104">
        <f t="shared" si="2"/>
        <v>0.93845929993795596</v>
      </c>
      <c r="T7" s="119">
        <v>200</v>
      </c>
      <c r="U7" s="79">
        <v>0</v>
      </c>
      <c r="V7" s="106"/>
      <c r="X7" s="100">
        <f t="shared" si="3"/>
        <v>200</v>
      </c>
      <c r="Z7" s="58">
        <f t="shared" si="4"/>
        <v>0</v>
      </c>
    </row>
    <row r="8" spans="1:26 16290:16376" s="58" customFormat="1" ht="18.95" customHeight="1">
      <c r="A8" s="20">
        <v>6</v>
      </c>
      <c r="B8" s="20">
        <v>307</v>
      </c>
      <c r="C8" s="21" t="s">
        <v>118</v>
      </c>
      <c r="D8" s="21" t="s">
        <v>116</v>
      </c>
      <c r="E8" s="74">
        <v>2</v>
      </c>
      <c r="F8" s="270">
        <v>3</v>
      </c>
      <c r="G8" s="75">
        <v>200</v>
      </c>
      <c r="H8" s="73">
        <v>600</v>
      </c>
      <c r="I8" s="85">
        <v>100000</v>
      </c>
      <c r="J8" s="86">
        <v>22175.4</v>
      </c>
      <c r="K8" s="87">
        <v>0.22175400000000001</v>
      </c>
      <c r="L8" s="88">
        <v>120000</v>
      </c>
      <c r="M8" s="88">
        <v>23198.880000000001</v>
      </c>
      <c r="N8" s="89">
        <v>0.193324</v>
      </c>
      <c r="O8" s="90">
        <v>145132.23000000001</v>
      </c>
      <c r="P8" s="90">
        <v>30731.58</v>
      </c>
      <c r="Q8" s="97">
        <f t="shared" si="0"/>
        <v>0.21174883070424799</v>
      </c>
      <c r="R8" s="101">
        <f t="shared" si="1"/>
        <v>1.4513223</v>
      </c>
      <c r="S8" s="98">
        <f t="shared" si="2"/>
        <v>1.2094352500000001</v>
      </c>
      <c r="T8" s="118">
        <v>200</v>
      </c>
      <c r="U8" s="74">
        <v>200</v>
      </c>
      <c r="V8" s="107" t="s">
        <v>202</v>
      </c>
      <c r="X8" s="100">
        <f t="shared" si="3"/>
        <v>400</v>
      </c>
      <c r="Z8" s="58">
        <f t="shared" si="4"/>
        <v>0</v>
      </c>
    </row>
    <row r="9" spans="1:26 16290:16376" s="58" customFormat="1" ht="17.100000000000001" customHeight="1">
      <c r="A9" s="20">
        <v>7</v>
      </c>
      <c r="B9" s="20">
        <v>585</v>
      </c>
      <c r="C9" s="21" t="s">
        <v>90</v>
      </c>
      <c r="D9" s="21" t="s">
        <v>68</v>
      </c>
      <c r="E9" s="74">
        <v>2</v>
      </c>
      <c r="F9" s="270"/>
      <c r="G9" s="75">
        <v>200</v>
      </c>
      <c r="H9" s="73">
        <v>600</v>
      </c>
      <c r="I9" s="85">
        <v>17163.336599999999</v>
      </c>
      <c r="J9" s="86">
        <v>4235.7741661871996</v>
      </c>
      <c r="K9" s="87">
        <v>0.24679200000000001</v>
      </c>
      <c r="L9" s="88">
        <v>19030.707622080001</v>
      </c>
      <c r="M9" s="88">
        <v>4094.49480630576</v>
      </c>
      <c r="N9" s="89">
        <v>0.21515200000000001</v>
      </c>
      <c r="O9" s="90">
        <v>21379.31</v>
      </c>
      <c r="P9" s="90">
        <v>5051.3</v>
      </c>
      <c r="Q9" s="97">
        <f t="shared" si="0"/>
        <v>0.23627048768178199</v>
      </c>
      <c r="R9" s="98">
        <f t="shared" si="1"/>
        <v>1.2456383335161101</v>
      </c>
      <c r="S9" s="98">
        <f t="shared" si="2"/>
        <v>1.12341119545103</v>
      </c>
      <c r="T9" s="118">
        <v>200</v>
      </c>
      <c r="U9" s="74">
        <v>0</v>
      </c>
      <c r="V9" s="99"/>
      <c r="X9" s="100">
        <f t="shared" si="3"/>
        <v>200</v>
      </c>
      <c r="Z9" s="58">
        <f t="shared" si="4"/>
        <v>0</v>
      </c>
    </row>
    <row r="10" spans="1:26 16290:16376" s="58" customFormat="1" ht="17.100000000000001" customHeight="1">
      <c r="A10" s="20">
        <v>8</v>
      </c>
      <c r="B10" s="20">
        <v>730</v>
      </c>
      <c r="C10" s="21" t="s">
        <v>127</v>
      </c>
      <c r="D10" s="21" t="s">
        <v>68</v>
      </c>
      <c r="E10" s="74">
        <v>2</v>
      </c>
      <c r="F10" s="270"/>
      <c r="G10" s="75">
        <v>200</v>
      </c>
      <c r="H10" s="73">
        <v>600</v>
      </c>
      <c r="I10" s="85">
        <v>18103.086794323201</v>
      </c>
      <c r="J10" s="86">
        <v>4346.2614899282898</v>
      </c>
      <c r="K10" s="87">
        <v>0.24008399999999999</v>
      </c>
      <c r="L10" s="88">
        <v>20255.181752432301</v>
      </c>
      <c r="M10" s="88">
        <v>4239.4905615111002</v>
      </c>
      <c r="N10" s="89">
        <v>0.20930399999999999</v>
      </c>
      <c r="O10" s="90">
        <v>18499.560000000001</v>
      </c>
      <c r="P10" s="90">
        <v>3775.54</v>
      </c>
      <c r="Q10" s="97">
        <f t="shared" si="0"/>
        <v>0.20408809723042101</v>
      </c>
      <c r="R10" s="98">
        <f t="shared" si="1"/>
        <v>1.0219008620011201</v>
      </c>
      <c r="S10" s="98">
        <f t="shared" si="2"/>
        <v>0.91332480873831301</v>
      </c>
      <c r="T10" s="118">
        <v>200</v>
      </c>
      <c r="U10" s="74">
        <v>0</v>
      </c>
      <c r="V10" s="99"/>
      <c r="X10" s="100">
        <f t="shared" si="3"/>
        <v>200</v>
      </c>
      <c r="Z10" s="58">
        <f t="shared" si="4"/>
        <v>0</v>
      </c>
    </row>
    <row r="11" spans="1:26 16290:16376" s="58" customFormat="1" ht="17.100000000000001" customHeight="1">
      <c r="A11" s="77">
        <v>9</v>
      </c>
      <c r="B11" s="77">
        <v>341</v>
      </c>
      <c r="C11" s="78" t="s">
        <v>143</v>
      </c>
      <c r="D11" s="78" t="s">
        <v>53</v>
      </c>
      <c r="E11" s="79">
        <v>2</v>
      </c>
      <c r="F11" s="271">
        <v>4</v>
      </c>
      <c r="G11" s="80">
        <v>200</v>
      </c>
      <c r="H11" s="73">
        <v>600</v>
      </c>
      <c r="I11" s="85">
        <v>36962.354998800001</v>
      </c>
      <c r="J11" s="86">
        <v>7334.5140271218797</v>
      </c>
      <c r="K11" s="87">
        <v>0.198432</v>
      </c>
      <c r="L11" s="88">
        <v>40983.859222669402</v>
      </c>
      <c r="M11" s="88">
        <v>7089.8797746480304</v>
      </c>
      <c r="N11" s="89">
        <v>0.17299200000000001</v>
      </c>
      <c r="O11" s="90">
        <v>37617.550000000003</v>
      </c>
      <c r="P11" s="90">
        <v>8992.56</v>
      </c>
      <c r="Q11" s="97">
        <f t="shared" si="0"/>
        <v>0.239052250877582</v>
      </c>
      <c r="R11" s="104">
        <f t="shared" si="1"/>
        <v>1.0177260080214401</v>
      </c>
      <c r="S11" s="104">
        <f t="shared" si="2"/>
        <v>0.91786256134689703</v>
      </c>
      <c r="T11" s="119">
        <v>200</v>
      </c>
      <c r="U11" s="79">
        <v>0</v>
      </c>
      <c r="V11" s="106"/>
      <c r="X11" s="100">
        <f t="shared" si="3"/>
        <v>200</v>
      </c>
      <c r="Z11" s="58">
        <f t="shared" si="4"/>
        <v>0</v>
      </c>
    </row>
    <row r="12" spans="1:26 16290:16376" s="58" customFormat="1" ht="17.100000000000001" customHeight="1">
      <c r="A12" s="77">
        <v>10</v>
      </c>
      <c r="B12" s="77">
        <v>712</v>
      </c>
      <c r="C12" s="78" t="s">
        <v>158</v>
      </c>
      <c r="D12" s="78" t="s">
        <v>73</v>
      </c>
      <c r="E12" s="79">
        <v>2</v>
      </c>
      <c r="F12" s="271"/>
      <c r="G12" s="80">
        <v>200</v>
      </c>
      <c r="H12" s="73">
        <v>600</v>
      </c>
      <c r="I12" s="85">
        <v>17102.071550000001</v>
      </c>
      <c r="J12" s="86">
        <v>4626.1787625611996</v>
      </c>
      <c r="K12" s="87">
        <v>0.27050400000000002</v>
      </c>
      <c r="L12" s="88">
        <v>19824.721340759999</v>
      </c>
      <c r="M12" s="88">
        <v>4675.1450854633904</v>
      </c>
      <c r="N12" s="89">
        <v>0.23582400000000001</v>
      </c>
      <c r="O12" s="90">
        <v>11807.93</v>
      </c>
      <c r="P12" s="90">
        <v>3646.61</v>
      </c>
      <c r="Q12" s="97">
        <f t="shared" si="0"/>
        <v>0.308827203413299</v>
      </c>
      <c r="R12" s="104">
        <f t="shared" si="1"/>
        <v>0.69043858023152804</v>
      </c>
      <c r="S12" s="104">
        <f t="shared" si="2"/>
        <v>0.59561644257378199</v>
      </c>
      <c r="T12" s="119">
        <v>0</v>
      </c>
      <c r="U12" s="79">
        <v>0</v>
      </c>
      <c r="V12" s="106"/>
      <c r="X12" s="100">
        <f t="shared" si="3"/>
        <v>0</v>
      </c>
      <c r="Z12" s="58">
        <f t="shared" si="4"/>
        <v>-200</v>
      </c>
    </row>
    <row r="13" spans="1:26 16290:16376" s="58" customFormat="1" ht="17.100000000000001" customHeight="1">
      <c r="A13" s="77">
        <v>11</v>
      </c>
      <c r="B13" s="77">
        <v>581</v>
      </c>
      <c r="C13" s="78" t="s">
        <v>109</v>
      </c>
      <c r="D13" s="78" t="s">
        <v>68</v>
      </c>
      <c r="E13" s="79">
        <v>2</v>
      </c>
      <c r="F13" s="271"/>
      <c r="G13" s="80">
        <v>200</v>
      </c>
      <c r="H13" s="73">
        <v>600</v>
      </c>
      <c r="I13" s="85">
        <v>17551.871999999999</v>
      </c>
      <c r="J13" s="86">
        <v>4557.5541872639997</v>
      </c>
      <c r="K13" s="87">
        <v>0.259662</v>
      </c>
      <c r="L13" s="88">
        <v>19461.515673599999</v>
      </c>
      <c r="M13" s="88">
        <v>4405.5422260641799</v>
      </c>
      <c r="N13" s="89">
        <v>0.22637199999999999</v>
      </c>
      <c r="O13" s="90">
        <v>21531.63</v>
      </c>
      <c r="P13" s="90">
        <v>5045.92</v>
      </c>
      <c r="Q13" s="97">
        <f t="shared" si="0"/>
        <v>0.234349187683422</v>
      </c>
      <c r="R13" s="103">
        <f t="shared" si="1"/>
        <v>1.2267426517239901</v>
      </c>
      <c r="S13" s="104">
        <f t="shared" si="2"/>
        <v>1.10636963539321</v>
      </c>
      <c r="T13" s="119">
        <v>200</v>
      </c>
      <c r="U13" s="79">
        <v>200</v>
      </c>
      <c r="V13" s="108" t="s">
        <v>203</v>
      </c>
      <c r="X13" s="100">
        <f t="shared" si="3"/>
        <v>400</v>
      </c>
      <c r="Z13" s="58">
        <f t="shared" si="4"/>
        <v>0</v>
      </c>
    </row>
    <row r="14" spans="1:26 16290:16376" s="58" customFormat="1" ht="17.100000000000001" customHeight="1">
      <c r="A14" s="20">
        <v>12</v>
      </c>
      <c r="B14" s="20">
        <v>750</v>
      </c>
      <c r="C14" s="21" t="s">
        <v>161</v>
      </c>
      <c r="D14" s="21" t="s">
        <v>73</v>
      </c>
      <c r="E14" s="74">
        <v>2</v>
      </c>
      <c r="F14" s="270">
        <v>5</v>
      </c>
      <c r="G14" s="75">
        <v>200</v>
      </c>
      <c r="H14" s="73">
        <v>600</v>
      </c>
      <c r="I14" s="85">
        <v>35398.289842815</v>
      </c>
      <c r="J14" s="86">
        <v>8926.52834282203</v>
      </c>
      <c r="K14" s="87">
        <v>0.25217400000000001</v>
      </c>
      <c r="L14" s="88">
        <v>39249.623777713299</v>
      </c>
      <c r="M14" s="88">
        <v>8628.7942897876001</v>
      </c>
      <c r="N14" s="89">
        <v>0.21984400000000001</v>
      </c>
      <c r="O14" s="91">
        <v>37839.199999999997</v>
      </c>
      <c r="P14" s="91">
        <v>10304.799999999999</v>
      </c>
      <c r="Q14" s="109">
        <f t="shared" si="0"/>
        <v>0.27233133892894101</v>
      </c>
      <c r="R14" s="98">
        <f t="shared" si="1"/>
        <v>1.06895559553933</v>
      </c>
      <c r="S14" s="98">
        <f t="shared" si="2"/>
        <v>0.96406529179232103</v>
      </c>
      <c r="T14" s="118">
        <v>200</v>
      </c>
      <c r="U14" s="74">
        <v>0</v>
      </c>
      <c r="V14" s="107" t="s">
        <v>50</v>
      </c>
      <c r="X14" s="100">
        <f t="shared" si="3"/>
        <v>200</v>
      </c>
      <c r="Y14" s="110" t="s">
        <v>204</v>
      </c>
      <c r="Z14" s="58">
        <f t="shared" si="4"/>
        <v>0</v>
      </c>
      <c r="XBN14" s="111"/>
      <c r="XBO14" s="111"/>
      <c r="XBP14" s="111"/>
      <c r="XBQ14" s="111"/>
      <c r="XBR14" s="111"/>
      <c r="XBS14" s="111"/>
      <c r="XBT14" s="111"/>
      <c r="XBU14" s="111"/>
      <c r="XBV14" s="111"/>
      <c r="XBW14" s="111"/>
      <c r="XBX14" s="111"/>
      <c r="XBY14" s="111"/>
      <c r="XBZ14" s="111"/>
      <c r="XCA14" s="111"/>
      <c r="XCB14" s="111"/>
      <c r="XCC14" s="111"/>
      <c r="XCD14" s="111"/>
      <c r="XCE14" s="111"/>
      <c r="XCF14" s="111"/>
      <c r="XCG14" s="111"/>
      <c r="XCH14" s="111"/>
      <c r="XCI14" s="111"/>
      <c r="XCJ14" s="111"/>
      <c r="XCK14" s="111"/>
      <c r="XCL14" s="111"/>
      <c r="XCM14" s="111"/>
      <c r="XCN14" s="111"/>
      <c r="XCO14" s="111"/>
      <c r="XCP14" s="111"/>
      <c r="XCQ14" s="111"/>
      <c r="XCR14" s="111"/>
      <c r="XCS14" s="111"/>
      <c r="XCT14" s="111"/>
      <c r="XCU14" s="111"/>
      <c r="XCV14" s="111"/>
      <c r="XCW14" s="111"/>
      <c r="XCX14" s="111"/>
      <c r="XCY14" s="111"/>
      <c r="XCZ14" s="111"/>
      <c r="XDA14" s="111"/>
      <c r="XDB14" s="111"/>
      <c r="XDC14" s="111"/>
      <c r="XDD14" s="111"/>
      <c r="XDE14" s="111"/>
      <c r="XDF14" s="111"/>
      <c r="XDG14" s="111"/>
      <c r="XDH14" s="111"/>
      <c r="XDI14" s="111"/>
      <c r="XDJ14" s="111"/>
      <c r="XDK14" s="111"/>
      <c r="XDL14" s="111"/>
      <c r="XDM14" s="111"/>
      <c r="XDN14" s="111"/>
      <c r="XDO14" s="111"/>
      <c r="XDP14" s="111"/>
      <c r="XDQ14" s="111"/>
      <c r="XDR14" s="111"/>
      <c r="XDS14" s="111"/>
      <c r="XDT14" s="111"/>
      <c r="XDU14" s="111"/>
      <c r="XDV14" s="111"/>
      <c r="XDW14" s="111"/>
      <c r="XDX14" s="111"/>
      <c r="XDY14" s="111"/>
      <c r="XDZ14" s="111"/>
      <c r="XEA14" s="111"/>
      <c r="XEB14" s="111"/>
      <c r="XEC14" s="111"/>
      <c r="XED14" s="111"/>
      <c r="XEE14" s="111"/>
      <c r="XEF14" s="111"/>
      <c r="XEG14" s="111"/>
      <c r="XEH14" s="111"/>
      <c r="XEI14" s="111"/>
      <c r="XEJ14" s="111"/>
      <c r="XEK14" s="111"/>
      <c r="XEL14" s="111"/>
      <c r="XEM14" s="111"/>
      <c r="XEN14" s="111"/>
      <c r="XEO14" s="111"/>
      <c r="XEP14" s="111"/>
      <c r="XEQ14" s="111"/>
      <c r="XER14" s="111"/>
      <c r="XES14" s="111"/>
      <c r="XET14" s="111"/>
      <c r="XEU14" s="111"/>
      <c r="XEV14" s="111"/>
    </row>
    <row r="15" spans="1:26 16290:16376" s="58" customFormat="1" ht="17.100000000000001" customHeight="1">
      <c r="A15" s="20">
        <v>13</v>
      </c>
      <c r="B15" s="20">
        <v>385</v>
      </c>
      <c r="C15" s="21" t="s">
        <v>96</v>
      </c>
      <c r="D15" s="21" t="s">
        <v>53</v>
      </c>
      <c r="E15" s="74">
        <v>2</v>
      </c>
      <c r="F15" s="270"/>
      <c r="G15" s="75">
        <v>200</v>
      </c>
      <c r="H15" s="73">
        <v>600</v>
      </c>
      <c r="I15" s="85">
        <v>17652.918600000001</v>
      </c>
      <c r="J15" s="86">
        <v>3355.5726849995999</v>
      </c>
      <c r="K15" s="87">
        <v>0.190086</v>
      </c>
      <c r="L15" s="88">
        <v>19573.556143680002</v>
      </c>
      <c r="M15" s="88">
        <v>3243.65142990608</v>
      </c>
      <c r="N15" s="89">
        <v>0.165716</v>
      </c>
      <c r="O15" s="90">
        <v>24654.35</v>
      </c>
      <c r="P15" s="90">
        <v>5471.67</v>
      </c>
      <c r="Q15" s="97">
        <f t="shared" si="0"/>
        <v>0.22193527714176201</v>
      </c>
      <c r="R15" s="98">
        <f t="shared" si="1"/>
        <v>1.3966160813770501</v>
      </c>
      <c r="S15" s="98">
        <f t="shared" si="2"/>
        <v>1.2595743879663099</v>
      </c>
      <c r="T15" s="118">
        <v>200</v>
      </c>
      <c r="U15" s="74">
        <v>0</v>
      </c>
      <c r="V15" s="107"/>
      <c r="X15" s="100">
        <f t="shared" si="3"/>
        <v>200</v>
      </c>
      <c r="Y15" s="110" t="s">
        <v>204</v>
      </c>
      <c r="Z15" s="58">
        <f t="shared" si="4"/>
        <v>0</v>
      </c>
      <c r="XBN15" s="111"/>
      <c r="XBO15" s="111"/>
      <c r="XBP15" s="111"/>
      <c r="XBQ15" s="111"/>
      <c r="XBR15" s="111"/>
      <c r="XBS15" s="111"/>
      <c r="XBT15" s="111"/>
      <c r="XBU15" s="111"/>
      <c r="XBV15" s="111"/>
      <c r="XBW15" s="111"/>
      <c r="XBX15" s="111"/>
      <c r="XBY15" s="111"/>
      <c r="XBZ15" s="111"/>
      <c r="XCA15" s="111"/>
      <c r="XCB15" s="111"/>
      <c r="XCC15" s="111"/>
      <c r="XCD15" s="111"/>
      <c r="XCE15" s="111"/>
      <c r="XCF15" s="111"/>
      <c r="XCG15" s="111"/>
      <c r="XCH15" s="111"/>
      <c r="XCI15" s="111"/>
      <c r="XCJ15" s="111"/>
      <c r="XCK15" s="111"/>
      <c r="XCL15" s="111"/>
      <c r="XCM15" s="111"/>
      <c r="XCN15" s="111"/>
      <c r="XCO15" s="111"/>
      <c r="XCP15" s="111"/>
      <c r="XCQ15" s="111"/>
      <c r="XCR15" s="111"/>
      <c r="XCS15" s="111"/>
      <c r="XCT15" s="111"/>
      <c r="XCU15" s="111"/>
      <c r="XCV15" s="111"/>
      <c r="XCW15" s="111"/>
      <c r="XCX15" s="111"/>
      <c r="XCY15" s="111"/>
      <c r="XCZ15" s="111"/>
      <c r="XDA15" s="111"/>
      <c r="XDB15" s="111"/>
      <c r="XDC15" s="111"/>
      <c r="XDD15" s="111"/>
      <c r="XDE15" s="111"/>
      <c r="XDF15" s="111"/>
      <c r="XDG15" s="111"/>
      <c r="XDH15" s="111"/>
      <c r="XDI15" s="111"/>
      <c r="XDJ15" s="111"/>
      <c r="XDK15" s="111"/>
      <c r="XDL15" s="111"/>
      <c r="XDM15" s="111"/>
      <c r="XDN15" s="111"/>
      <c r="XDO15" s="111"/>
      <c r="XDP15" s="111"/>
      <c r="XDQ15" s="111"/>
      <c r="XDR15" s="111"/>
      <c r="XDS15" s="111"/>
      <c r="XDT15" s="111"/>
      <c r="XDU15" s="111"/>
      <c r="XDV15" s="111"/>
      <c r="XDW15" s="111"/>
      <c r="XDX15" s="111"/>
      <c r="XDY15" s="111"/>
      <c r="XDZ15" s="111"/>
      <c r="XEA15" s="111"/>
      <c r="XEB15" s="111"/>
      <c r="XEC15" s="111"/>
      <c r="XED15" s="111"/>
      <c r="XEE15" s="111"/>
      <c r="XEF15" s="111"/>
      <c r="XEG15" s="111"/>
      <c r="XEH15" s="111"/>
      <c r="XEI15" s="111"/>
      <c r="XEJ15" s="111"/>
      <c r="XEK15" s="111"/>
      <c r="XEL15" s="111"/>
      <c r="XEM15" s="111"/>
      <c r="XEN15" s="111"/>
      <c r="XEO15" s="111"/>
      <c r="XEP15" s="111"/>
      <c r="XEQ15" s="111"/>
      <c r="XER15" s="111"/>
      <c r="XES15" s="111"/>
      <c r="XET15" s="111"/>
      <c r="XEU15" s="111"/>
      <c r="XEV15" s="111"/>
    </row>
    <row r="16" spans="1:26 16290:16376" s="58" customFormat="1" ht="17.100000000000001" customHeight="1">
      <c r="A16" s="20">
        <v>14</v>
      </c>
      <c r="B16" s="20">
        <v>373</v>
      </c>
      <c r="C16" s="21" t="s">
        <v>130</v>
      </c>
      <c r="D16" s="21" t="s">
        <v>49</v>
      </c>
      <c r="E16" s="74">
        <v>2</v>
      </c>
      <c r="F16" s="270"/>
      <c r="G16" s="75">
        <v>200</v>
      </c>
      <c r="H16" s="73">
        <v>600</v>
      </c>
      <c r="I16" s="85">
        <v>16788.099844156801</v>
      </c>
      <c r="J16" s="86">
        <v>3810.5629026267102</v>
      </c>
      <c r="K16" s="87">
        <v>0.22697999999999999</v>
      </c>
      <c r="L16" s="88">
        <v>18783.869153630199</v>
      </c>
      <c r="M16" s="88">
        <v>3716.9520281203399</v>
      </c>
      <c r="N16" s="89">
        <v>0.19788</v>
      </c>
      <c r="O16" s="90">
        <v>23719.99</v>
      </c>
      <c r="P16" s="90">
        <v>5489.36</v>
      </c>
      <c r="Q16" s="97">
        <f t="shared" si="0"/>
        <v>0.23142336906550101</v>
      </c>
      <c r="R16" s="101">
        <f t="shared" si="1"/>
        <v>1.4129049874727699</v>
      </c>
      <c r="S16" s="101">
        <f t="shared" si="2"/>
        <v>1.2627850953388799</v>
      </c>
      <c r="T16" s="118">
        <v>200</v>
      </c>
      <c r="U16" s="74">
        <v>200</v>
      </c>
      <c r="V16" s="107" t="s">
        <v>202</v>
      </c>
      <c r="X16" s="100">
        <f t="shared" si="3"/>
        <v>400</v>
      </c>
      <c r="Y16" s="110" t="s">
        <v>204</v>
      </c>
      <c r="Z16" s="58">
        <f t="shared" si="4"/>
        <v>0</v>
      </c>
      <c r="XBN16" s="111"/>
      <c r="XBO16" s="111"/>
      <c r="XBP16" s="111"/>
      <c r="XBQ16" s="111"/>
      <c r="XBR16" s="111"/>
      <c r="XBS16" s="111"/>
      <c r="XBT16" s="111"/>
      <c r="XBU16" s="111"/>
      <c r="XBV16" s="111"/>
      <c r="XBW16" s="111"/>
      <c r="XBX16" s="111"/>
      <c r="XBY16" s="111"/>
      <c r="XBZ16" s="111"/>
      <c r="XCA16" s="111"/>
      <c r="XCB16" s="111"/>
      <c r="XCC16" s="111"/>
      <c r="XCD16" s="111"/>
      <c r="XCE16" s="111"/>
      <c r="XCF16" s="111"/>
      <c r="XCG16" s="111"/>
      <c r="XCH16" s="111"/>
      <c r="XCI16" s="111"/>
      <c r="XCJ16" s="111"/>
      <c r="XCK16" s="111"/>
      <c r="XCL16" s="111"/>
      <c r="XCM16" s="111"/>
      <c r="XCN16" s="111"/>
      <c r="XCO16" s="111"/>
      <c r="XCP16" s="111"/>
      <c r="XCQ16" s="111"/>
      <c r="XCR16" s="111"/>
      <c r="XCS16" s="111"/>
      <c r="XCT16" s="111"/>
      <c r="XCU16" s="111"/>
      <c r="XCV16" s="111"/>
      <c r="XCW16" s="111"/>
      <c r="XCX16" s="111"/>
      <c r="XCY16" s="111"/>
      <c r="XCZ16" s="111"/>
      <c r="XDA16" s="111"/>
      <c r="XDB16" s="111"/>
      <c r="XDC16" s="111"/>
      <c r="XDD16" s="111"/>
      <c r="XDE16" s="111"/>
      <c r="XDF16" s="111"/>
      <c r="XDG16" s="111"/>
      <c r="XDH16" s="111"/>
      <c r="XDI16" s="111"/>
      <c r="XDJ16" s="111"/>
      <c r="XDK16" s="111"/>
      <c r="XDL16" s="111"/>
      <c r="XDM16" s="111"/>
      <c r="XDN16" s="111"/>
      <c r="XDO16" s="111"/>
      <c r="XDP16" s="111"/>
      <c r="XDQ16" s="111"/>
      <c r="XDR16" s="111"/>
      <c r="XDS16" s="111"/>
      <c r="XDT16" s="111"/>
      <c r="XDU16" s="111"/>
      <c r="XDV16" s="111"/>
      <c r="XDW16" s="111"/>
      <c r="XDX16" s="111"/>
      <c r="XDY16" s="111"/>
      <c r="XDZ16" s="111"/>
      <c r="XEA16" s="111"/>
      <c r="XEB16" s="111"/>
      <c r="XEC16" s="111"/>
      <c r="XED16" s="111"/>
      <c r="XEE16" s="111"/>
      <c r="XEF16" s="111"/>
      <c r="XEG16" s="111"/>
      <c r="XEH16" s="111"/>
      <c r="XEI16" s="111"/>
      <c r="XEJ16" s="111"/>
      <c r="XEK16" s="111"/>
      <c r="XEL16" s="111"/>
      <c r="XEM16" s="111"/>
      <c r="XEN16" s="111"/>
      <c r="XEO16" s="111"/>
      <c r="XEP16" s="111"/>
      <c r="XEQ16" s="111"/>
      <c r="XER16" s="111"/>
      <c r="XES16" s="111"/>
      <c r="XET16" s="111"/>
      <c r="XEU16" s="111"/>
      <c r="XEV16" s="111"/>
    </row>
    <row r="17" spans="1:26" s="58" customFormat="1" ht="18.95" customHeight="1">
      <c r="A17" s="77">
        <v>15</v>
      </c>
      <c r="B17" s="77">
        <v>571</v>
      </c>
      <c r="C17" s="78" t="s">
        <v>146</v>
      </c>
      <c r="D17" s="78" t="s">
        <v>73</v>
      </c>
      <c r="E17" s="79">
        <v>2</v>
      </c>
      <c r="F17" s="271">
        <v>6</v>
      </c>
      <c r="G17" s="80">
        <v>200</v>
      </c>
      <c r="H17" s="73">
        <v>600</v>
      </c>
      <c r="I17" s="85">
        <v>26085.437763350401</v>
      </c>
      <c r="J17" s="86">
        <v>6403.0880660185703</v>
      </c>
      <c r="K17" s="87">
        <v>0.24546599999999999</v>
      </c>
      <c r="L17" s="88">
        <v>28923.533392002901</v>
      </c>
      <c r="M17" s="88">
        <v>6189.5204517550601</v>
      </c>
      <c r="N17" s="89">
        <v>0.21399599999999999</v>
      </c>
      <c r="O17" s="90">
        <v>26085.83</v>
      </c>
      <c r="P17" s="90">
        <v>4368.42</v>
      </c>
      <c r="Q17" s="97">
        <f t="shared" si="0"/>
        <v>0.16746333162487101</v>
      </c>
      <c r="R17" s="104">
        <f t="shared" si="1"/>
        <v>1.00001503661365</v>
      </c>
      <c r="S17" s="104">
        <f t="shared" si="2"/>
        <v>0.90188946303540196</v>
      </c>
      <c r="T17" s="119">
        <v>200</v>
      </c>
      <c r="U17" s="79">
        <v>0</v>
      </c>
      <c r="V17" s="106"/>
      <c r="X17" s="100">
        <f t="shared" si="3"/>
        <v>200</v>
      </c>
      <c r="Z17" s="58">
        <f t="shared" si="4"/>
        <v>0</v>
      </c>
    </row>
    <row r="18" spans="1:26" s="58" customFormat="1" ht="17.100000000000001" customHeight="1">
      <c r="A18" s="77">
        <v>16</v>
      </c>
      <c r="B18" s="77">
        <v>365</v>
      </c>
      <c r="C18" s="78" t="s">
        <v>150</v>
      </c>
      <c r="D18" s="78" t="s">
        <v>68</v>
      </c>
      <c r="E18" s="79">
        <v>2</v>
      </c>
      <c r="F18" s="271"/>
      <c r="G18" s="80">
        <v>200</v>
      </c>
      <c r="H18" s="73">
        <v>600</v>
      </c>
      <c r="I18" s="85">
        <v>18054</v>
      </c>
      <c r="J18" s="86">
        <v>4320.3944160000001</v>
      </c>
      <c r="K18" s="87">
        <v>0.23930399999999999</v>
      </c>
      <c r="L18" s="88">
        <v>20018.2752</v>
      </c>
      <c r="M18" s="88">
        <v>4176.2926453248001</v>
      </c>
      <c r="N18" s="89">
        <v>0.208624</v>
      </c>
      <c r="O18" s="90">
        <v>21421.79</v>
      </c>
      <c r="P18" s="90">
        <v>4716.47</v>
      </c>
      <c r="Q18" s="97">
        <f t="shared" si="0"/>
        <v>0.220171610308942</v>
      </c>
      <c r="R18" s="103">
        <f t="shared" si="1"/>
        <v>1.18653982496954</v>
      </c>
      <c r="S18" s="104">
        <f t="shared" si="2"/>
        <v>1.0701116747560699</v>
      </c>
      <c r="T18" s="119">
        <v>200</v>
      </c>
      <c r="U18" s="79">
        <v>200</v>
      </c>
      <c r="V18" s="108" t="s">
        <v>205</v>
      </c>
      <c r="X18" s="100">
        <f t="shared" si="3"/>
        <v>400</v>
      </c>
      <c r="Z18" s="58">
        <f t="shared" si="4"/>
        <v>0</v>
      </c>
    </row>
    <row r="19" spans="1:26" s="58" customFormat="1" ht="17.100000000000001" customHeight="1">
      <c r="A19" s="77">
        <v>17</v>
      </c>
      <c r="B19" s="77">
        <v>387</v>
      </c>
      <c r="C19" s="78" t="s">
        <v>156</v>
      </c>
      <c r="D19" s="78" t="s">
        <v>73</v>
      </c>
      <c r="E19" s="79">
        <v>2</v>
      </c>
      <c r="F19" s="271"/>
      <c r="G19" s="80">
        <v>200</v>
      </c>
      <c r="H19" s="73">
        <v>600</v>
      </c>
      <c r="I19" s="85">
        <v>15794.3207168352</v>
      </c>
      <c r="J19" s="86">
        <v>3174.7532300081798</v>
      </c>
      <c r="K19" s="87">
        <v>0.20100599999999999</v>
      </c>
      <c r="L19" s="88">
        <v>17671.949563652601</v>
      </c>
      <c r="M19" s="88">
        <v>3096.7617537362198</v>
      </c>
      <c r="N19" s="89">
        <v>0.175236</v>
      </c>
      <c r="O19" s="90">
        <v>12383.48</v>
      </c>
      <c r="P19" s="90">
        <v>2186.1999999999998</v>
      </c>
      <c r="Q19" s="97">
        <f t="shared" si="0"/>
        <v>0.17654165065070601</v>
      </c>
      <c r="R19" s="104">
        <f t="shared" si="1"/>
        <v>0.78404638110206404</v>
      </c>
      <c r="S19" s="104">
        <f t="shared" si="2"/>
        <v>0.70074215385212202</v>
      </c>
      <c r="T19" s="119">
        <v>0</v>
      </c>
      <c r="U19" s="79">
        <v>0</v>
      </c>
      <c r="V19" s="106"/>
      <c r="X19" s="100">
        <f t="shared" si="3"/>
        <v>0</v>
      </c>
      <c r="Z19" s="58">
        <f t="shared" si="4"/>
        <v>-200</v>
      </c>
    </row>
    <row r="20" spans="1:26" s="58" customFormat="1" ht="17.100000000000001" customHeight="1">
      <c r="A20" s="20">
        <v>18</v>
      </c>
      <c r="B20" s="20">
        <v>707</v>
      </c>
      <c r="C20" s="21" t="s">
        <v>128</v>
      </c>
      <c r="D20" s="21" t="s">
        <v>73</v>
      </c>
      <c r="E20" s="74">
        <v>3</v>
      </c>
      <c r="F20" s="270">
        <v>7</v>
      </c>
      <c r="G20" s="75">
        <v>200</v>
      </c>
      <c r="H20" s="73">
        <v>600</v>
      </c>
      <c r="I20" s="85">
        <v>15045</v>
      </c>
      <c r="J20" s="86">
        <v>3623.7988799999998</v>
      </c>
      <c r="K20" s="87">
        <v>0.24086399999999999</v>
      </c>
      <c r="L20" s="88">
        <v>17440.164000000001</v>
      </c>
      <c r="M20" s="88">
        <v>3662.1553973760001</v>
      </c>
      <c r="N20" s="89">
        <v>0.209984</v>
      </c>
      <c r="O20" s="90">
        <v>15715.45</v>
      </c>
      <c r="P20" s="90">
        <v>3820.38</v>
      </c>
      <c r="Q20" s="97">
        <f t="shared" si="0"/>
        <v>0.24309707962546401</v>
      </c>
      <c r="R20" s="98">
        <f t="shared" si="1"/>
        <v>1.04456297773347</v>
      </c>
      <c r="S20" s="98">
        <f t="shared" si="2"/>
        <v>0.901106778583045</v>
      </c>
      <c r="T20" s="118">
        <v>200</v>
      </c>
      <c r="U20" s="74">
        <v>0</v>
      </c>
      <c r="V20" s="99"/>
      <c r="X20" s="100">
        <f t="shared" si="3"/>
        <v>200</v>
      </c>
      <c r="Z20" s="58">
        <f t="shared" si="4"/>
        <v>0</v>
      </c>
    </row>
    <row r="21" spans="1:26" s="58" customFormat="1" ht="17.100000000000001" customHeight="1">
      <c r="A21" s="20">
        <v>19</v>
      </c>
      <c r="B21" s="20">
        <v>102934</v>
      </c>
      <c r="C21" s="21" t="s">
        <v>114</v>
      </c>
      <c r="D21" s="21" t="s">
        <v>68</v>
      </c>
      <c r="E21" s="74">
        <v>3</v>
      </c>
      <c r="F21" s="270"/>
      <c r="G21" s="75">
        <v>200</v>
      </c>
      <c r="H21" s="73">
        <v>600</v>
      </c>
      <c r="I21" s="85">
        <v>14829.666128995201</v>
      </c>
      <c r="J21" s="86">
        <v>3157.82910550824</v>
      </c>
      <c r="K21" s="87">
        <v>0.21293999999999999</v>
      </c>
      <c r="L21" s="88">
        <v>16592.616838410198</v>
      </c>
      <c r="M21" s="88">
        <v>3080.2533898824599</v>
      </c>
      <c r="N21" s="89">
        <v>0.18564</v>
      </c>
      <c r="O21" s="90">
        <v>16899.23</v>
      </c>
      <c r="P21" s="90">
        <v>4430.41</v>
      </c>
      <c r="Q21" s="97">
        <f t="shared" si="0"/>
        <v>0.26216638272868098</v>
      </c>
      <c r="R21" s="98">
        <f t="shared" si="1"/>
        <v>1.13955566180673</v>
      </c>
      <c r="S21" s="98">
        <f t="shared" si="2"/>
        <v>1.01847889121865</v>
      </c>
      <c r="T21" s="118">
        <v>200</v>
      </c>
      <c r="U21" s="74">
        <v>0</v>
      </c>
      <c r="V21" s="99"/>
      <c r="X21" s="100">
        <f t="shared" si="3"/>
        <v>200</v>
      </c>
      <c r="Z21" s="58">
        <f t="shared" si="4"/>
        <v>0</v>
      </c>
    </row>
    <row r="22" spans="1:26" s="58" customFormat="1" ht="17.100000000000001" customHeight="1">
      <c r="A22" s="20">
        <v>20</v>
      </c>
      <c r="B22" s="20">
        <v>379</v>
      </c>
      <c r="C22" s="21" t="s">
        <v>67</v>
      </c>
      <c r="D22" s="21" t="s">
        <v>68</v>
      </c>
      <c r="E22" s="74">
        <v>3</v>
      </c>
      <c r="F22" s="270"/>
      <c r="G22" s="75">
        <v>200</v>
      </c>
      <c r="H22" s="73">
        <v>600</v>
      </c>
      <c r="I22" s="85">
        <v>12483.5132313216</v>
      </c>
      <c r="J22" s="86">
        <v>2699.1352968234301</v>
      </c>
      <c r="K22" s="87">
        <v>0.21621599999999999</v>
      </c>
      <c r="L22" s="88">
        <v>13967.553284261099</v>
      </c>
      <c r="M22" s="88">
        <v>2632.8279238700802</v>
      </c>
      <c r="N22" s="89">
        <v>0.188496</v>
      </c>
      <c r="O22" s="90">
        <v>21349.360000000001</v>
      </c>
      <c r="P22" s="90">
        <v>4059.81</v>
      </c>
      <c r="Q22" s="97">
        <f t="shared" si="0"/>
        <v>0.19016073549745799</v>
      </c>
      <c r="R22" s="101">
        <f t="shared" si="1"/>
        <v>1.7102044596254899</v>
      </c>
      <c r="S22" s="98">
        <f t="shared" si="2"/>
        <v>1.5284967642870499</v>
      </c>
      <c r="T22" s="118">
        <v>200</v>
      </c>
      <c r="U22" s="74">
        <v>200</v>
      </c>
      <c r="V22" s="107" t="s">
        <v>202</v>
      </c>
      <c r="X22" s="100">
        <f t="shared" si="3"/>
        <v>400</v>
      </c>
      <c r="Z22" s="58">
        <f t="shared" si="4"/>
        <v>0</v>
      </c>
    </row>
    <row r="23" spans="1:26" s="58" customFormat="1" ht="17.100000000000001" customHeight="1">
      <c r="A23" s="77">
        <v>21</v>
      </c>
      <c r="B23" s="77">
        <v>742</v>
      </c>
      <c r="C23" s="78" t="s">
        <v>155</v>
      </c>
      <c r="D23" s="78" t="s">
        <v>49</v>
      </c>
      <c r="E23" s="79">
        <v>3</v>
      </c>
      <c r="F23" s="271">
        <v>8</v>
      </c>
      <c r="G23" s="80">
        <v>200</v>
      </c>
      <c r="H23" s="73">
        <v>600</v>
      </c>
      <c r="I23" s="85">
        <v>16442.8231314144</v>
      </c>
      <c r="J23" s="86">
        <v>3496.2045967863801</v>
      </c>
      <c r="K23" s="87">
        <v>0.21262800000000001</v>
      </c>
      <c r="L23" s="88">
        <v>18397.545945276899</v>
      </c>
      <c r="M23" s="88">
        <v>3410.3162967840999</v>
      </c>
      <c r="N23" s="89">
        <v>0.185368</v>
      </c>
      <c r="O23" s="90">
        <v>10231.48</v>
      </c>
      <c r="P23" s="90">
        <v>1630.45</v>
      </c>
      <c r="Q23" s="97">
        <f t="shared" si="0"/>
        <v>0.15935622216922701</v>
      </c>
      <c r="R23" s="104">
        <f t="shared" si="1"/>
        <v>0.62224594391291099</v>
      </c>
      <c r="S23" s="104">
        <f t="shared" si="2"/>
        <v>0.55613286850503396</v>
      </c>
      <c r="T23" s="119">
        <v>0</v>
      </c>
      <c r="U23" s="79">
        <v>0</v>
      </c>
      <c r="V23" s="106"/>
      <c r="X23" s="100">
        <f t="shared" si="3"/>
        <v>0</v>
      </c>
      <c r="Z23" s="58">
        <f t="shared" si="4"/>
        <v>-200</v>
      </c>
    </row>
    <row r="24" spans="1:26" s="58" customFormat="1" ht="17.100000000000001" customHeight="1">
      <c r="A24" s="77">
        <v>22</v>
      </c>
      <c r="B24" s="77">
        <v>726</v>
      </c>
      <c r="C24" s="78" t="s">
        <v>102</v>
      </c>
      <c r="D24" s="78" t="s">
        <v>68</v>
      </c>
      <c r="E24" s="79">
        <v>3</v>
      </c>
      <c r="F24" s="271"/>
      <c r="G24" s="80">
        <v>200</v>
      </c>
      <c r="H24" s="73">
        <v>600</v>
      </c>
      <c r="I24" s="85">
        <v>11997.1614071232</v>
      </c>
      <c r="J24" s="86">
        <v>2868.1613776009399</v>
      </c>
      <c r="K24" s="87">
        <v>0.23907</v>
      </c>
      <c r="L24" s="88">
        <v>13423.383955202</v>
      </c>
      <c r="M24" s="88">
        <v>2797.7016839431999</v>
      </c>
      <c r="N24" s="89">
        <v>0.20841999999999999</v>
      </c>
      <c r="O24" s="90">
        <v>14405.92</v>
      </c>
      <c r="P24" s="90">
        <v>3847.33</v>
      </c>
      <c r="Q24" s="97">
        <f t="shared" si="0"/>
        <v>0.26706590068527403</v>
      </c>
      <c r="R24" s="103">
        <f t="shared" si="1"/>
        <v>1.20077737650897</v>
      </c>
      <c r="S24" s="104">
        <f t="shared" si="2"/>
        <v>1.07319585345074</v>
      </c>
      <c r="T24" s="119">
        <v>200</v>
      </c>
      <c r="U24" s="79">
        <v>200</v>
      </c>
      <c r="V24" s="108" t="s">
        <v>206</v>
      </c>
      <c r="X24" s="100">
        <f t="shared" si="3"/>
        <v>400</v>
      </c>
      <c r="Z24" s="58">
        <f t="shared" si="4"/>
        <v>0</v>
      </c>
    </row>
    <row r="25" spans="1:26" s="58" customFormat="1" ht="15.95" customHeight="1">
      <c r="A25" s="77">
        <v>23</v>
      </c>
      <c r="B25" s="77">
        <v>578</v>
      </c>
      <c r="C25" s="78" t="s">
        <v>51</v>
      </c>
      <c r="D25" s="78" t="s">
        <v>49</v>
      </c>
      <c r="E25" s="79">
        <v>3</v>
      </c>
      <c r="F25" s="271"/>
      <c r="G25" s="80">
        <v>200</v>
      </c>
      <c r="H25" s="73">
        <v>600</v>
      </c>
      <c r="I25" s="85">
        <v>12405.358260901199</v>
      </c>
      <c r="J25" s="86">
        <v>3404.0799282243302</v>
      </c>
      <c r="K25" s="87">
        <v>0.27440399999999998</v>
      </c>
      <c r="L25" s="88">
        <v>14380.291296036699</v>
      </c>
      <c r="M25" s="88">
        <v>3440.1108050030798</v>
      </c>
      <c r="N25" s="89">
        <v>0.23922399999999999</v>
      </c>
      <c r="O25" s="90">
        <v>14384.68</v>
      </c>
      <c r="P25" s="90">
        <v>3698.81</v>
      </c>
      <c r="Q25" s="97">
        <f t="shared" si="0"/>
        <v>0.25713536901759398</v>
      </c>
      <c r="R25" s="104">
        <f t="shared" si="1"/>
        <v>1.1595537748665601</v>
      </c>
      <c r="S25" s="104">
        <f t="shared" si="2"/>
        <v>1.0003051888082799</v>
      </c>
      <c r="T25" s="119">
        <v>200</v>
      </c>
      <c r="U25" s="79">
        <v>0</v>
      </c>
      <c r="V25" s="106"/>
      <c r="X25" s="100">
        <f t="shared" si="3"/>
        <v>200</v>
      </c>
      <c r="Z25" s="58">
        <f t="shared" si="4"/>
        <v>0</v>
      </c>
    </row>
    <row r="26" spans="1:26" s="58" customFormat="1" ht="17.100000000000001" customHeight="1">
      <c r="A26" s="20">
        <v>24</v>
      </c>
      <c r="B26" s="20">
        <v>546</v>
      </c>
      <c r="C26" s="21" t="s">
        <v>151</v>
      </c>
      <c r="D26" s="21" t="s">
        <v>73</v>
      </c>
      <c r="E26" s="74">
        <v>3</v>
      </c>
      <c r="F26" s="270">
        <v>9</v>
      </c>
      <c r="G26" s="75">
        <v>200</v>
      </c>
      <c r="H26" s="73">
        <v>600</v>
      </c>
      <c r="I26" s="85">
        <v>14180.635</v>
      </c>
      <c r="J26" s="86">
        <v>3710.9303731499999</v>
      </c>
      <c r="K26" s="87">
        <v>0.26168999999999998</v>
      </c>
      <c r="L26" s="88">
        <v>16295.2512912</v>
      </c>
      <c r="M26" s="88">
        <v>3717.5986295743701</v>
      </c>
      <c r="N26" s="89">
        <v>0.22814000000000001</v>
      </c>
      <c r="O26" s="90">
        <v>15518.51</v>
      </c>
      <c r="P26" s="90">
        <v>4252</v>
      </c>
      <c r="Q26" s="97">
        <f t="shared" si="0"/>
        <v>0.27399537713350097</v>
      </c>
      <c r="R26" s="98">
        <f t="shared" si="1"/>
        <v>1.09434521091615</v>
      </c>
      <c r="S26" s="98">
        <f t="shared" si="2"/>
        <v>0.95233327321441996</v>
      </c>
      <c r="T26" s="118">
        <v>200</v>
      </c>
      <c r="U26" s="74">
        <v>0</v>
      </c>
      <c r="V26" s="99"/>
      <c r="X26" s="100">
        <f t="shared" si="3"/>
        <v>200</v>
      </c>
      <c r="Z26" s="58">
        <f t="shared" si="4"/>
        <v>0</v>
      </c>
    </row>
    <row r="27" spans="1:26" s="58" customFormat="1" ht="17.100000000000001" customHeight="1">
      <c r="A27" s="20">
        <v>25</v>
      </c>
      <c r="B27" s="20">
        <v>744</v>
      </c>
      <c r="C27" s="21" t="s">
        <v>124</v>
      </c>
      <c r="D27" s="21" t="s">
        <v>49</v>
      </c>
      <c r="E27" s="74">
        <v>3</v>
      </c>
      <c r="F27" s="270"/>
      <c r="G27" s="75">
        <v>200</v>
      </c>
      <c r="H27" s="73">
        <v>600</v>
      </c>
      <c r="I27" s="85">
        <v>14320.184999999999</v>
      </c>
      <c r="J27" s="86">
        <v>3077.2645546499998</v>
      </c>
      <c r="K27" s="87">
        <v>0.21489</v>
      </c>
      <c r="L27" s="88">
        <v>16022.5685928</v>
      </c>
      <c r="M27" s="88">
        <v>3001.6680001751502</v>
      </c>
      <c r="N27" s="89">
        <v>0.18734000000000001</v>
      </c>
      <c r="O27" s="90">
        <v>16768.669999999998</v>
      </c>
      <c r="P27" s="90">
        <v>5120.03</v>
      </c>
      <c r="Q27" s="97">
        <f t="shared" si="0"/>
        <v>0.30533310035918199</v>
      </c>
      <c r="R27" s="98">
        <f t="shared" si="1"/>
        <v>1.1709813804779801</v>
      </c>
      <c r="S27" s="98">
        <f t="shared" si="2"/>
        <v>1.04656565536785</v>
      </c>
      <c r="T27" s="118">
        <v>200</v>
      </c>
      <c r="U27" s="74">
        <v>0</v>
      </c>
      <c r="V27" s="99"/>
      <c r="X27" s="100">
        <f t="shared" si="3"/>
        <v>200</v>
      </c>
      <c r="Z27" s="58">
        <f t="shared" si="4"/>
        <v>0</v>
      </c>
    </row>
    <row r="28" spans="1:26" s="58" customFormat="1" ht="17.100000000000001" customHeight="1">
      <c r="A28" s="20">
        <v>26</v>
      </c>
      <c r="B28" s="20">
        <v>513</v>
      </c>
      <c r="C28" s="21" t="s">
        <v>92</v>
      </c>
      <c r="D28" s="21" t="s">
        <v>68</v>
      </c>
      <c r="E28" s="74">
        <v>3</v>
      </c>
      <c r="F28" s="270"/>
      <c r="G28" s="75">
        <v>200</v>
      </c>
      <c r="H28" s="73">
        <v>600</v>
      </c>
      <c r="I28" s="85">
        <v>14519.8605866784</v>
      </c>
      <c r="J28" s="86">
        <v>3592.4458269136198</v>
      </c>
      <c r="K28" s="87">
        <v>0.247416</v>
      </c>
      <c r="L28" s="88">
        <v>16245.981613222701</v>
      </c>
      <c r="M28" s="88">
        <v>3504.1932500456901</v>
      </c>
      <c r="N28" s="89">
        <v>0.215696</v>
      </c>
      <c r="O28" s="90">
        <v>24828.9</v>
      </c>
      <c r="P28" s="90">
        <v>5310.75</v>
      </c>
      <c r="Q28" s="97">
        <f t="shared" si="0"/>
        <v>0.21389388978166601</v>
      </c>
      <c r="R28" s="101">
        <f t="shared" si="1"/>
        <v>1.70999575731325</v>
      </c>
      <c r="S28" s="98">
        <f t="shared" si="2"/>
        <v>1.52831023640896</v>
      </c>
      <c r="T28" s="118">
        <v>200</v>
      </c>
      <c r="U28" s="74">
        <v>200</v>
      </c>
      <c r="V28" s="107" t="s">
        <v>202</v>
      </c>
      <c r="X28" s="100">
        <f t="shared" si="3"/>
        <v>400</v>
      </c>
      <c r="Z28" s="58">
        <f t="shared" si="4"/>
        <v>0</v>
      </c>
    </row>
    <row r="29" spans="1:26" s="58" customFormat="1" ht="17.100000000000001" customHeight="1">
      <c r="A29" s="77">
        <v>27</v>
      </c>
      <c r="B29" s="77">
        <v>724</v>
      </c>
      <c r="C29" s="78" t="s">
        <v>131</v>
      </c>
      <c r="D29" s="78" t="s">
        <v>73</v>
      </c>
      <c r="E29" s="79">
        <v>3</v>
      </c>
      <c r="F29" s="271">
        <v>10</v>
      </c>
      <c r="G29" s="80">
        <v>200</v>
      </c>
      <c r="H29" s="73">
        <v>600</v>
      </c>
      <c r="I29" s="85">
        <v>12919.708347456</v>
      </c>
      <c r="J29" s="86">
        <v>3188.48066248536</v>
      </c>
      <c r="K29" s="87">
        <v>0.24679200000000001</v>
      </c>
      <c r="L29" s="88">
        <v>14455.603275801601</v>
      </c>
      <c r="M29" s="88">
        <v>3110.1519559952599</v>
      </c>
      <c r="N29" s="89">
        <v>0.21515200000000001</v>
      </c>
      <c r="O29" s="90">
        <v>14785.52</v>
      </c>
      <c r="P29" s="90">
        <v>2787.86</v>
      </c>
      <c r="Q29" s="97">
        <f t="shared" si="0"/>
        <v>0.188553395484231</v>
      </c>
      <c r="R29" s="104">
        <f t="shared" si="1"/>
        <v>1.14441592661118</v>
      </c>
      <c r="S29" s="104">
        <f t="shared" si="2"/>
        <v>1.0228227572314901</v>
      </c>
      <c r="T29" s="119">
        <v>200</v>
      </c>
      <c r="U29" s="79">
        <v>0</v>
      </c>
      <c r="V29" s="106"/>
      <c r="X29" s="100">
        <f t="shared" si="3"/>
        <v>200</v>
      </c>
      <c r="Z29" s="58">
        <f t="shared" si="4"/>
        <v>0</v>
      </c>
    </row>
    <row r="30" spans="1:26" s="58" customFormat="1" ht="17.100000000000001" customHeight="1">
      <c r="A30" s="77">
        <v>28</v>
      </c>
      <c r="B30" s="77">
        <v>747</v>
      </c>
      <c r="C30" s="78" t="s">
        <v>56</v>
      </c>
      <c r="D30" s="78" t="s">
        <v>49</v>
      </c>
      <c r="E30" s="79">
        <v>3</v>
      </c>
      <c r="F30" s="271"/>
      <c r="G30" s="80">
        <v>200</v>
      </c>
      <c r="H30" s="73">
        <v>600</v>
      </c>
      <c r="I30" s="85">
        <v>10320.614250000001</v>
      </c>
      <c r="J30" s="86">
        <v>1857.1532518305</v>
      </c>
      <c r="K30" s="87">
        <v>0.17994599999999999</v>
      </c>
      <c r="L30" s="88">
        <v>13003.973954999999</v>
      </c>
      <c r="M30" s="88">
        <v>2040.0114181645799</v>
      </c>
      <c r="N30" s="89">
        <v>0.15687599999999999</v>
      </c>
      <c r="O30" s="90">
        <v>18391.990000000002</v>
      </c>
      <c r="P30" s="90">
        <v>3789</v>
      </c>
      <c r="Q30" s="97">
        <f t="shared" si="0"/>
        <v>0.20601359613614401</v>
      </c>
      <c r="R30" s="103">
        <f t="shared" si="1"/>
        <v>1.7820635046019699</v>
      </c>
      <c r="S30" s="104">
        <f t="shared" si="2"/>
        <v>1.4143361147634701</v>
      </c>
      <c r="T30" s="119">
        <v>200</v>
      </c>
      <c r="U30" s="79">
        <v>200</v>
      </c>
      <c r="V30" s="108" t="s">
        <v>207</v>
      </c>
      <c r="X30" s="100">
        <f t="shared" si="3"/>
        <v>400</v>
      </c>
      <c r="Z30" s="58">
        <f t="shared" si="4"/>
        <v>0</v>
      </c>
    </row>
    <row r="31" spans="1:26" s="58" customFormat="1" ht="17.100000000000001" customHeight="1">
      <c r="A31" s="77">
        <v>29</v>
      </c>
      <c r="B31" s="77">
        <v>399</v>
      </c>
      <c r="C31" s="78" t="s">
        <v>111</v>
      </c>
      <c r="D31" s="78" t="s">
        <v>73</v>
      </c>
      <c r="E31" s="79">
        <v>3</v>
      </c>
      <c r="F31" s="271"/>
      <c r="G31" s="80">
        <v>200</v>
      </c>
      <c r="H31" s="73">
        <v>600</v>
      </c>
      <c r="I31" s="85">
        <v>11600.153821948799</v>
      </c>
      <c r="J31" s="86">
        <v>2899.9224539489801</v>
      </c>
      <c r="K31" s="87">
        <v>0.24998999999999999</v>
      </c>
      <c r="L31" s="88">
        <v>13446.898310402999</v>
      </c>
      <c r="M31" s="88">
        <v>2930.6170177692402</v>
      </c>
      <c r="N31" s="89">
        <v>0.21793999999999999</v>
      </c>
      <c r="O31" s="90">
        <v>7608.78</v>
      </c>
      <c r="P31" s="90">
        <v>1485.64</v>
      </c>
      <c r="Q31" s="97">
        <f t="shared" si="0"/>
        <v>0.19525337833397699</v>
      </c>
      <c r="R31" s="104">
        <f t="shared" si="1"/>
        <v>0.65592061250113198</v>
      </c>
      <c r="S31" s="104">
        <f t="shared" si="2"/>
        <v>0.56583903769939103</v>
      </c>
      <c r="T31" s="119">
        <v>0</v>
      </c>
      <c r="U31" s="79">
        <v>0</v>
      </c>
      <c r="V31" s="106"/>
      <c r="X31" s="100">
        <f t="shared" si="3"/>
        <v>0</v>
      </c>
      <c r="Z31" s="58">
        <f t="shared" si="4"/>
        <v>-200</v>
      </c>
    </row>
    <row r="32" spans="1:26" s="58" customFormat="1" ht="17.100000000000001" customHeight="1">
      <c r="A32" s="20">
        <v>30</v>
      </c>
      <c r="B32" s="20">
        <v>308</v>
      </c>
      <c r="C32" s="21" t="s">
        <v>64</v>
      </c>
      <c r="D32" s="21" t="s">
        <v>49</v>
      </c>
      <c r="E32" s="74">
        <v>4</v>
      </c>
      <c r="F32" s="270">
        <v>11</v>
      </c>
      <c r="G32" s="75">
        <v>150</v>
      </c>
      <c r="H32" s="73">
        <v>450</v>
      </c>
      <c r="I32" s="85">
        <v>10696.489982679601</v>
      </c>
      <c r="J32" s="86">
        <v>2870.9165183712398</v>
      </c>
      <c r="K32" s="87">
        <v>0.26839800000000003</v>
      </c>
      <c r="L32" s="88">
        <v>12399.371187922199</v>
      </c>
      <c r="M32" s="88">
        <v>2901.30406551954</v>
      </c>
      <c r="N32" s="89">
        <v>0.233988</v>
      </c>
      <c r="O32" s="90">
        <v>13889.94</v>
      </c>
      <c r="P32" s="90">
        <v>3103.12</v>
      </c>
      <c r="Q32" s="97">
        <f t="shared" si="0"/>
        <v>0.22340773250280399</v>
      </c>
      <c r="R32" s="98">
        <f t="shared" si="1"/>
        <v>1.2985512090874101</v>
      </c>
      <c r="S32" s="98">
        <f t="shared" si="2"/>
        <v>1.1202132583569799</v>
      </c>
      <c r="T32" s="118">
        <v>150</v>
      </c>
      <c r="U32" s="74">
        <v>0</v>
      </c>
      <c r="V32" s="99"/>
      <c r="X32" s="100">
        <f t="shared" si="3"/>
        <v>150</v>
      </c>
      <c r="Z32" s="58">
        <f t="shared" si="4"/>
        <v>0</v>
      </c>
    </row>
    <row r="33" spans="1:26" s="58" customFormat="1" ht="17.100000000000001" customHeight="1">
      <c r="A33" s="20">
        <v>31</v>
      </c>
      <c r="B33" s="20">
        <v>754</v>
      </c>
      <c r="C33" s="21" t="s">
        <v>105</v>
      </c>
      <c r="D33" s="21" t="s">
        <v>55</v>
      </c>
      <c r="E33" s="74">
        <v>4</v>
      </c>
      <c r="F33" s="270"/>
      <c r="G33" s="75">
        <v>150</v>
      </c>
      <c r="H33" s="73">
        <v>450</v>
      </c>
      <c r="I33" s="85">
        <v>10568.264924880001</v>
      </c>
      <c r="J33" s="86">
        <v>2339.4333968311398</v>
      </c>
      <c r="K33" s="87">
        <v>0.22136400000000001</v>
      </c>
      <c r="L33" s="88">
        <v>12250.7327009209</v>
      </c>
      <c r="M33" s="88">
        <v>2364.19539955452</v>
      </c>
      <c r="N33" s="89">
        <v>0.19298399999999999</v>
      </c>
      <c r="O33" s="90">
        <v>10947.58</v>
      </c>
      <c r="P33" s="90">
        <v>2681.25</v>
      </c>
      <c r="Q33" s="97">
        <f t="shared" si="0"/>
        <v>0.24491714150524599</v>
      </c>
      <c r="R33" s="98">
        <f t="shared" si="1"/>
        <v>1.0358918969023001</v>
      </c>
      <c r="S33" s="98">
        <f t="shared" si="2"/>
        <v>0.89362655012275805</v>
      </c>
      <c r="T33" s="118">
        <v>150</v>
      </c>
      <c r="U33" s="74">
        <v>0</v>
      </c>
      <c r="V33" s="99"/>
      <c r="X33" s="100">
        <f t="shared" si="3"/>
        <v>150</v>
      </c>
      <c r="Z33" s="58">
        <f t="shared" si="4"/>
        <v>0</v>
      </c>
    </row>
    <row r="34" spans="1:26" s="58" customFormat="1" ht="17.100000000000001" customHeight="1">
      <c r="A34" s="20">
        <v>32</v>
      </c>
      <c r="B34" s="20">
        <v>357</v>
      </c>
      <c r="C34" s="21" t="s">
        <v>106</v>
      </c>
      <c r="D34" s="21" t="s">
        <v>68</v>
      </c>
      <c r="E34" s="74">
        <v>4</v>
      </c>
      <c r="F34" s="270"/>
      <c r="G34" s="75">
        <v>150</v>
      </c>
      <c r="H34" s="73">
        <v>450</v>
      </c>
      <c r="I34" s="85">
        <v>10357.775255312101</v>
      </c>
      <c r="J34" s="86">
        <v>2448.76451031038</v>
      </c>
      <c r="K34" s="87">
        <v>0.23641799999999999</v>
      </c>
      <c r="L34" s="88">
        <v>12006.7330759578</v>
      </c>
      <c r="M34" s="88">
        <v>2474.6837408195101</v>
      </c>
      <c r="N34" s="89">
        <v>0.20610800000000001</v>
      </c>
      <c r="O34" s="90">
        <v>15651.88</v>
      </c>
      <c r="P34" s="90">
        <v>3547.74</v>
      </c>
      <c r="Q34" s="97">
        <f t="shared" si="0"/>
        <v>0.22666542293960901</v>
      </c>
      <c r="R34" s="101">
        <f t="shared" si="1"/>
        <v>1.5111237320941799</v>
      </c>
      <c r="S34" s="98">
        <f t="shared" si="2"/>
        <v>1.3035919013924999</v>
      </c>
      <c r="T34" s="118">
        <v>150</v>
      </c>
      <c r="U34" s="74">
        <v>150</v>
      </c>
      <c r="V34" s="107" t="s">
        <v>202</v>
      </c>
      <c r="X34" s="100">
        <f t="shared" si="3"/>
        <v>300</v>
      </c>
      <c r="Z34" s="58">
        <f t="shared" si="4"/>
        <v>0</v>
      </c>
    </row>
    <row r="35" spans="1:26" s="58" customFormat="1" ht="18" customHeight="1">
      <c r="A35" s="77">
        <v>33</v>
      </c>
      <c r="B35" s="77">
        <v>391</v>
      </c>
      <c r="C35" s="78" t="s">
        <v>159</v>
      </c>
      <c r="D35" s="78" t="s">
        <v>49</v>
      </c>
      <c r="E35" s="79">
        <v>4</v>
      </c>
      <c r="F35" s="271">
        <v>12</v>
      </c>
      <c r="G35" s="80">
        <v>150</v>
      </c>
      <c r="H35" s="73">
        <v>450</v>
      </c>
      <c r="I35" s="85">
        <v>9498.6930106925993</v>
      </c>
      <c r="J35" s="86">
        <v>2680.56916238949</v>
      </c>
      <c r="K35" s="87">
        <v>0.28220400000000001</v>
      </c>
      <c r="L35" s="88">
        <v>11106.6317635426</v>
      </c>
      <c r="M35" s="88">
        <v>2732.49797299381</v>
      </c>
      <c r="N35" s="89">
        <v>0.24602399999999999</v>
      </c>
      <c r="O35" s="91">
        <v>9937.7999999999993</v>
      </c>
      <c r="P35" s="91">
        <v>3019.47</v>
      </c>
      <c r="Q35" s="109">
        <f t="shared" si="0"/>
        <v>0.30383686530218001</v>
      </c>
      <c r="R35" s="104">
        <f t="shared" si="1"/>
        <v>1.0462281483161</v>
      </c>
      <c r="S35" s="104">
        <f t="shared" si="2"/>
        <v>0.89476271578758204</v>
      </c>
      <c r="T35" s="119">
        <v>150</v>
      </c>
      <c r="U35" s="79">
        <v>0</v>
      </c>
      <c r="V35" s="106" t="s">
        <v>50</v>
      </c>
      <c r="X35" s="100">
        <f t="shared" si="3"/>
        <v>150</v>
      </c>
      <c r="Y35" s="110" t="s">
        <v>204</v>
      </c>
      <c r="Z35" s="58">
        <f t="shared" si="4"/>
        <v>0</v>
      </c>
    </row>
    <row r="36" spans="1:26" s="58" customFormat="1" ht="17.100000000000001" customHeight="1">
      <c r="A36" s="77">
        <v>34</v>
      </c>
      <c r="B36" s="77">
        <v>514</v>
      </c>
      <c r="C36" s="78" t="s">
        <v>74</v>
      </c>
      <c r="D36" s="78" t="s">
        <v>53</v>
      </c>
      <c r="E36" s="79">
        <v>4</v>
      </c>
      <c r="F36" s="271"/>
      <c r="G36" s="80">
        <v>150</v>
      </c>
      <c r="H36" s="73">
        <v>450</v>
      </c>
      <c r="I36" s="85">
        <v>10661.7364000785</v>
      </c>
      <c r="J36" s="86">
        <v>2837.4718785712898</v>
      </c>
      <c r="K36" s="87">
        <v>0.26613599999999998</v>
      </c>
      <c r="L36" s="88">
        <v>12359.084834971</v>
      </c>
      <c r="M36" s="88">
        <v>2867.50542707063</v>
      </c>
      <c r="N36" s="89">
        <v>0.232016</v>
      </c>
      <c r="O36" s="90">
        <v>11115.9</v>
      </c>
      <c r="P36" s="90">
        <v>2792.32</v>
      </c>
      <c r="Q36" s="97">
        <f t="shared" ref="Q36:Q67" si="5">P36/O36</f>
        <v>0.25120053257046199</v>
      </c>
      <c r="R36" s="104">
        <f t="shared" ref="R36:R67" si="6">O36/I36</f>
        <v>1.0425975266015901</v>
      </c>
      <c r="S36" s="104">
        <f t="shared" ref="S36:S67" si="7">O36/L36</f>
        <v>0.89941125483229101</v>
      </c>
      <c r="T36" s="119">
        <v>150</v>
      </c>
      <c r="U36" s="79">
        <v>0</v>
      </c>
      <c r="V36" s="106"/>
      <c r="X36" s="100">
        <f t="shared" ref="X36:X67" si="8">T36+U36</f>
        <v>150</v>
      </c>
      <c r="Y36" s="110" t="s">
        <v>204</v>
      </c>
      <c r="Z36" s="58">
        <f t="shared" ref="Z36:Z67" si="9">T36-G36</f>
        <v>0</v>
      </c>
    </row>
    <row r="37" spans="1:26" s="58" customFormat="1" ht="17.100000000000001" customHeight="1">
      <c r="A37" s="77">
        <v>35</v>
      </c>
      <c r="B37" s="77">
        <v>598</v>
      </c>
      <c r="C37" s="78" t="s">
        <v>117</v>
      </c>
      <c r="D37" s="78" t="s">
        <v>73</v>
      </c>
      <c r="E37" s="79">
        <v>4</v>
      </c>
      <c r="F37" s="271"/>
      <c r="G37" s="80">
        <v>150</v>
      </c>
      <c r="H37" s="73">
        <v>450</v>
      </c>
      <c r="I37" s="85">
        <v>10430.965465400701</v>
      </c>
      <c r="J37" s="86">
        <v>2706.0845087579701</v>
      </c>
      <c r="K37" s="87">
        <v>0.25942799999999999</v>
      </c>
      <c r="L37" s="88">
        <v>12196.7192993837</v>
      </c>
      <c r="M37" s="88">
        <v>2758.5076105030198</v>
      </c>
      <c r="N37" s="89">
        <v>0.22616800000000001</v>
      </c>
      <c r="O37" s="90">
        <v>14182.24</v>
      </c>
      <c r="P37" s="90">
        <v>3612.78</v>
      </c>
      <c r="Q37" s="97">
        <f t="shared" si="5"/>
        <v>0.25473973081826301</v>
      </c>
      <c r="R37" s="103">
        <f t="shared" si="6"/>
        <v>1.35962869851714</v>
      </c>
      <c r="S37" s="103">
        <f t="shared" si="7"/>
        <v>1.1627913746212599</v>
      </c>
      <c r="T37" s="119">
        <v>150</v>
      </c>
      <c r="U37" s="79">
        <v>150</v>
      </c>
      <c r="V37" s="106" t="s">
        <v>202</v>
      </c>
      <c r="X37" s="100">
        <f t="shared" si="8"/>
        <v>300</v>
      </c>
      <c r="Y37" s="110" t="s">
        <v>204</v>
      </c>
      <c r="Z37" s="58">
        <f t="shared" si="9"/>
        <v>0</v>
      </c>
    </row>
    <row r="38" spans="1:26" s="58" customFormat="1" ht="17.100000000000001" customHeight="1">
      <c r="A38" s="20">
        <v>36</v>
      </c>
      <c r="B38" s="20">
        <v>737</v>
      </c>
      <c r="C38" s="21" t="s">
        <v>132</v>
      </c>
      <c r="D38" s="21" t="s">
        <v>73</v>
      </c>
      <c r="E38" s="74">
        <v>4</v>
      </c>
      <c r="F38" s="270">
        <v>13</v>
      </c>
      <c r="G38" s="75">
        <v>150</v>
      </c>
      <c r="H38" s="73">
        <v>450</v>
      </c>
      <c r="I38" s="85">
        <v>11136.3256</v>
      </c>
      <c r="J38" s="86">
        <v>2978.5439176271998</v>
      </c>
      <c r="K38" s="87">
        <v>0.26746199999999998</v>
      </c>
      <c r="L38" s="88">
        <v>13021.482797568</v>
      </c>
      <c r="M38" s="88">
        <v>3036.2451868745302</v>
      </c>
      <c r="N38" s="89">
        <v>0.23317199999999999</v>
      </c>
      <c r="O38" s="90">
        <v>11275.83</v>
      </c>
      <c r="P38" s="90">
        <v>2326.5700000000002</v>
      </c>
      <c r="Q38" s="97">
        <f t="shared" si="5"/>
        <v>0.20633248284161801</v>
      </c>
      <c r="R38" s="98">
        <f t="shared" si="6"/>
        <v>1.01252696850027</v>
      </c>
      <c r="S38" s="98">
        <f t="shared" si="7"/>
        <v>0.86594055187831398</v>
      </c>
      <c r="T38" s="118">
        <v>150</v>
      </c>
      <c r="U38" s="74">
        <v>0</v>
      </c>
      <c r="V38" s="99"/>
      <c r="X38" s="100">
        <f t="shared" si="8"/>
        <v>150</v>
      </c>
      <c r="Z38" s="58">
        <f t="shared" si="9"/>
        <v>0</v>
      </c>
    </row>
    <row r="39" spans="1:26" s="58" customFormat="1" ht="17.100000000000001" customHeight="1">
      <c r="A39" s="20">
        <v>37</v>
      </c>
      <c r="B39" s="20">
        <v>746</v>
      </c>
      <c r="C39" s="21" t="s">
        <v>83</v>
      </c>
      <c r="D39" s="21" t="s">
        <v>53</v>
      </c>
      <c r="E39" s="74">
        <v>4</v>
      </c>
      <c r="F39" s="270"/>
      <c r="G39" s="75">
        <v>150</v>
      </c>
      <c r="H39" s="73">
        <v>450</v>
      </c>
      <c r="I39" s="85">
        <v>12164.3243367456</v>
      </c>
      <c r="J39" s="86">
        <v>3056.1405177152901</v>
      </c>
      <c r="K39" s="87">
        <v>0.25123800000000002</v>
      </c>
      <c r="L39" s="88">
        <v>14100.884771155501</v>
      </c>
      <c r="M39" s="88">
        <v>3088.4885896566502</v>
      </c>
      <c r="N39" s="89">
        <v>0.219028</v>
      </c>
      <c r="O39" s="90">
        <v>17060.91</v>
      </c>
      <c r="P39" s="90">
        <v>3575.68</v>
      </c>
      <c r="Q39" s="97">
        <f t="shared" si="5"/>
        <v>0.209583193393553</v>
      </c>
      <c r="R39" s="98">
        <f t="shared" si="6"/>
        <v>1.4025365920623301</v>
      </c>
      <c r="S39" s="98">
        <f t="shared" si="7"/>
        <v>1.2099176950158099</v>
      </c>
      <c r="T39" s="118">
        <v>150</v>
      </c>
      <c r="U39" s="74">
        <v>150</v>
      </c>
      <c r="V39" s="107" t="s">
        <v>202</v>
      </c>
      <c r="X39" s="100">
        <f t="shared" si="8"/>
        <v>300</v>
      </c>
      <c r="Z39" s="58">
        <f t="shared" si="9"/>
        <v>0</v>
      </c>
    </row>
    <row r="40" spans="1:26" s="58" customFormat="1" ht="17.100000000000001" customHeight="1">
      <c r="A40" s="20">
        <v>38</v>
      </c>
      <c r="B40" s="20">
        <v>101453</v>
      </c>
      <c r="C40" s="21" t="s">
        <v>81</v>
      </c>
      <c r="D40" s="21" t="s">
        <v>55</v>
      </c>
      <c r="E40" s="74">
        <v>4</v>
      </c>
      <c r="F40" s="270"/>
      <c r="G40" s="75">
        <v>150</v>
      </c>
      <c r="H40" s="73">
        <v>450</v>
      </c>
      <c r="I40" s="85">
        <v>10037.143599999999</v>
      </c>
      <c r="J40" s="86">
        <v>2495.0933789495998</v>
      </c>
      <c r="K40" s="87">
        <v>0.248586</v>
      </c>
      <c r="L40" s="88">
        <v>12140.92889856</v>
      </c>
      <c r="M40" s="88">
        <v>2631.13354718033</v>
      </c>
      <c r="N40" s="89">
        <v>0.21671599999999999</v>
      </c>
      <c r="O40" s="90">
        <v>14010.86</v>
      </c>
      <c r="P40" s="90">
        <v>2674.51</v>
      </c>
      <c r="Q40" s="97">
        <f t="shared" si="5"/>
        <v>0.19088835374844901</v>
      </c>
      <c r="R40" s="98">
        <f t="shared" si="6"/>
        <v>1.3959011207132701</v>
      </c>
      <c r="S40" s="98">
        <f t="shared" si="7"/>
        <v>1.1540187836584599</v>
      </c>
      <c r="T40" s="118">
        <v>150</v>
      </c>
      <c r="U40" s="74">
        <v>0</v>
      </c>
      <c r="V40" s="99"/>
      <c r="X40" s="100">
        <f t="shared" si="8"/>
        <v>150</v>
      </c>
      <c r="Z40" s="58">
        <f t="shared" si="9"/>
        <v>0</v>
      </c>
    </row>
    <row r="41" spans="1:26" s="58" customFormat="1" ht="17.100000000000001" customHeight="1">
      <c r="A41" s="77">
        <v>39</v>
      </c>
      <c r="B41" s="77">
        <v>355</v>
      </c>
      <c r="C41" s="78" t="s">
        <v>88</v>
      </c>
      <c r="D41" s="78" t="s">
        <v>49</v>
      </c>
      <c r="E41" s="79">
        <v>4</v>
      </c>
      <c r="F41" s="271">
        <v>14</v>
      </c>
      <c r="G41" s="80">
        <v>150</v>
      </c>
      <c r="H41" s="73">
        <v>450</v>
      </c>
      <c r="I41" s="85">
        <v>10998.0067999968</v>
      </c>
      <c r="J41" s="86">
        <v>2318.7537656705299</v>
      </c>
      <c r="K41" s="87">
        <v>0.21083399999999999</v>
      </c>
      <c r="L41" s="88">
        <v>12748.8894825563</v>
      </c>
      <c r="M41" s="88">
        <v>2343.2968824517802</v>
      </c>
      <c r="N41" s="89">
        <v>0.183804</v>
      </c>
      <c r="O41" s="90">
        <v>12001.13</v>
      </c>
      <c r="P41" s="90">
        <v>2509.85</v>
      </c>
      <c r="Q41" s="97">
        <f t="shared" si="5"/>
        <v>0.20913447317044301</v>
      </c>
      <c r="R41" s="104">
        <f t="shared" si="6"/>
        <v>1.0912095453517501</v>
      </c>
      <c r="S41" s="104">
        <f t="shared" si="7"/>
        <v>0.94134708881276097</v>
      </c>
      <c r="T41" s="119">
        <v>150</v>
      </c>
      <c r="U41" s="79">
        <v>0</v>
      </c>
      <c r="V41" s="106"/>
      <c r="X41" s="100">
        <f t="shared" si="8"/>
        <v>150</v>
      </c>
      <c r="Z41" s="58">
        <f t="shared" si="9"/>
        <v>0</v>
      </c>
    </row>
    <row r="42" spans="1:26" s="58" customFormat="1" ht="17.100000000000001" customHeight="1">
      <c r="A42" s="77">
        <v>40</v>
      </c>
      <c r="B42" s="77">
        <v>377</v>
      </c>
      <c r="C42" s="78" t="s">
        <v>135</v>
      </c>
      <c r="D42" s="78" t="s">
        <v>73</v>
      </c>
      <c r="E42" s="79">
        <v>4</v>
      </c>
      <c r="F42" s="271"/>
      <c r="G42" s="80">
        <v>150</v>
      </c>
      <c r="H42" s="73">
        <v>450</v>
      </c>
      <c r="I42" s="85">
        <v>11818.9826584896</v>
      </c>
      <c r="J42" s="86">
        <v>3097.5189751369498</v>
      </c>
      <c r="K42" s="87">
        <v>0.26207999999999998</v>
      </c>
      <c r="L42" s="88">
        <v>13700.5646977211</v>
      </c>
      <c r="M42" s="88">
        <v>3130.3050221353301</v>
      </c>
      <c r="N42" s="89">
        <v>0.22847999999999999</v>
      </c>
      <c r="O42" s="90">
        <v>11907.25</v>
      </c>
      <c r="P42" s="90">
        <v>2218.85</v>
      </c>
      <c r="Q42" s="97">
        <f t="shared" si="5"/>
        <v>0.18634445400911201</v>
      </c>
      <c r="R42" s="104">
        <f t="shared" si="6"/>
        <v>1.0074682689754999</v>
      </c>
      <c r="S42" s="104">
        <f t="shared" si="7"/>
        <v>0.86910651222869695</v>
      </c>
      <c r="T42" s="119">
        <v>150</v>
      </c>
      <c r="U42" s="79">
        <v>0</v>
      </c>
      <c r="V42" s="106"/>
      <c r="X42" s="100">
        <f t="shared" si="8"/>
        <v>150</v>
      </c>
      <c r="Z42" s="58">
        <f t="shared" si="9"/>
        <v>0</v>
      </c>
    </row>
    <row r="43" spans="1:26" s="58" customFormat="1" ht="17.100000000000001" customHeight="1">
      <c r="A43" s="77">
        <v>41</v>
      </c>
      <c r="B43" s="77">
        <v>515</v>
      </c>
      <c r="C43" s="78" t="s">
        <v>121</v>
      </c>
      <c r="D43" s="78" t="s">
        <v>49</v>
      </c>
      <c r="E43" s="79">
        <v>4</v>
      </c>
      <c r="F43" s="271"/>
      <c r="G43" s="80">
        <v>150</v>
      </c>
      <c r="H43" s="73">
        <v>450</v>
      </c>
      <c r="I43" s="85">
        <v>10357.565399999999</v>
      </c>
      <c r="J43" s="86">
        <v>2494.7646325055998</v>
      </c>
      <c r="K43" s="87">
        <v>0.24086399999999999</v>
      </c>
      <c r="L43" s="88">
        <v>12110.894070912</v>
      </c>
      <c r="M43" s="88">
        <v>2543.09398058639</v>
      </c>
      <c r="N43" s="89">
        <v>0.209984</v>
      </c>
      <c r="O43" s="90">
        <v>15870.23</v>
      </c>
      <c r="P43" s="90">
        <v>3928.22</v>
      </c>
      <c r="Q43" s="97">
        <f t="shared" si="5"/>
        <v>0.247521302463795</v>
      </c>
      <c r="R43" s="104">
        <f t="shared" si="6"/>
        <v>1.53223555798161</v>
      </c>
      <c r="S43" s="104">
        <f t="shared" si="7"/>
        <v>1.31040944682335</v>
      </c>
      <c r="T43" s="119">
        <v>150</v>
      </c>
      <c r="U43" s="79">
        <v>150</v>
      </c>
      <c r="V43" s="108" t="s">
        <v>202</v>
      </c>
      <c r="X43" s="100">
        <f t="shared" si="8"/>
        <v>300</v>
      </c>
      <c r="Z43" s="58">
        <f t="shared" si="9"/>
        <v>0</v>
      </c>
    </row>
    <row r="44" spans="1:26" s="58" customFormat="1" ht="17.100000000000001" customHeight="1">
      <c r="A44" s="20">
        <v>42</v>
      </c>
      <c r="B44" s="20">
        <v>106066</v>
      </c>
      <c r="C44" s="21" t="s">
        <v>115</v>
      </c>
      <c r="D44" s="21" t="s">
        <v>116</v>
      </c>
      <c r="E44" s="74">
        <v>5</v>
      </c>
      <c r="F44" s="270">
        <v>15</v>
      </c>
      <c r="G44" s="75">
        <v>150</v>
      </c>
      <c r="H44" s="73">
        <v>450</v>
      </c>
      <c r="I44" s="85">
        <v>8525.5</v>
      </c>
      <c r="J44" s="86">
        <v>2337.4363349999999</v>
      </c>
      <c r="K44" s="87">
        <v>0.27417000000000002</v>
      </c>
      <c r="L44" s="88">
        <v>9968.6966400000001</v>
      </c>
      <c r="M44" s="88">
        <v>2382.7178708928</v>
      </c>
      <c r="N44" s="89">
        <v>0.23902000000000001</v>
      </c>
      <c r="O44" s="90">
        <v>10884.76</v>
      </c>
      <c r="P44" s="90">
        <v>3265.31</v>
      </c>
      <c r="Q44" s="97">
        <f t="shared" si="5"/>
        <v>0.29998915915463498</v>
      </c>
      <c r="R44" s="98">
        <f t="shared" si="6"/>
        <v>1.2767298105683</v>
      </c>
      <c r="S44" s="98">
        <f t="shared" si="7"/>
        <v>1.0918939950809901</v>
      </c>
      <c r="T44" s="118">
        <v>150</v>
      </c>
      <c r="U44" s="74">
        <v>0</v>
      </c>
      <c r="V44" s="99"/>
      <c r="X44" s="100">
        <f t="shared" si="8"/>
        <v>150</v>
      </c>
      <c r="Y44" s="110"/>
      <c r="Z44" s="58">
        <f t="shared" si="9"/>
        <v>0</v>
      </c>
    </row>
    <row r="45" spans="1:26" s="58" customFormat="1" ht="17.100000000000001" customHeight="1">
      <c r="A45" s="20">
        <v>43</v>
      </c>
      <c r="B45" s="20">
        <v>359</v>
      </c>
      <c r="C45" s="21" t="s">
        <v>153</v>
      </c>
      <c r="D45" s="21" t="s">
        <v>68</v>
      </c>
      <c r="E45" s="74">
        <v>5</v>
      </c>
      <c r="F45" s="270"/>
      <c r="G45" s="75">
        <v>150</v>
      </c>
      <c r="H45" s="73">
        <v>450</v>
      </c>
      <c r="I45" s="85">
        <v>12394.3838782272</v>
      </c>
      <c r="J45" s="86">
        <v>2815.2107765650098</v>
      </c>
      <c r="K45" s="87">
        <v>0.227136</v>
      </c>
      <c r="L45" s="88">
        <v>14492.5051811335</v>
      </c>
      <c r="M45" s="88">
        <v>2869.7479059473299</v>
      </c>
      <c r="N45" s="89">
        <v>0.198016</v>
      </c>
      <c r="O45" s="90">
        <v>8865.85</v>
      </c>
      <c r="P45" s="90">
        <v>2853.2</v>
      </c>
      <c r="Q45" s="97">
        <f t="shared" si="5"/>
        <v>0.32181911491847898</v>
      </c>
      <c r="R45" s="98">
        <f t="shared" si="6"/>
        <v>0.71531187730713597</v>
      </c>
      <c r="S45" s="98">
        <f t="shared" si="7"/>
        <v>0.61175413699638803</v>
      </c>
      <c r="T45" s="118">
        <v>0</v>
      </c>
      <c r="U45" s="74">
        <v>0</v>
      </c>
      <c r="V45" s="99"/>
      <c r="X45" s="100">
        <f t="shared" si="8"/>
        <v>0</v>
      </c>
      <c r="Z45" s="58">
        <f t="shared" si="9"/>
        <v>-150</v>
      </c>
    </row>
    <row r="46" spans="1:26" s="58" customFormat="1" ht="17.100000000000001" customHeight="1">
      <c r="A46" s="20">
        <v>44</v>
      </c>
      <c r="B46" s="20">
        <v>716</v>
      </c>
      <c r="C46" s="21" t="s">
        <v>80</v>
      </c>
      <c r="D46" s="21" t="s">
        <v>53</v>
      </c>
      <c r="E46" s="74">
        <v>5</v>
      </c>
      <c r="F46" s="270"/>
      <c r="G46" s="75">
        <v>150</v>
      </c>
      <c r="H46" s="73">
        <v>450</v>
      </c>
      <c r="I46" s="85">
        <v>9500.4692552880006</v>
      </c>
      <c r="J46" s="86">
        <v>2681.0704257193001</v>
      </c>
      <c r="K46" s="87">
        <v>0.28220400000000001</v>
      </c>
      <c r="L46" s="88">
        <v>11300.2381510098</v>
      </c>
      <c r="M46" s="88">
        <v>2780.1297908640199</v>
      </c>
      <c r="N46" s="89">
        <v>0.24602399999999999</v>
      </c>
      <c r="O46" s="90">
        <v>14245.12</v>
      </c>
      <c r="P46" s="90">
        <v>3024.96</v>
      </c>
      <c r="Q46" s="97">
        <f t="shared" si="5"/>
        <v>0.21235061550903001</v>
      </c>
      <c r="R46" s="98">
        <f t="shared" si="6"/>
        <v>1.49941225188125</v>
      </c>
      <c r="S46" s="98">
        <f t="shared" si="7"/>
        <v>1.2606035208848301</v>
      </c>
      <c r="T46" s="118">
        <v>150</v>
      </c>
      <c r="U46" s="74">
        <v>150</v>
      </c>
      <c r="V46" s="107" t="s">
        <v>208</v>
      </c>
      <c r="X46" s="100">
        <f t="shared" si="8"/>
        <v>300</v>
      </c>
      <c r="Z46" s="58">
        <f t="shared" si="9"/>
        <v>0</v>
      </c>
    </row>
    <row r="47" spans="1:26" s="58" customFormat="1" ht="17.100000000000001" customHeight="1">
      <c r="A47" s="77">
        <v>45</v>
      </c>
      <c r="B47" s="77">
        <v>349</v>
      </c>
      <c r="C47" s="78" t="s">
        <v>160</v>
      </c>
      <c r="D47" s="78" t="s">
        <v>49</v>
      </c>
      <c r="E47" s="79">
        <v>5</v>
      </c>
      <c r="F47" s="271">
        <v>16</v>
      </c>
      <c r="G47" s="80">
        <v>150</v>
      </c>
      <c r="H47" s="73">
        <v>450</v>
      </c>
      <c r="I47" s="85">
        <v>8887.2110482823991</v>
      </c>
      <c r="J47" s="86">
        <v>2344.4107256927</v>
      </c>
      <c r="K47" s="87">
        <v>0.26379599999999997</v>
      </c>
      <c r="L47" s="88">
        <v>10391.6381345356</v>
      </c>
      <c r="M47" s="88">
        <v>2389.82737162797</v>
      </c>
      <c r="N47" s="89">
        <v>0.22997600000000001</v>
      </c>
      <c r="O47" s="91">
        <v>9501.7199999999993</v>
      </c>
      <c r="P47" s="91">
        <v>2635.8</v>
      </c>
      <c r="Q47" s="109">
        <f t="shared" si="5"/>
        <v>0.27740240714312803</v>
      </c>
      <c r="R47" s="104">
        <f t="shared" si="6"/>
        <v>1.0691453087339899</v>
      </c>
      <c r="S47" s="104">
        <f t="shared" si="7"/>
        <v>0.91436209353960796</v>
      </c>
      <c r="T47" s="119">
        <v>150</v>
      </c>
      <c r="U47" s="79">
        <v>0</v>
      </c>
      <c r="V47" s="108"/>
      <c r="X47" s="100">
        <f t="shared" si="8"/>
        <v>150</v>
      </c>
      <c r="Y47" s="110" t="s">
        <v>204</v>
      </c>
      <c r="Z47" s="58">
        <f t="shared" si="9"/>
        <v>0</v>
      </c>
    </row>
    <row r="48" spans="1:26" s="58" customFormat="1" ht="17.100000000000001" customHeight="1">
      <c r="A48" s="77">
        <v>46</v>
      </c>
      <c r="B48" s="77">
        <v>102565</v>
      </c>
      <c r="C48" s="78" t="s">
        <v>164</v>
      </c>
      <c r="D48" s="78" t="s">
        <v>68</v>
      </c>
      <c r="E48" s="79">
        <v>5</v>
      </c>
      <c r="F48" s="271"/>
      <c r="G48" s="80">
        <v>150</v>
      </c>
      <c r="H48" s="73">
        <v>450</v>
      </c>
      <c r="I48" s="85">
        <v>10210.3995</v>
      </c>
      <c r="J48" s="86">
        <v>2358.1734477209998</v>
      </c>
      <c r="K48" s="87">
        <v>0.230958</v>
      </c>
      <c r="L48" s="88">
        <v>12350.499235200001</v>
      </c>
      <c r="M48" s="88">
        <v>2486.7483200090501</v>
      </c>
      <c r="N48" s="89">
        <v>0.201348</v>
      </c>
      <c r="O48" s="90">
        <v>7173.05</v>
      </c>
      <c r="P48" s="90">
        <v>1662.58</v>
      </c>
      <c r="Q48" s="97">
        <f t="shared" si="5"/>
        <v>0.231781459769554</v>
      </c>
      <c r="R48" s="104">
        <f t="shared" si="6"/>
        <v>0.70252393160522297</v>
      </c>
      <c r="S48" s="104">
        <f t="shared" si="7"/>
        <v>0.58079028737204297</v>
      </c>
      <c r="T48" s="119">
        <v>0</v>
      </c>
      <c r="U48" s="79">
        <v>0</v>
      </c>
      <c r="V48" s="108"/>
      <c r="X48" s="100">
        <f t="shared" si="8"/>
        <v>0</v>
      </c>
      <c r="Y48" s="110" t="s">
        <v>204</v>
      </c>
      <c r="Z48" s="58">
        <f t="shared" si="9"/>
        <v>-150</v>
      </c>
    </row>
    <row r="49" spans="1:26" s="58" customFormat="1" ht="17.100000000000001" customHeight="1">
      <c r="A49" s="77">
        <v>47</v>
      </c>
      <c r="B49" s="77">
        <v>54</v>
      </c>
      <c r="C49" s="78" t="s">
        <v>58</v>
      </c>
      <c r="D49" s="78" t="s">
        <v>55</v>
      </c>
      <c r="E49" s="79">
        <v>5</v>
      </c>
      <c r="F49" s="271"/>
      <c r="G49" s="80">
        <v>150</v>
      </c>
      <c r="H49" s="73">
        <v>450</v>
      </c>
      <c r="I49" s="85">
        <v>12264.512000000001</v>
      </c>
      <c r="J49" s="86">
        <v>3074.6150423039999</v>
      </c>
      <c r="K49" s="87">
        <v>0.25069200000000003</v>
      </c>
      <c r="L49" s="88">
        <v>13846.14346752</v>
      </c>
      <c r="M49" s="88">
        <v>3026.1023471134299</v>
      </c>
      <c r="N49" s="89">
        <v>0.218552</v>
      </c>
      <c r="O49" s="90">
        <v>15280.99</v>
      </c>
      <c r="P49" s="90">
        <v>3875.98</v>
      </c>
      <c r="Q49" s="97">
        <f t="shared" si="5"/>
        <v>0.25364717861866298</v>
      </c>
      <c r="R49" s="103">
        <f t="shared" si="6"/>
        <v>1.24595173456555</v>
      </c>
      <c r="S49" s="103">
        <f t="shared" si="7"/>
        <v>1.1036278827996999</v>
      </c>
      <c r="T49" s="119">
        <v>150</v>
      </c>
      <c r="U49" s="79">
        <v>150</v>
      </c>
      <c r="V49" s="108" t="s">
        <v>209</v>
      </c>
      <c r="X49" s="100">
        <f t="shared" si="8"/>
        <v>300</v>
      </c>
      <c r="Y49" s="110" t="s">
        <v>204</v>
      </c>
      <c r="Z49" s="58">
        <f t="shared" si="9"/>
        <v>0</v>
      </c>
    </row>
    <row r="50" spans="1:26" s="58" customFormat="1" ht="17.100000000000001" customHeight="1">
      <c r="A50" s="20">
        <v>48</v>
      </c>
      <c r="B50" s="20">
        <v>511</v>
      </c>
      <c r="C50" s="21" t="s">
        <v>94</v>
      </c>
      <c r="D50" s="21" t="s">
        <v>49</v>
      </c>
      <c r="E50" s="74">
        <v>5</v>
      </c>
      <c r="F50" s="270">
        <v>17</v>
      </c>
      <c r="G50" s="75">
        <v>150</v>
      </c>
      <c r="H50" s="73">
        <v>450</v>
      </c>
      <c r="I50" s="85">
        <v>10662.2467021056</v>
      </c>
      <c r="J50" s="86">
        <v>2591.4377364533598</v>
      </c>
      <c r="K50" s="87">
        <v>0.24304799999999999</v>
      </c>
      <c r="L50" s="88">
        <v>12467.151823837999</v>
      </c>
      <c r="M50" s="88">
        <v>2641.6398656493898</v>
      </c>
      <c r="N50" s="89">
        <v>0.21188799999999999</v>
      </c>
      <c r="O50" s="90">
        <v>12630.02</v>
      </c>
      <c r="P50" s="90">
        <v>2769.03</v>
      </c>
      <c r="Q50" s="97">
        <f t="shared" si="5"/>
        <v>0.21924193310857801</v>
      </c>
      <c r="R50" s="98">
        <f t="shared" si="6"/>
        <v>1.1845552211341901</v>
      </c>
      <c r="S50" s="98">
        <f t="shared" si="7"/>
        <v>1.0130637838107199</v>
      </c>
      <c r="T50" s="118">
        <v>150</v>
      </c>
      <c r="U50" s="74">
        <v>0</v>
      </c>
      <c r="V50" s="99"/>
      <c r="X50" s="100">
        <f t="shared" si="8"/>
        <v>150</v>
      </c>
      <c r="Z50" s="58">
        <f t="shared" si="9"/>
        <v>0</v>
      </c>
    </row>
    <row r="51" spans="1:26" s="58" customFormat="1" ht="17.100000000000001" customHeight="1">
      <c r="A51" s="20">
        <v>49</v>
      </c>
      <c r="B51" s="20">
        <v>351</v>
      </c>
      <c r="C51" s="21" t="s">
        <v>133</v>
      </c>
      <c r="D51" s="21" t="s">
        <v>55</v>
      </c>
      <c r="E51" s="74">
        <v>5</v>
      </c>
      <c r="F51" s="270"/>
      <c r="G51" s="75">
        <v>150</v>
      </c>
      <c r="H51" s="73">
        <v>450</v>
      </c>
      <c r="I51" s="85">
        <v>10535.585999999999</v>
      </c>
      <c r="J51" s="86">
        <v>2697.889649364</v>
      </c>
      <c r="K51" s="87">
        <v>0.25607400000000002</v>
      </c>
      <c r="L51" s="88">
        <v>12743.844825599999</v>
      </c>
      <c r="M51" s="88">
        <v>2844.9868942462499</v>
      </c>
      <c r="N51" s="89">
        <v>0.223244</v>
      </c>
      <c r="O51" s="90">
        <v>15277.97</v>
      </c>
      <c r="P51" s="90">
        <v>5304.75</v>
      </c>
      <c r="Q51" s="97">
        <f t="shared" si="5"/>
        <v>0.34721563139605599</v>
      </c>
      <c r="R51" s="101">
        <f t="shared" si="6"/>
        <v>1.45013006395658</v>
      </c>
      <c r="S51" s="98">
        <f t="shared" si="7"/>
        <v>1.19885091266251</v>
      </c>
      <c r="T51" s="118">
        <v>150</v>
      </c>
      <c r="U51" s="74">
        <v>150</v>
      </c>
      <c r="V51" s="107" t="s">
        <v>210</v>
      </c>
      <c r="X51" s="100">
        <f t="shared" si="8"/>
        <v>300</v>
      </c>
      <c r="Z51" s="58">
        <f t="shared" si="9"/>
        <v>0</v>
      </c>
    </row>
    <row r="52" spans="1:26" s="58" customFormat="1" ht="17.100000000000001" customHeight="1">
      <c r="A52" s="20">
        <v>50</v>
      </c>
      <c r="B52" s="20">
        <v>572</v>
      </c>
      <c r="C52" s="21" t="s">
        <v>125</v>
      </c>
      <c r="D52" s="21" t="s">
        <v>49</v>
      </c>
      <c r="E52" s="74">
        <v>5</v>
      </c>
      <c r="F52" s="270"/>
      <c r="G52" s="75">
        <v>150</v>
      </c>
      <c r="H52" s="73">
        <v>450</v>
      </c>
      <c r="I52" s="85">
        <v>11843.9993785728</v>
      </c>
      <c r="J52" s="86">
        <v>2549.7761862191501</v>
      </c>
      <c r="K52" s="87">
        <v>0.21528</v>
      </c>
      <c r="L52" s="88">
        <v>13848.9515933776</v>
      </c>
      <c r="M52" s="88">
        <v>2599.1712350451098</v>
      </c>
      <c r="N52" s="89">
        <v>0.18768000000000001</v>
      </c>
      <c r="O52" s="90">
        <v>5784.05</v>
      </c>
      <c r="P52" s="90">
        <v>1515.94</v>
      </c>
      <c r="Q52" s="97">
        <f t="shared" si="5"/>
        <v>0.26208971222586303</v>
      </c>
      <c r="R52" s="98">
        <f t="shared" si="6"/>
        <v>0.48835277807123401</v>
      </c>
      <c r="S52" s="98">
        <f t="shared" si="7"/>
        <v>0.41765255376918697</v>
      </c>
      <c r="T52" s="118">
        <v>0</v>
      </c>
      <c r="U52" s="74">
        <v>0</v>
      </c>
      <c r="V52" s="99"/>
      <c r="X52" s="100">
        <f t="shared" si="8"/>
        <v>0</v>
      </c>
      <c r="Z52" s="58">
        <f t="shared" si="9"/>
        <v>-150</v>
      </c>
    </row>
    <row r="53" spans="1:26" s="58" customFormat="1" ht="17.100000000000001" customHeight="1">
      <c r="A53" s="77">
        <v>51</v>
      </c>
      <c r="B53" s="77">
        <v>103198</v>
      </c>
      <c r="C53" s="78" t="s">
        <v>85</v>
      </c>
      <c r="D53" s="78" t="s">
        <v>68</v>
      </c>
      <c r="E53" s="79">
        <v>5</v>
      </c>
      <c r="F53" s="271">
        <v>18</v>
      </c>
      <c r="G53" s="80">
        <v>150</v>
      </c>
      <c r="H53" s="73">
        <v>450</v>
      </c>
      <c r="I53" s="85">
        <v>11251.098</v>
      </c>
      <c r="J53" s="86">
        <v>2486.2001294520001</v>
      </c>
      <c r="K53" s="87">
        <v>0.220974</v>
      </c>
      <c r="L53" s="88">
        <v>13042.2728016</v>
      </c>
      <c r="M53" s="88">
        <v>2512.5156015914299</v>
      </c>
      <c r="N53" s="89">
        <v>0.19264400000000001</v>
      </c>
      <c r="O53" s="90">
        <v>18443.71</v>
      </c>
      <c r="P53" s="90">
        <v>2692.62</v>
      </c>
      <c r="Q53" s="97">
        <f t="shared" si="5"/>
        <v>0.14599123495218699</v>
      </c>
      <c r="R53" s="104">
        <f t="shared" si="6"/>
        <v>1.63928089507353</v>
      </c>
      <c r="S53" s="104">
        <f t="shared" si="7"/>
        <v>1.41414846020836</v>
      </c>
      <c r="T53" s="119">
        <v>150</v>
      </c>
      <c r="U53" s="79">
        <v>0</v>
      </c>
      <c r="V53" s="106"/>
      <c r="X53" s="100">
        <f t="shared" si="8"/>
        <v>150</v>
      </c>
      <c r="Z53" s="58">
        <f t="shared" si="9"/>
        <v>0</v>
      </c>
    </row>
    <row r="54" spans="1:26" s="58" customFormat="1" ht="17.100000000000001" customHeight="1">
      <c r="A54" s="77">
        <v>52</v>
      </c>
      <c r="B54" s="77">
        <v>103639</v>
      </c>
      <c r="C54" s="78" t="s">
        <v>149</v>
      </c>
      <c r="D54" s="78" t="s">
        <v>73</v>
      </c>
      <c r="E54" s="79">
        <v>5</v>
      </c>
      <c r="F54" s="271"/>
      <c r="G54" s="80">
        <v>150</v>
      </c>
      <c r="H54" s="73">
        <v>450</v>
      </c>
      <c r="I54" s="85">
        <v>11364.350662752</v>
      </c>
      <c r="J54" s="86">
        <v>2937.59373151609</v>
      </c>
      <c r="K54" s="87">
        <v>0.258492</v>
      </c>
      <c r="L54" s="88">
        <v>13288.107942942701</v>
      </c>
      <c r="M54" s="88">
        <v>2994.5017011580098</v>
      </c>
      <c r="N54" s="89">
        <v>0.225352</v>
      </c>
      <c r="O54" s="90">
        <v>11420.88</v>
      </c>
      <c r="P54" s="90">
        <v>2429.66</v>
      </c>
      <c r="Q54" s="97">
        <f t="shared" si="5"/>
        <v>0.212738422958651</v>
      </c>
      <c r="R54" s="104">
        <f t="shared" si="6"/>
        <v>1.0049742690036201</v>
      </c>
      <c r="S54" s="104">
        <f t="shared" si="7"/>
        <v>0.85948127822558895</v>
      </c>
      <c r="T54" s="119">
        <v>150</v>
      </c>
      <c r="U54" s="79">
        <v>0</v>
      </c>
      <c r="V54" s="106"/>
      <c r="X54" s="100">
        <f t="shared" si="8"/>
        <v>150</v>
      </c>
      <c r="Z54" s="58">
        <f t="shared" si="9"/>
        <v>0</v>
      </c>
    </row>
    <row r="55" spans="1:26" s="58" customFormat="1" ht="17.100000000000001" customHeight="1">
      <c r="A55" s="77">
        <v>53</v>
      </c>
      <c r="B55" s="77">
        <v>367</v>
      </c>
      <c r="C55" s="78" t="s">
        <v>63</v>
      </c>
      <c r="D55" s="78" t="s">
        <v>55</v>
      </c>
      <c r="E55" s="79">
        <v>5</v>
      </c>
      <c r="F55" s="271"/>
      <c r="G55" s="80">
        <v>150</v>
      </c>
      <c r="H55" s="73">
        <v>450</v>
      </c>
      <c r="I55" s="85">
        <v>9110.3842973780993</v>
      </c>
      <c r="J55" s="86">
        <v>1794.2901873686201</v>
      </c>
      <c r="K55" s="87">
        <v>0.19694999999999999</v>
      </c>
      <c r="L55" s="88">
        <v>10652.590151238301</v>
      </c>
      <c r="M55" s="88">
        <v>1829.04972896761</v>
      </c>
      <c r="N55" s="89">
        <v>0.17169999999999999</v>
      </c>
      <c r="O55" s="90">
        <v>15829.56</v>
      </c>
      <c r="P55" s="90">
        <v>3245.41</v>
      </c>
      <c r="Q55" s="97">
        <f t="shared" si="5"/>
        <v>0.205022123167037</v>
      </c>
      <c r="R55" s="103">
        <f t="shared" si="6"/>
        <v>1.73752933831294</v>
      </c>
      <c r="S55" s="104">
        <f t="shared" si="7"/>
        <v>1.48598226114612</v>
      </c>
      <c r="T55" s="119">
        <v>150</v>
      </c>
      <c r="U55" s="79">
        <v>150</v>
      </c>
      <c r="V55" s="108" t="s">
        <v>202</v>
      </c>
      <c r="X55" s="100">
        <f t="shared" si="8"/>
        <v>300</v>
      </c>
      <c r="Z55" s="58">
        <f t="shared" si="9"/>
        <v>0</v>
      </c>
    </row>
    <row r="56" spans="1:26" s="58" customFormat="1" ht="17.100000000000001" customHeight="1">
      <c r="A56" s="20">
        <v>54</v>
      </c>
      <c r="B56" s="20">
        <v>311</v>
      </c>
      <c r="C56" s="21" t="s">
        <v>82</v>
      </c>
      <c r="D56" s="21" t="s">
        <v>68</v>
      </c>
      <c r="E56" s="74">
        <v>6</v>
      </c>
      <c r="F56" s="270">
        <v>19</v>
      </c>
      <c r="G56" s="75">
        <v>150</v>
      </c>
      <c r="H56" s="73">
        <v>450</v>
      </c>
      <c r="I56" s="85">
        <v>7685.0163000000002</v>
      </c>
      <c r="J56" s="86">
        <v>1612.4701200659999</v>
      </c>
      <c r="K56" s="87">
        <v>0.20982000000000001</v>
      </c>
      <c r="L56" s="88">
        <v>8784.6307789611401</v>
      </c>
      <c r="M56" s="88">
        <v>1606.88466208757</v>
      </c>
      <c r="N56" s="89">
        <v>0.18292</v>
      </c>
      <c r="O56" s="90">
        <v>11408.98</v>
      </c>
      <c r="P56" s="90">
        <v>2662.99</v>
      </c>
      <c r="Q56" s="97">
        <f t="shared" si="5"/>
        <v>0.233411751094313</v>
      </c>
      <c r="R56" s="98">
        <f t="shared" si="6"/>
        <v>1.4845746000564799</v>
      </c>
      <c r="S56" s="98">
        <f t="shared" si="7"/>
        <v>1.2987432582054601</v>
      </c>
      <c r="T56" s="118">
        <v>150</v>
      </c>
      <c r="U56" s="74">
        <v>0</v>
      </c>
      <c r="V56" s="99"/>
      <c r="X56" s="100">
        <f t="shared" si="8"/>
        <v>150</v>
      </c>
      <c r="Z56" s="58">
        <f t="shared" si="9"/>
        <v>0</v>
      </c>
    </row>
    <row r="57" spans="1:26" s="58" customFormat="1" ht="17.100000000000001" customHeight="1">
      <c r="A57" s="20">
        <v>55</v>
      </c>
      <c r="B57" s="20">
        <v>717</v>
      </c>
      <c r="C57" s="21" t="s">
        <v>86</v>
      </c>
      <c r="D57" s="21" t="s">
        <v>53</v>
      </c>
      <c r="E57" s="74">
        <v>6</v>
      </c>
      <c r="F57" s="270"/>
      <c r="G57" s="75">
        <v>150</v>
      </c>
      <c r="H57" s="73">
        <v>450</v>
      </c>
      <c r="I57" s="85">
        <v>8300</v>
      </c>
      <c r="J57" s="86">
        <v>2183.6801999999998</v>
      </c>
      <c r="K57" s="87">
        <v>0.26309399999999999</v>
      </c>
      <c r="L57" s="88">
        <v>9872.3520000000008</v>
      </c>
      <c r="M57" s="88">
        <v>2264.3621441280002</v>
      </c>
      <c r="N57" s="89">
        <v>0.22936400000000001</v>
      </c>
      <c r="O57" s="90">
        <v>14287.63</v>
      </c>
      <c r="P57" s="90">
        <v>3509.79</v>
      </c>
      <c r="Q57" s="97">
        <f t="shared" si="5"/>
        <v>0.24565235801879001</v>
      </c>
      <c r="R57" s="101">
        <f t="shared" si="6"/>
        <v>1.7214012048192799</v>
      </c>
      <c r="S57" s="98">
        <f t="shared" si="7"/>
        <v>1.44723668686044</v>
      </c>
      <c r="T57" s="118">
        <v>150</v>
      </c>
      <c r="U57" s="74">
        <v>150</v>
      </c>
      <c r="V57" s="107" t="s">
        <v>202</v>
      </c>
      <c r="X57" s="100">
        <f t="shared" si="8"/>
        <v>300</v>
      </c>
      <c r="Z57" s="58">
        <f t="shared" si="9"/>
        <v>0</v>
      </c>
    </row>
    <row r="58" spans="1:26" s="58" customFormat="1" ht="17.100000000000001" customHeight="1">
      <c r="A58" s="20">
        <v>56</v>
      </c>
      <c r="B58" s="20">
        <v>745</v>
      </c>
      <c r="C58" s="21" t="s">
        <v>70</v>
      </c>
      <c r="D58" s="21" t="s">
        <v>68</v>
      </c>
      <c r="E58" s="74">
        <v>6</v>
      </c>
      <c r="F58" s="270"/>
      <c r="G58" s="75">
        <v>150</v>
      </c>
      <c r="H58" s="73">
        <v>450</v>
      </c>
      <c r="I58" s="85">
        <v>7000</v>
      </c>
      <c r="J58" s="86">
        <v>1579.578</v>
      </c>
      <c r="K58" s="87">
        <v>0.22565399999999999</v>
      </c>
      <c r="L58" s="88">
        <v>8326.08</v>
      </c>
      <c r="M58" s="88">
        <v>1637.9397619199999</v>
      </c>
      <c r="N58" s="89">
        <v>0.19672400000000001</v>
      </c>
      <c r="O58" s="90">
        <v>8189.47</v>
      </c>
      <c r="P58" s="90">
        <v>1781.36</v>
      </c>
      <c r="Q58" s="97">
        <f t="shared" si="5"/>
        <v>0.21751834978331899</v>
      </c>
      <c r="R58" s="98">
        <f t="shared" si="6"/>
        <v>1.16992428571429</v>
      </c>
      <c r="S58" s="98">
        <f t="shared" si="7"/>
        <v>0.98359251892847499</v>
      </c>
      <c r="T58" s="118">
        <v>150</v>
      </c>
      <c r="U58" s="74">
        <v>0</v>
      </c>
      <c r="V58" s="99"/>
      <c r="X58" s="100">
        <f t="shared" si="8"/>
        <v>150</v>
      </c>
      <c r="Z58" s="58">
        <f t="shared" si="9"/>
        <v>0</v>
      </c>
    </row>
    <row r="59" spans="1:26" s="58" customFormat="1" ht="17.100000000000001" customHeight="1">
      <c r="A59" s="77">
        <v>57</v>
      </c>
      <c r="B59" s="77">
        <v>587</v>
      </c>
      <c r="C59" s="78" t="s">
        <v>110</v>
      </c>
      <c r="D59" s="78" t="s">
        <v>55</v>
      </c>
      <c r="E59" s="79">
        <v>6</v>
      </c>
      <c r="F59" s="271">
        <v>20</v>
      </c>
      <c r="G59" s="80">
        <v>150</v>
      </c>
      <c r="H59" s="73">
        <v>450</v>
      </c>
      <c r="I59" s="85">
        <v>8687.2059693072006</v>
      </c>
      <c r="J59" s="86">
        <v>1882.3785382533599</v>
      </c>
      <c r="K59" s="87">
        <v>0.21668399999999999</v>
      </c>
      <c r="L59" s="88">
        <v>10332.9102681328</v>
      </c>
      <c r="M59" s="88">
        <v>1951.9280812913501</v>
      </c>
      <c r="N59" s="89">
        <v>0.18890399999999999</v>
      </c>
      <c r="O59" s="90">
        <v>10443.040000000001</v>
      </c>
      <c r="P59" s="90">
        <v>2755.27</v>
      </c>
      <c r="Q59" s="97">
        <f t="shared" si="5"/>
        <v>0.26383792458900901</v>
      </c>
      <c r="R59" s="104">
        <f t="shared" si="6"/>
        <v>1.2021172327323999</v>
      </c>
      <c r="S59" s="104">
        <f t="shared" si="7"/>
        <v>1.0106581523510201</v>
      </c>
      <c r="T59" s="119">
        <v>150</v>
      </c>
      <c r="U59" s="79">
        <v>0</v>
      </c>
      <c r="V59" s="106"/>
      <c r="X59" s="100">
        <f t="shared" si="8"/>
        <v>150</v>
      </c>
      <c r="Z59" s="58">
        <f t="shared" si="9"/>
        <v>0</v>
      </c>
    </row>
    <row r="60" spans="1:26" s="58" customFormat="1" ht="17.100000000000001" customHeight="1">
      <c r="A60" s="77">
        <v>58</v>
      </c>
      <c r="B60" s="77">
        <v>748</v>
      </c>
      <c r="C60" s="78" t="s">
        <v>108</v>
      </c>
      <c r="D60" s="78" t="s">
        <v>53</v>
      </c>
      <c r="E60" s="79">
        <v>6</v>
      </c>
      <c r="F60" s="271"/>
      <c r="G60" s="80">
        <v>150</v>
      </c>
      <c r="H60" s="73">
        <v>450</v>
      </c>
      <c r="I60" s="85">
        <v>8734.7288671740007</v>
      </c>
      <c r="J60" s="86">
        <v>2152.2546623294102</v>
      </c>
      <c r="K60" s="87">
        <v>0.24640200000000001</v>
      </c>
      <c r="L60" s="88">
        <v>10389.4359037714</v>
      </c>
      <c r="M60" s="88">
        <v>2231.7755053609499</v>
      </c>
      <c r="N60" s="89">
        <v>0.214812</v>
      </c>
      <c r="O60" s="90">
        <v>13031</v>
      </c>
      <c r="P60" s="90">
        <v>2749.16</v>
      </c>
      <c r="Q60" s="97">
        <f t="shared" si="5"/>
        <v>0.210970762029008</v>
      </c>
      <c r="R60" s="103">
        <f t="shared" si="6"/>
        <v>1.4918608463019201</v>
      </c>
      <c r="S60" s="104">
        <f t="shared" si="7"/>
        <v>1.25425481428397</v>
      </c>
      <c r="T60" s="119">
        <v>150</v>
      </c>
      <c r="U60" s="79">
        <v>150</v>
      </c>
      <c r="V60" s="108" t="s">
        <v>211</v>
      </c>
      <c r="X60" s="100">
        <f t="shared" si="8"/>
        <v>300</v>
      </c>
      <c r="Z60" s="58">
        <f t="shared" si="9"/>
        <v>0</v>
      </c>
    </row>
    <row r="61" spans="1:26" s="58" customFormat="1" ht="17.100000000000001" customHeight="1">
      <c r="A61" s="77">
        <v>59</v>
      </c>
      <c r="B61" s="77">
        <v>105751</v>
      </c>
      <c r="C61" s="78" t="s">
        <v>152</v>
      </c>
      <c r="D61" s="78" t="s">
        <v>73</v>
      </c>
      <c r="E61" s="79">
        <v>6</v>
      </c>
      <c r="F61" s="271"/>
      <c r="G61" s="80">
        <v>150</v>
      </c>
      <c r="H61" s="73">
        <v>450</v>
      </c>
      <c r="I61" s="85">
        <v>8800</v>
      </c>
      <c r="J61" s="86">
        <v>2379.0623999999998</v>
      </c>
      <c r="K61" s="87">
        <v>0.27034799999999998</v>
      </c>
      <c r="L61" s="88">
        <v>10467.072</v>
      </c>
      <c r="M61" s="88">
        <v>2466.9632655360001</v>
      </c>
      <c r="N61" s="89">
        <v>0.23568800000000001</v>
      </c>
      <c r="O61" s="90">
        <v>6649.63</v>
      </c>
      <c r="P61" s="90">
        <v>2519.39</v>
      </c>
      <c r="Q61" s="97">
        <f t="shared" si="5"/>
        <v>0.37887671945657098</v>
      </c>
      <c r="R61" s="104">
        <f t="shared" si="6"/>
        <v>0.75563977272727301</v>
      </c>
      <c r="S61" s="104">
        <f t="shared" si="7"/>
        <v>0.63529036582532294</v>
      </c>
      <c r="T61" s="119">
        <v>0</v>
      </c>
      <c r="U61" s="79">
        <v>0</v>
      </c>
      <c r="V61" s="106"/>
      <c r="X61" s="100">
        <f t="shared" si="8"/>
        <v>0</v>
      </c>
      <c r="Z61" s="58">
        <f t="shared" si="9"/>
        <v>-150</v>
      </c>
    </row>
    <row r="62" spans="1:26" s="58" customFormat="1" ht="17.100000000000001" customHeight="1">
      <c r="A62" s="20">
        <v>60</v>
      </c>
      <c r="B62" s="20">
        <v>102935</v>
      </c>
      <c r="C62" s="21" t="s">
        <v>123</v>
      </c>
      <c r="D62" s="21" t="s">
        <v>49</v>
      </c>
      <c r="E62" s="74">
        <v>6</v>
      </c>
      <c r="F62" s="270">
        <v>21</v>
      </c>
      <c r="G62" s="75">
        <v>150</v>
      </c>
      <c r="H62" s="73">
        <v>450</v>
      </c>
      <c r="I62" s="85">
        <v>8749.2242973960001</v>
      </c>
      <c r="J62" s="86">
        <v>2297.7737803279201</v>
      </c>
      <c r="K62" s="87">
        <v>0.26262600000000003</v>
      </c>
      <c r="L62" s="88">
        <v>10406.677348294699</v>
      </c>
      <c r="M62" s="88">
        <v>2382.6712189561599</v>
      </c>
      <c r="N62" s="89">
        <v>0.22895599999999999</v>
      </c>
      <c r="O62" s="90">
        <v>11911.72</v>
      </c>
      <c r="P62" s="90">
        <v>2291.9499999999998</v>
      </c>
      <c r="Q62" s="97">
        <f t="shared" si="5"/>
        <v>0.192411339420336</v>
      </c>
      <c r="R62" s="101">
        <f t="shared" si="6"/>
        <v>1.36146012436157</v>
      </c>
      <c r="S62" s="98">
        <f t="shared" si="7"/>
        <v>1.14462278413503</v>
      </c>
      <c r="T62" s="118">
        <v>150</v>
      </c>
      <c r="U62" s="74">
        <v>150</v>
      </c>
      <c r="V62" s="107" t="s">
        <v>212</v>
      </c>
      <c r="X62" s="100">
        <f t="shared" si="8"/>
        <v>300</v>
      </c>
      <c r="Z62" s="58">
        <f t="shared" si="9"/>
        <v>0</v>
      </c>
    </row>
    <row r="63" spans="1:26" s="58" customFormat="1" ht="17.100000000000001" customHeight="1">
      <c r="A63" s="20">
        <v>61</v>
      </c>
      <c r="B63" s="20">
        <v>347</v>
      </c>
      <c r="C63" s="21" t="s">
        <v>163</v>
      </c>
      <c r="D63" s="21" t="s">
        <v>68</v>
      </c>
      <c r="E63" s="74">
        <v>6</v>
      </c>
      <c r="F63" s="270"/>
      <c r="G63" s="75">
        <v>150</v>
      </c>
      <c r="H63" s="73">
        <v>450</v>
      </c>
      <c r="I63" s="85">
        <v>8857.7006198966992</v>
      </c>
      <c r="J63" s="86">
        <v>2298.62645706691</v>
      </c>
      <c r="K63" s="87">
        <v>0.25950600000000001</v>
      </c>
      <c r="L63" s="88">
        <v>10535.703425329901</v>
      </c>
      <c r="M63" s="88">
        <v>2383.5554001329401</v>
      </c>
      <c r="N63" s="89">
        <v>0.22623599999999999</v>
      </c>
      <c r="O63" s="90">
        <v>7829.36</v>
      </c>
      <c r="P63" s="90">
        <v>1966.33</v>
      </c>
      <c r="Q63" s="97">
        <f t="shared" si="5"/>
        <v>0.251148242001901</v>
      </c>
      <c r="R63" s="98">
        <f t="shared" si="6"/>
        <v>0.88390433770285903</v>
      </c>
      <c r="S63" s="98">
        <f t="shared" si="7"/>
        <v>0.74312646094200796</v>
      </c>
      <c r="T63" s="118">
        <v>0</v>
      </c>
      <c r="U63" s="74">
        <v>0</v>
      </c>
      <c r="V63" s="99"/>
      <c r="X63" s="100">
        <f t="shared" si="8"/>
        <v>0</v>
      </c>
      <c r="Z63" s="58">
        <f t="shared" si="9"/>
        <v>-150</v>
      </c>
    </row>
    <row r="64" spans="1:26" s="58" customFormat="1" ht="17.100000000000001" customHeight="1">
      <c r="A64" s="20">
        <v>62</v>
      </c>
      <c r="B64" s="20">
        <v>105267</v>
      </c>
      <c r="C64" s="21" t="s">
        <v>136</v>
      </c>
      <c r="D64" s="21" t="s">
        <v>68</v>
      </c>
      <c r="E64" s="74">
        <v>6</v>
      </c>
      <c r="F64" s="270"/>
      <c r="G64" s="75">
        <v>150</v>
      </c>
      <c r="H64" s="73">
        <v>450</v>
      </c>
      <c r="I64" s="85">
        <v>7600</v>
      </c>
      <c r="J64" s="86">
        <v>1661.0255999999999</v>
      </c>
      <c r="K64" s="87">
        <v>0.218556</v>
      </c>
      <c r="L64" s="88">
        <v>9039.7440000000006</v>
      </c>
      <c r="M64" s="88">
        <v>1722.396662784</v>
      </c>
      <c r="N64" s="89">
        <v>0.19053600000000001</v>
      </c>
      <c r="O64" s="90">
        <v>10014.549999999999</v>
      </c>
      <c r="P64" s="90">
        <v>3218.36</v>
      </c>
      <c r="Q64" s="97">
        <f t="shared" si="5"/>
        <v>0.321368408964956</v>
      </c>
      <c r="R64" s="98">
        <f t="shared" si="6"/>
        <v>1.31770394736842</v>
      </c>
      <c r="S64" s="98">
        <f t="shared" si="7"/>
        <v>1.10783557587471</v>
      </c>
      <c r="T64" s="118">
        <v>150</v>
      </c>
      <c r="U64" s="74">
        <v>0</v>
      </c>
      <c r="V64" s="99"/>
      <c r="X64" s="100">
        <f t="shared" si="8"/>
        <v>150</v>
      </c>
      <c r="Z64" s="58">
        <f t="shared" si="9"/>
        <v>0</v>
      </c>
    </row>
    <row r="65" spans="1:26" s="58" customFormat="1" ht="18.95" customHeight="1">
      <c r="A65" s="77">
        <v>63</v>
      </c>
      <c r="B65" s="77">
        <v>103199</v>
      </c>
      <c r="C65" s="78" t="s">
        <v>140</v>
      </c>
      <c r="D65" s="78" t="s">
        <v>68</v>
      </c>
      <c r="E65" s="79">
        <v>6</v>
      </c>
      <c r="F65" s="271">
        <v>22</v>
      </c>
      <c r="G65" s="80">
        <v>150</v>
      </c>
      <c r="H65" s="73">
        <v>450</v>
      </c>
      <c r="I65" s="85">
        <v>8995.3698830688008</v>
      </c>
      <c r="J65" s="86">
        <v>2203.1459917612101</v>
      </c>
      <c r="K65" s="87">
        <v>0.24492</v>
      </c>
      <c r="L65" s="88">
        <v>10699.4527537174</v>
      </c>
      <c r="M65" s="88">
        <v>2284.5471519737298</v>
      </c>
      <c r="N65" s="89">
        <v>0.21351999999999999</v>
      </c>
      <c r="O65" s="90">
        <v>9211.06</v>
      </c>
      <c r="P65" s="90">
        <v>2332.6799999999998</v>
      </c>
      <c r="Q65" s="97">
        <f t="shared" si="5"/>
        <v>0.25324772610318502</v>
      </c>
      <c r="R65" s="104">
        <f t="shared" si="6"/>
        <v>1.02397790415902</v>
      </c>
      <c r="S65" s="104">
        <f t="shared" si="7"/>
        <v>0.86089075881004495</v>
      </c>
      <c r="T65" s="119">
        <v>150</v>
      </c>
      <c r="U65" s="79">
        <v>0</v>
      </c>
      <c r="V65" s="106"/>
      <c r="X65" s="100">
        <f t="shared" si="8"/>
        <v>150</v>
      </c>
      <c r="Z65" s="58">
        <f t="shared" si="9"/>
        <v>0</v>
      </c>
    </row>
    <row r="66" spans="1:26" s="58" customFormat="1" ht="17.100000000000001" customHeight="1">
      <c r="A66" s="77">
        <v>64</v>
      </c>
      <c r="B66" s="77">
        <v>104428</v>
      </c>
      <c r="C66" s="78" t="s">
        <v>76</v>
      </c>
      <c r="D66" s="78" t="s">
        <v>55</v>
      </c>
      <c r="E66" s="79">
        <v>6</v>
      </c>
      <c r="F66" s="271"/>
      <c r="G66" s="80">
        <v>150</v>
      </c>
      <c r="H66" s="73">
        <v>450</v>
      </c>
      <c r="I66" s="85">
        <v>8726.6175480000002</v>
      </c>
      <c r="J66" s="86">
        <v>1924.27152903929</v>
      </c>
      <c r="K66" s="87">
        <v>0.22050600000000001</v>
      </c>
      <c r="L66" s="88">
        <v>10379.787976293101</v>
      </c>
      <c r="M66" s="88">
        <v>1995.3689214106801</v>
      </c>
      <c r="N66" s="89">
        <v>0.19223599999999999</v>
      </c>
      <c r="O66" s="90">
        <v>10646.93</v>
      </c>
      <c r="P66" s="90">
        <v>2984.89</v>
      </c>
      <c r="Q66" s="97">
        <f t="shared" si="5"/>
        <v>0.28035217663683298</v>
      </c>
      <c r="R66" s="104">
        <f t="shared" si="6"/>
        <v>1.22005232169709</v>
      </c>
      <c r="S66" s="104">
        <f t="shared" si="7"/>
        <v>1.0257367514940601</v>
      </c>
      <c r="T66" s="119">
        <v>150</v>
      </c>
      <c r="U66" s="79">
        <v>0</v>
      </c>
      <c r="V66" s="106"/>
      <c r="X66" s="100">
        <f t="shared" si="8"/>
        <v>150</v>
      </c>
      <c r="Z66" s="58">
        <f t="shared" si="9"/>
        <v>0</v>
      </c>
    </row>
    <row r="67" spans="1:26" s="58" customFormat="1" ht="17.100000000000001" customHeight="1">
      <c r="A67" s="77">
        <v>65</v>
      </c>
      <c r="B67" s="77">
        <v>721</v>
      </c>
      <c r="C67" s="78" t="s">
        <v>52</v>
      </c>
      <c r="D67" s="78" t="s">
        <v>53</v>
      </c>
      <c r="E67" s="79">
        <v>6</v>
      </c>
      <c r="F67" s="271"/>
      <c r="G67" s="80">
        <v>150</v>
      </c>
      <c r="H67" s="73">
        <v>450</v>
      </c>
      <c r="I67" s="85">
        <v>8485.3512471996</v>
      </c>
      <c r="J67" s="86">
        <v>2257.5955821274301</v>
      </c>
      <c r="K67" s="87">
        <v>0.26605800000000002</v>
      </c>
      <c r="L67" s="88">
        <v>10092.8161874691</v>
      </c>
      <c r="M67" s="88">
        <v>2341.0085290510801</v>
      </c>
      <c r="N67" s="89">
        <v>0.23194799999999999</v>
      </c>
      <c r="O67" s="90">
        <v>14005.17</v>
      </c>
      <c r="P67" s="90">
        <v>4608.32</v>
      </c>
      <c r="Q67" s="97">
        <f t="shared" si="5"/>
        <v>0.329044202962192</v>
      </c>
      <c r="R67" s="103">
        <f t="shared" si="6"/>
        <v>1.6505115217973001</v>
      </c>
      <c r="S67" s="104">
        <f t="shared" si="7"/>
        <v>1.38763747797055</v>
      </c>
      <c r="T67" s="119">
        <v>150</v>
      </c>
      <c r="U67" s="79">
        <v>150</v>
      </c>
      <c r="V67" s="108" t="s">
        <v>202</v>
      </c>
      <c r="X67" s="100">
        <f t="shared" si="8"/>
        <v>300</v>
      </c>
      <c r="Z67" s="58">
        <f t="shared" si="9"/>
        <v>0</v>
      </c>
    </row>
    <row r="68" spans="1:26" s="58" customFormat="1" ht="17.100000000000001" customHeight="1">
      <c r="A68" s="20">
        <v>66</v>
      </c>
      <c r="B68" s="20">
        <v>52</v>
      </c>
      <c r="C68" s="21" t="s">
        <v>57</v>
      </c>
      <c r="D68" s="21" t="s">
        <v>55</v>
      </c>
      <c r="E68" s="74">
        <v>6</v>
      </c>
      <c r="F68" s="270">
        <v>23</v>
      </c>
      <c r="G68" s="75">
        <v>150</v>
      </c>
      <c r="H68" s="73">
        <v>450</v>
      </c>
      <c r="I68" s="85">
        <v>8500</v>
      </c>
      <c r="J68" s="86">
        <v>2185.9110000000001</v>
      </c>
      <c r="K68" s="87">
        <v>0.25716600000000001</v>
      </c>
      <c r="L68" s="88">
        <v>10110.24</v>
      </c>
      <c r="M68" s="88">
        <v>2266.6753670399999</v>
      </c>
      <c r="N68" s="89">
        <v>0.22419600000000001</v>
      </c>
      <c r="O68" s="90">
        <v>13861.44</v>
      </c>
      <c r="P68" s="90">
        <v>3335.5</v>
      </c>
      <c r="Q68" s="97">
        <f t="shared" ref="Q68:Q99" si="10">P68/O68</f>
        <v>0.24063156497449001</v>
      </c>
      <c r="R68" s="98">
        <f t="shared" ref="R68:R99" si="11">O68/I68</f>
        <v>1.6307576470588201</v>
      </c>
      <c r="S68" s="98">
        <f t="shared" ref="S68:S99" si="12">O68/L68</f>
        <v>1.3710297678393399</v>
      </c>
      <c r="T68" s="118">
        <v>150</v>
      </c>
      <c r="U68" s="74">
        <v>0</v>
      </c>
      <c r="V68" s="99"/>
      <c r="X68" s="100">
        <f t="shared" ref="X68:X114" si="13">T68+U68</f>
        <v>150</v>
      </c>
      <c r="Z68" s="58">
        <f t="shared" ref="Z68:Z114" si="14">T68-G68</f>
        <v>0</v>
      </c>
    </row>
    <row r="69" spans="1:26" s="58" customFormat="1" ht="17.100000000000001" customHeight="1">
      <c r="A69" s="20">
        <v>67</v>
      </c>
      <c r="B69" s="20">
        <v>102479</v>
      </c>
      <c r="C69" s="21" t="s">
        <v>69</v>
      </c>
      <c r="D69" s="21" t="s">
        <v>49</v>
      </c>
      <c r="E69" s="74">
        <v>6</v>
      </c>
      <c r="F69" s="270"/>
      <c r="G69" s="75">
        <v>150</v>
      </c>
      <c r="H69" s="73">
        <v>450</v>
      </c>
      <c r="I69" s="85">
        <v>8487.4752000000008</v>
      </c>
      <c r="J69" s="86">
        <v>2021.8184423424</v>
      </c>
      <c r="K69" s="87">
        <v>0.23821200000000001</v>
      </c>
      <c r="L69" s="88">
        <v>10510.402413510599</v>
      </c>
      <c r="M69" s="88">
        <v>2182.7162900185799</v>
      </c>
      <c r="N69" s="89">
        <v>0.207672</v>
      </c>
      <c r="O69" s="90">
        <v>16644.89</v>
      </c>
      <c r="P69" s="90">
        <v>3352.18</v>
      </c>
      <c r="Q69" s="97">
        <f t="shared" si="10"/>
        <v>0.201393941323734</v>
      </c>
      <c r="R69" s="101">
        <f t="shared" si="11"/>
        <v>1.9611120631021099</v>
      </c>
      <c r="S69" s="98">
        <f t="shared" si="12"/>
        <v>1.58365867881555</v>
      </c>
      <c r="T69" s="118">
        <v>150</v>
      </c>
      <c r="U69" s="74">
        <v>150</v>
      </c>
      <c r="V69" s="107" t="s">
        <v>202</v>
      </c>
      <c r="X69" s="100">
        <f t="shared" si="13"/>
        <v>300</v>
      </c>
      <c r="Z69" s="58">
        <f t="shared" si="14"/>
        <v>0</v>
      </c>
    </row>
    <row r="70" spans="1:26" s="58" customFormat="1" ht="17.100000000000001" customHeight="1">
      <c r="A70" s="20">
        <v>68</v>
      </c>
      <c r="B70" s="20">
        <v>704</v>
      </c>
      <c r="C70" s="21" t="s">
        <v>66</v>
      </c>
      <c r="D70" s="21" t="s">
        <v>55</v>
      </c>
      <c r="E70" s="74">
        <v>6</v>
      </c>
      <c r="F70" s="270"/>
      <c r="G70" s="75">
        <v>150</v>
      </c>
      <c r="H70" s="73">
        <v>450</v>
      </c>
      <c r="I70" s="85">
        <v>8539.3713210948008</v>
      </c>
      <c r="J70" s="86">
        <v>2294.61446769138</v>
      </c>
      <c r="K70" s="87">
        <v>0.26871</v>
      </c>
      <c r="L70" s="88">
        <v>10157.069824163</v>
      </c>
      <c r="M70" s="88">
        <v>2379.39517700842</v>
      </c>
      <c r="N70" s="89">
        <v>0.23426</v>
      </c>
      <c r="O70" s="90">
        <v>10794.47</v>
      </c>
      <c r="P70" s="90">
        <v>2452.7600000000002</v>
      </c>
      <c r="Q70" s="97">
        <f t="shared" si="10"/>
        <v>0.227223754385347</v>
      </c>
      <c r="R70" s="98">
        <f t="shared" si="11"/>
        <v>1.26408251780016</v>
      </c>
      <c r="S70" s="98">
        <f t="shared" si="12"/>
        <v>1.06275433632647</v>
      </c>
      <c r="T70" s="118">
        <v>150</v>
      </c>
      <c r="U70" s="74">
        <v>0</v>
      </c>
      <c r="V70" s="99"/>
      <c r="X70" s="100">
        <f t="shared" si="13"/>
        <v>150</v>
      </c>
      <c r="Z70" s="58">
        <f t="shared" si="14"/>
        <v>0</v>
      </c>
    </row>
    <row r="71" spans="1:26" s="58" customFormat="1" ht="17.100000000000001" customHeight="1">
      <c r="A71" s="77">
        <v>69</v>
      </c>
      <c r="B71" s="77">
        <v>591</v>
      </c>
      <c r="C71" s="78" t="s">
        <v>139</v>
      </c>
      <c r="D71" s="78" t="s">
        <v>53</v>
      </c>
      <c r="E71" s="79">
        <v>7</v>
      </c>
      <c r="F71" s="271">
        <v>24</v>
      </c>
      <c r="G71" s="80">
        <v>100</v>
      </c>
      <c r="H71" s="73">
        <v>300</v>
      </c>
      <c r="I71" s="85">
        <v>7021</v>
      </c>
      <c r="J71" s="86">
        <v>1741.48884</v>
      </c>
      <c r="K71" s="87">
        <v>0.24804000000000001</v>
      </c>
      <c r="L71" s="88">
        <v>8351.0582400000003</v>
      </c>
      <c r="M71" s="88">
        <v>1805.8328338176</v>
      </c>
      <c r="N71" s="89">
        <v>0.21623999999999999</v>
      </c>
      <c r="O71" s="90">
        <v>4237.74</v>
      </c>
      <c r="P71" s="90">
        <v>1264.5899999999999</v>
      </c>
      <c r="Q71" s="97">
        <f t="shared" si="10"/>
        <v>0.298411417406448</v>
      </c>
      <c r="R71" s="104">
        <f t="shared" si="11"/>
        <v>0.60358068651189301</v>
      </c>
      <c r="S71" s="104">
        <f t="shared" si="12"/>
        <v>0.50744946068056596</v>
      </c>
      <c r="T71" s="119">
        <v>0</v>
      </c>
      <c r="U71" s="79">
        <v>0</v>
      </c>
      <c r="V71" s="106"/>
      <c r="X71" s="100">
        <f t="shared" si="13"/>
        <v>0</v>
      </c>
      <c r="Z71" s="58">
        <f t="shared" si="14"/>
        <v>-100</v>
      </c>
    </row>
    <row r="72" spans="1:26" s="58" customFormat="1" ht="17.100000000000001" customHeight="1">
      <c r="A72" s="77">
        <v>70</v>
      </c>
      <c r="B72" s="77">
        <v>106485</v>
      </c>
      <c r="C72" s="78" t="s">
        <v>98</v>
      </c>
      <c r="D72" s="78" t="s">
        <v>73</v>
      </c>
      <c r="E72" s="79">
        <v>7</v>
      </c>
      <c r="F72" s="271"/>
      <c r="G72" s="80">
        <v>100</v>
      </c>
      <c r="H72" s="73">
        <v>300</v>
      </c>
      <c r="I72" s="85">
        <v>6800</v>
      </c>
      <c r="J72" s="86">
        <v>1132.404</v>
      </c>
      <c r="K72" s="87">
        <v>0.16653000000000001</v>
      </c>
      <c r="L72" s="88">
        <v>8088.192</v>
      </c>
      <c r="M72" s="88">
        <v>1174.2437145599999</v>
      </c>
      <c r="N72" s="89">
        <v>0.14518</v>
      </c>
      <c r="O72" s="90">
        <v>7252.88</v>
      </c>
      <c r="P72" s="90">
        <v>1061.3499999999999</v>
      </c>
      <c r="Q72" s="97">
        <f t="shared" si="10"/>
        <v>0.14633497314170399</v>
      </c>
      <c r="R72" s="104">
        <f t="shared" si="11"/>
        <v>1.0666</v>
      </c>
      <c r="S72" s="104">
        <f t="shared" si="12"/>
        <v>0.896724509012645</v>
      </c>
      <c r="T72" s="119">
        <v>100</v>
      </c>
      <c r="U72" s="79">
        <v>0</v>
      </c>
      <c r="V72" s="120"/>
      <c r="X72" s="100">
        <f t="shared" si="13"/>
        <v>100</v>
      </c>
      <c r="Z72" s="58">
        <f t="shared" si="14"/>
        <v>0</v>
      </c>
    </row>
    <row r="73" spans="1:26" s="58" customFormat="1" ht="17.100000000000001" customHeight="1">
      <c r="A73" s="77">
        <v>71</v>
      </c>
      <c r="B73" s="77">
        <v>549</v>
      </c>
      <c r="C73" s="78" t="s">
        <v>65</v>
      </c>
      <c r="D73" s="78" t="s">
        <v>53</v>
      </c>
      <c r="E73" s="79">
        <v>7</v>
      </c>
      <c r="F73" s="271"/>
      <c r="G73" s="80">
        <v>100</v>
      </c>
      <c r="H73" s="73">
        <v>300</v>
      </c>
      <c r="I73" s="85">
        <v>7943.8818067271995</v>
      </c>
      <c r="J73" s="86">
        <v>1927.6464714568101</v>
      </c>
      <c r="K73" s="87">
        <v>0.24265800000000001</v>
      </c>
      <c r="L73" s="88">
        <v>9448.7707761935999</v>
      </c>
      <c r="M73" s="88">
        <v>1998.8685601622001</v>
      </c>
      <c r="N73" s="89">
        <v>0.21154800000000001</v>
      </c>
      <c r="O73" s="90">
        <v>10855.98</v>
      </c>
      <c r="P73" s="90">
        <v>2459.87</v>
      </c>
      <c r="Q73" s="97">
        <f t="shared" si="10"/>
        <v>0.2265912427989</v>
      </c>
      <c r="R73" s="103">
        <f t="shared" si="11"/>
        <v>1.3665837765620701</v>
      </c>
      <c r="S73" s="104">
        <f t="shared" si="12"/>
        <v>1.14893040133346</v>
      </c>
      <c r="T73" s="119">
        <v>100</v>
      </c>
      <c r="U73" s="79">
        <v>100</v>
      </c>
      <c r="V73" s="108" t="s">
        <v>213</v>
      </c>
      <c r="X73" s="100">
        <f t="shared" si="13"/>
        <v>200</v>
      </c>
      <c r="Z73" s="58">
        <f t="shared" si="14"/>
        <v>0</v>
      </c>
    </row>
    <row r="74" spans="1:26" s="58" customFormat="1" ht="17.100000000000001" customHeight="1">
      <c r="A74" s="20">
        <v>72</v>
      </c>
      <c r="B74" s="20">
        <v>573</v>
      </c>
      <c r="C74" s="21" t="s">
        <v>91</v>
      </c>
      <c r="D74" s="21" t="s">
        <v>73</v>
      </c>
      <c r="E74" s="74">
        <v>7</v>
      </c>
      <c r="F74" s="270">
        <v>25</v>
      </c>
      <c r="G74" s="75">
        <v>100</v>
      </c>
      <c r="H74" s="73">
        <v>300</v>
      </c>
      <c r="I74" s="85">
        <v>7089.6558904164003</v>
      </c>
      <c r="J74" s="86">
        <v>1604.78614873109</v>
      </c>
      <c r="K74" s="87">
        <v>0.226356</v>
      </c>
      <c r="L74" s="88">
        <v>8432.7203022968806</v>
      </c>
      <c r="M74" s="88">
        <v>1664.0792935740601</v>
      </c>
      <c r="N74" s="89">
        <v>0.19733600000000001</v>
      </c>
      <c r="O74" s="90">
        <v>11219.62</v>
      </c>
      <c r="P74" s="90">
        <v>1848.3</v>
      </c>
      <c r="Q74" s="97">
        <f t="shared" si="10"/>
        <v>0.16473819968947301</v>
      </c>
      <c r="R74" s="98">
        <f t="shared" si="11"/>
        <v>1.5825337891457301</v>
      </c>
      <c r="S74" s="98">
        <f t="shared" si="12"/>
        <v>1.3304864382782899</v>
      </c>
      <c r="T74" s="118">
        <v>100</v>
      </c>
      <c r="U74" s="74">
        <v>0</v>
      </c>
      <c r="V74" s="99"/>
      <c r="X74" s="100">
        <f t="shared" si="13"/>
        <v>100</v>
      </c>
      <c r="Z74" s="58">
        <f t="shared" si="14"/>
        <v>0</v>
      </c>
    </row>
    <row r="75" spans="1:26" s="58" customFormat="1" ht="17.100000000000001" customHeight="1">
      <c r="A75" s="20">
        <v>73</v>
      </c>
      <c r="B75" s="20">
        <v>329</v>
      </c>
      <c r="C75" s="21" t="s">
        <v>59</v>
      </c>
      <c r="D75" s="21" t="s">
        <v>55</v>
      </c>
      <c r="E75" s="74">
        <v>7</v>
      </c>
      <c r="F75" s="270"/>
      <c r="G75" s="75">
        <v>100</v>
      </c>
      <c r="H75" s="73">
        <v>300</v>
      </c>
      <c r="I75" s="85">
        <v>8024</v>
      </c>
      <c r="J75" s="86">
        <v>1761.203808</v>
      </c>
      <c r="K75" s="87">
        <v>0.21949199999999999</v>
      </c>
      <c r="L75" s="88">
        <v>9544.0665599999993</v>
      </c>
      <c r="M75" s="88">
        <v>1826.27622438912</v>
      </c>
      <c r="N75" s="89">
        <v>0.19135199999999999</v>
      </c>
      <c r="O75" s="90">
        <v>16788.43</v>
      </c>
      <c r="P75" s="90">
        <v>3851.32</v>
      </c>
      <c r="Q75" s="97">
        <f t="shared" si="10"/>
        <v>0.229403225912131</v>
      </c>
      <c r="R75" s="101">
        <f t="shared" si="11"/>
        <v>2.0922769192422699</v>
      </c>
      <c r="S75" s="98">
        <f t="shared" si="12"/>
        <v>1.7590436837858801</v>
      </c>
      <c r="T75" s="118">
        <v>100</v>
      </c>
      <c r="U75" s="74">
        <v>100</v>
      </c>
      <c r="V75" s="107" t="s">
        <v>202</v>
      </c>
      <c r="X75" s="100">
        <f t="shared" si="13"/>
        <v>200</v>
      </c>
      <c r="Z75" s="58">
        <f t="shared" si="14"/>
        <v>0</v>
      </c>
    </row>
    <row r="76" spans="1:26" s="58" customFormat="1" ht="17.100000000000001" customHeight="1">
      <c r="A76" s="20">
        <v>74</v>
      </c>
      <c r="B76" s="20">
        <v>106569</v>
      </c>
      <c r="C76" s="21" t="s">
        <v>138</v>
      </c>
      <c r="D76" s="21" t="s">
        <v>68</v>
      </c>
      <c r="E76" s="74">
        <v>7</v>
      </c>
      <c r="F76" s="270"/>
      <c r="G76" s="75">
        <v>100</v>
      </c>
      <c r="H76" s="73">
        <v>300</v>
      </c>
      <c r="I76" s="85">
        <v>8024</v>
      </c>
      <c r="J76" s="86">
        <v>1805.014848</v>
      </c>
      <c r="K76" s="87">
        <v>0.22495200000000001</v>
      </c>
      <c r="L76" s="88">
        <v>9544.0665599999993</v>
      </c>
      <c r="M76" s="88">
        <v>1871.7059812147199</v>
      </c>
      <c r="N76" s="89">
        <v>0.19611200000000001</v>
      </c>
      <c r="O76" s="90">
        <v>8365.44</v>
      </c>
      <c r="P76" s="90">
        <v>2317.56</v>
      </c>
      <c r="Q76" s="97">
        <f t="shared" si="10"/>
        <v>0.27703982097773699</v>
      </c>
      <c r="R76" s="98">
        <f t="shared" si="11"/>
        <v>1.0425523429710899</v>
      </c>
      <c r="S76" s="98">
        <f t="shared" si="12"/>
        <v>0.87650687968379004</v>
      </c>
      <c r="T76" s="118">
        <v>100</v>
      </c>
      <c r="U76" s="74">
        <v>0</v>
      </c>
      <c r="V76" s="99"/>
      <c r="X76" s="100">
        <f t="shared" si="13"/>
        <v>100</v>
      </c>
      <c r="Z76" s="58">
        <f t="shared" si="14"/>
        <v>0</v>
      </c>
    </row>
    <row r="77" spans="1:26" s="58" customFormat="1" ht="17.100000000000001" customHeight="1">
      <c r="A77" s="77">
        <v>75</v>
      </c>
      <c r="B77" s="77">
        <v>106399</v>
      </c>
      <c r="C77" s="78" t="s">
        <v>78</v>
      </c>
      <c r="D77" s="78" t="s">
        <v>68</v>
      </c>
      <c r="E77" s="79">
        <v>7</v>
      </c>
      <c r="F77" s="271">
        <v>26</v>
      </c>
      <c r="G77" s="80">
        <v>100</v>
      </c>
      <c r="H77" s="73">
        <v>300</v>
      </c>
      <c r="I77" s="85">
        <v>7200</v>
      </c>
      <c r="J77" s="86">
        <v>1630.3248000000001</v>
      </c>
      <c r="K77" s="87">
        <v>0.226434</v>
      </c>
      <c r="L77" s="88">
        <v>8709.1200000000008</v>
      </c>
      <c r="M77" s="88">
        <v>1719.21512448</v>
      </c>
      <c r="N77" s="89">
        <v>0.197404</v>
      </c>
      <c r="O77" s="90">
        <v>9311.1</v>
      </c>
      <c r="P77" s="90">
        <v>2434.2800000000002</v>
      </c>
      <c r="Q77" s="97">
        <f t="shared" si="10"/>
        <v>0.261438498136633</v>
      </c>
      <c r="R77" s="104">
        <f t="shared" si="11"/>
        <v>1.29320833333333</v>
      </c>
      <c r="S77" s="104">
        <f t="shared" si="12"/>
        <v>1.06912064594356</v>
      </c>
      <c r="T77" s="119">
        <v>100</v>
      </c>
      <c r="U77" s="79">
        <v>0</v>
      </c>
      <c r="V77" s="106"/>
      <c r="X77" s="100">
        <f t="shared" si="13"/>
        <v>100</v>
      </c>
      <c r="Z77" s="58">
        <f t="shared" si="14"/>
        <v>0</v>
      </c>
    </row>
    <row r="78" spans="1:26" s="58" customFormat="1" ht="17.100000000000001" customHeight="1">
      <c r="A78" s="77">
        <v>76</v>
      </c>
      <c r="B78" s="77">
        <v>723</v>
      </c>
      <c r="C78" s="78" t="s">
        <v>147</v>
      </c>
      <c r="D78" s="78" t="s">
        <v>49</v>
      </c>
      <c r="E78" s="79">
        <v>7</v>
      </c>
      <c r="F78" s="271"/>
      <c r="G78" s="80">
        <v>100</v>
      </c>
      <c r="H78" s="73">
        <v>300</v>
      </c>
      <c r="I78" s="85">
        <v>6819.6979453355998</v>
      </c>
      <c r="J78" s="86">
        <v>1551.1266582706901</v>
      </c>
      <c r="K78" s="87">
        <v>0.22744800000000001</v>
      </c>
      <c r="L78" s="88">
        <v>8111.62152409998</v>
      </c>
      <c r="M78" s="88">
        <v>1608.43720877074</v>
      </c>
      <c r="N78" s="89">
        <v>0.19828799999999999</v>
      </c>
      <c r="O78" s="90">
        <v>5649.17</v>
      </c>
      <c r="P78" s="90">
        <v>1129.96</v>
      </c>
      <c r="Q78" s="97">
        <f t="shared" si="10"/>
        <v>0.200022304161496</v>
      </c>
      <c r="R78" s="104">
        <f t="shared" si="11"/>
        <v>0.82836073463690696</v>
      </c>
      <c r="S78" s="104">
        <f t="shared" si="12"/>
        <v>0.69642918906116003</v>
      </c>
      <c r="T78" s="119">
        <v>0</v>
      </c>
      <c r="U78" s="79">
        <v>0</v>
      </c>
      <c r="V78" s="106"/>
      <c r="X78" s="100">
        <f t="shared" si="13"/>
        <v>0</v>
      </c>
      <c r="Z78" s="58">
        <f t="shared" si="14"/>
        <v>-100</v>
      </c>
    </row>
    <row r="79" spans="1:26" s="58" customFormat="1" ht="17.100000000000001" customHeight="1">
      <c r="A79" s="77">
        <v>77</v>
      </c>
      <c r="B79" s="77">
        <v>102564</v>
      </c>
      <c r="C79" s="78" t="s">
        <v>87</v>
      </c>
      <c r="D79" s="78" t="s">
        <v>53</v>
      </c>
      <c r="E79" s="79">
        <v>7</v>
      </c>
      <c r="F79" s="271"/>
      <c r="G79" s="80">
        <v>100</v>
      </c>
      <c r="H79" s="73">
        <v>300</v>
      </c>
      <c r="I79" s="85">
        <v>6622.6631646023998</v>
      </c>
      <c r="J79" s="86">
        <v>1541.9546646143799</v>
      </c>
      <c r="K79" s="87">
        <v>0.23283000000000001</v>
      </c>
      <c r="L79" s="88">
        <v>7877.2604745046801</v>
      </c>
      <c r="M79" s="88">
        <v>1598.92633111496</v>
      </c>
      <c r="N79" s="89">
        <v>0.20297999999999999</v>
      </c>
      <c r="O79" s="90">
        <v>8588.31</v>
      </c>
      <c r="P79" s="90">
        <v>2114.37</v>
      </c>
      <c r="Q79" s="97">
        <f t="shared" si="10"/>
        <v>0.246191625593394</v>
      </c>
      <c r="R79" s="103">
        <f t="shared" si="11"/>
        <v>1.29680610149461</v>
      </c>
      <c r="S79" s="104">
        <f t="shared" si="12"/>
        <v>1.0902660928626999</v>
      </c>
      <c r="T79" s="119">
        <v>100</v>
      </c>
      <c r="U79" s="79">
        <v>100</v>
      </c>
      <c r="V79" s="108" t="s">
        <v>214</v>
      </c>
      <c r="X79" s="100">
        <f t="shared" si="13"/>
        <v>200</v>
      </c>
      <c r="Z79" s="58">
        <f t="shared" si="14"/>
        <v>0</v>
      </c>
    </row>
    <row r="80" spans="1:26" s="58" customFormat="1" ht="17.100000000000001" customHeight="1">
      <c r="A80" s="20">
        <v>78</v>
      </c>
      <c r="B80" s="20">
        <v>743</v>
      </c>
      <c r="C80" s="21" t="s">
        <v>129</v>
      </c>
      <c r="D80" s="21" t="s">
        <v>73</v>
      </c>
      <c r="E80" s="74">
        <v>7</v>
      </c>
      <c r="F80" s="270">
        <v>27</v>
      </c>
      <c r="G80" s="75">
        <v>100</v>
      </c>
      <c r="H80" s="73">
        <v>300</v>
      </c>
      <c r="I80" s="85">
        <v>6890.13</v>
      </c>
      <c r="J80" s="86">
        <v>1429.5641724</v>
      </c>
      <c r="K80" s="87">
        <v>0.20748</v>
      </c>
      <c r="L80" s="88">
        <v>8195.3962272000008</v>
      </c>
      <c r="M80" s="88">
        <v>1482.3832695759399</v>
      </c>
      <c r="N80" s="89">
        <v>0.18088000000000001</v>
      </c>
      <c r="O80" s="90">
        <v>8830.7900000000009</v>
      </c>
      <c r="P80" s="90">
        <v>1003.17</v>
      </c>
      <c r="Q80" s="97">
        <f t="shared" si="10"/>
        <v>0.113599123068265</v>
      </c>
      <c r="R80" s="98">
        <f t="shared" si="11"/>
        <v>1.2816579658148699</v>
      </c>
      <c r="S80" s="98">
        <f t="shared" si="12"/>
        <v>1.0775305738960099</v>
      </c>
      <c r="T80" s="118">
        <v>100</v>
      </c>
      <c r="U80" s="74">
        <v>0</v>
      </c>
      <c r="V80" s="99"/>
      <c r="X80" s="100">
        <f t="shared" si="13"/>
        <v>100</v>
      </c>
      <c r="Z80" s="58">
        <f t="shared" si="14"/>
        <v>0</v>
      </c>
    </row>
    <row r="81" spans="1:26" s="58" customFormat="1" ht="17.100000000000001" customHeight="1">
      <c r="A81" s="20">
        <v>79</v>
      </c>
      <c r="B81" s="20">
        <v>539</v>
      </c>
      <c r="C81" s="21" t="s">
        <v>75</v>
      </c>
      <c r="D81" s="21" t="s">
        <v>53</v>
      </c>
      <c r="E81" s="74">
        <v>7</v>
      </c>
      <c r="F81" s="270"/>
      <c r="G81" s="75">
        <v>100</v>
      </c>
      <c r="H81" s="73">
        <v>300</v>
      </c>
      <c r="I81" s="85">
        <v>7150.6959877908002</v>
      </c>
      <c r="J81" s="86">
        <v>1731.2693069960101</v>
      </c>
      <c r="K81" s="87">
        <v>0.24211199999999999</v>
      </c>
      <c r="L81" s="88">
        <v>8505.3238357178907</v>
      </c>
      <c r="M81" s="88">
        <v>1795.2357126526499</v>
      </c>
      <c r="N81" s="89">
        <v>0.21107200000000001</v>
      </c>
      <c r="O81" s="90">
        <v>11973.86</v>
      </c>
      <c r="P81" s="90">
        <v>3086.58</v>
      </c>
      <c r="Q81" s="97">
        <f t="shared" si="10"/>
        <v>0.25777652319302202</v>
      </c>
      <c r="R81" s="101">
        <f t="shared" si="11"/>
        <v>1.67450273657898</v>
      </c>
      <c r="S81" s="98">
        <f t="shared" si="12"/>
        <v>1.4078076545088201</v>
      </c>
      <c r="T81" s="118">
        <v>100</v>
      </c>
      <c r="U81" s="74">
        <v>100</v>
      </c>
      <c r="V81" s="107" t="s">
        <v>202</v>
      </c>
      <c r="X81" s="100">
        <f t="shared" si="13"/>
        <v>200</v>
      </c>
      <c r="Z81" s="58">
        <f t="shared" si="14"/>
        <v>0</v>
      </c>
    </row>
    <row r="82" spans="1:26" s="58" customFormat="1" ht="17.100000000000001" customHeight="1">
      <c r="A82" s="20">
        <v>80</v>
      </c>
      <c r="B82" s="20">
        <v>752</v>
      </c>
      <c r="C82" s="21" t="s">
        <v>122</v>
      </c>
      <c r="D82" s="21" t="s">
        <v>68</v>
      </c>
      <c r="E82" s="74">
        <v>7</v>
      </c>
      <c r="F82" s="270"/>
      <c r="G82" s="75">
        <v>100</v>
      </c>
      <c r="H82" s="73">
        <v>300</v>
      </c>
      <c r="I82" s="85">
        <v>7200</v>
      </c>
      <c r="J82" s="86">
        <v>1482.0624</v>
      </c>
      <c r="K82" s="87">
        <v>0.205842</v>
      </c>
      <c r="L82" s="88">
        <v>8563.9680000000008</v>
      </c>
      <c r="M82" s="88">
        <v>1536.821185536</v>
      </c>
      <c r="N82" s="89">
        <v>0.179452</v>
      </c>
      <c r="O82" s="90">
        <v>10485.18</v>
      </c>
      <c r="P82" s="90">
        <v>1810.04</v>
      </c>
      <c r="Q82" s="97">
        <f t="shared" si="10"/>
        <v>0.17262841458134201</v>
      </c>
      <c r="R82" s="98">
        <f t="shared" si="11"/>
        <v>1.456275</v>
      </c>
      <c r="S82" s="98">
        <f t="shared" si="12"/>
        <v>1.22433666263115</v>
      </c>
      <c r="T82" s="118">
        <v>100</v>
      </c>
      <c r="U82" s="74">
        <v>0</v>
      </c>
      <c r="V82" s="99"/>
      <c r="X82" s="100">
        <f t="shared" si="13"/>
        <v>100</v>
      </c>
      <c r="Z82" s="58">
        <f t="shared" si="14"/>
        <v>0</v>
      </c>
    </row>
    <row r="83" spans="1:26" s="58" customFormat="1" ht="17.100000000000001" customHeight="1">
      <c r="A83" s="77">
        <v>81</v>
      </c>
      <c r="B83" s="77">
        <v>727</v>
      </c>
      <c r="C83" s="78" t="s">
        <v>104</v>
      </c>
      <c r="D83" s="78" t="s">
        <v>68</v>
      </c>
      <c r="E83" s="79">
        <v>7</v>
      </c>
      <c r="F83" s="271">
        <v>28</v>
      </c>
      <c r="G83" s="80">
        <v>100</v>
      </c>
      <c r="H83" s="73">
        <v>300</v>
      </c>
      <c r="I83" s="85">
        <v>7604.61940134</v>
      </c>
      <c r="J83" s="86">
        <v>1888.62243756159</v>
      </c>
      <c r="K83" s="87">
        <v>0.24835199999999999</v>
      </c>
      <c r="L83" s="88">
        <v>9045.2385007298508</v>
      </c>
      <c r="M83" s="88">
        <v>1958.40267827002</v>
      </c>
      <c r="N83" s="89">
        <v>0.21651200000000001</v>
      </c>
      <c r="O83" s="90">
        <v>8422.33</v>
      </c>
      <c r="P83" s="90">
        <v>2396.41</v>
      </c>
      <c r="Q83" s="97">
        <f t="shared" si="10"/>
        <v>0.28453052777556798</v>
      </c>
      <c r="R83" s="104">
        <f t="shared" si="11"/>
        <v>1.1075281425018999</v>
      </c>
      <c r="S83" s="104">
        <f t="shared" si="12"/>
        <v>0.93113409882121001</v>
      </c>
      <c r="T83" s="119">
        <v>100</v>
      </c>
      <c r="U83" s="79">
        <v>0</v>
      </c>
      <c r="V83" s="106"/>
      <c r="X83" s="100">
        <f t="shared" si="13"/>
        <v>100</v>
      </c>
      <c r="Z83" s="58">
        <f t="shared" si="14"/>
        <v>0</v>
      </c>
    </row>
    <row r="84" spans="1:26" s="58" customFormat="1" ht="17.100000000000001" customHeight="1">
      <c r="A84" s="77">
        <v>82</v>
      </c>
      <c r="B84" s="77">
        <v>339</v>
      </c>
      <c r="C84" s="78" t="s">
        <v>141</v>
      </c>
      <c r="D84" s="78" t="s">
        <v>68</v>
      </c>
      <c r="E84" s="79">
        <v>7</v>
      </c>
      <c r="F84" s="271"/>
      <c r="G84" s="80">
        <v>100</v>
      </c>
      <c r="H84" s="73">
        <v>300</v>
      </c>
      <c r="I84" s="85">
        <v>7200</v>
      </c>
      <c r="J84" s="86">
        <v>1680.3072</v>
      </c>
      <c r="K84" s="87">
        <v>0.233376</v>
      </c>
      <c r="L84" s="88">
        <v>8563.9680000000008</v>
      </c>
      <c r="M84" s="88">
        <v>1742.3906734080001</v>
      </c>
      <c r="N84" s="89">
        <v>0.203456</v>
      </c>
      <c r="O84" s="90">
        <v>11107.7</v>
      </c>
      <c r="P84" s="90">
        <v>2341.5700000000002</v>
      </c>
      <c r="Q84" s="97">
        <f t="shared" si="10"/>
        <v>0.210806017447356</v>
      </c>
      <c r="R84" s="103">
        <f t="shared" si="11"/>
        <v>1.54273611111111</v>
      </c>
      <c r="S84" s="104">
        <f t="shared" si="12"/>
        <v>1.29702726586554</v>
      </c>
      <c r="T84" s="119">
        <v>100</v>
      </c>
      <c r="U84" s="79">
        <v>100</v>
      </c>
      <c r="V84" s="108" t="s">
        <v>215</v>
      </c>
      <c r="X84" s="100">
        <f t="shared" si="13"/>
        <v>200</v>
      </c>
      <c r="Z84" s="58">
        <f t="shared" si="14"/>
        <v>0</v>
      </c>
    </row>
    <row r="85" spans="1:26" s="58" customFormat="1" ht="17.100000000000001" customHeight="1">
      <c r="A85" s="77">
        <v>83</v>
      </c>
      <c r="B85" s="77">
        <v>720</v>
      </c>
      <c r="C85" s="78" t="s">
        <v>103</v>
      </c>
      <c r="D85" s="78" t="s">
        <v>53</v>
      </c>
      <c r="E85" s="79">
        <v>7</v>
      </c>
      <c r="F85" s="271"/>
      <c r="G85" s="80">
        <v>100</v>
      </c>
      <c r="H85" s="73">
        <v>300</v>
      </c>
      <c r="I85" s="85">
        <v>7000</v>
      </c>
      <c r="J85" s="86">
        <v>1698.06</v>
      </c>
      <c r="K85" s="87">
        <v>0.24257999999999999</v>
      </c>
      <c r="L85" s="88">
        <v>8326.08</v>
      </c>
      <c r="M85" s="88">
        <v>1760.7993984</v>
      </c>
      <c r="N85" s="89">
        <v>0.21148</v>
      </c>
      <c r="O85" s="90">
        <v>6076.58</v>
      </c>
      <c r="P85" s="90">
        <v>1437.53</v>
      </c>
      <c r="Q85" s="97">
        <f t="shared" si="10"/>
        <v>0.23656892528362999</v>
      </c>
      <c r="R85" s="104">
        <f t="shared" si="11"/>
        <v>0.86808285714285705</v>
      </c>
      <c r="S85" s="104">
        <f t="shared" si="12"/>
        <v>0.72982483954033595</v>
      </c>
      <c r="T85" s="119">
        <v>0</v>
      </c>
      <c r="U85" s="79">
        <v>0</v>
      </c>
      <c r="V85" s="106"/>
      <c r="X85" s="100">
        <f t="shared" si="13"/>
        <v>0</v>
      </c>
      <c r="Z85" s="58">
        <f t="shared" si="14"/>
        <v>-100</v>
      </c>
    </row>
    <row r="86" spans="1:26" s="58" customFormat="1" ht="17.100000000000001" customHeight="1">
      <c r="A86" s="20">
        <v>84</v>
      </c>
      <c r="B86" s="20">
        <v>108656</v>
      </c>
      <c r="C86" s="21" t="s">
        <v>61</v>
      </c>
      <c r="D86" s="21" t="s">
        <v>53</v>
      </c>
      <c r="E86" s="74">
        <v>8</v>
      </c>
      <c r="F86" s="270">
        <v>29</v>
      </c>
      <c r="G86" s="75">
        <v>100</v>
      </c>
      <c r="H86" s="73">
        <v>300</v>
      </c>
      <c r="I86" s="85">
        <v>6133.2029904456003</v>
      </c>
      <c r="J86" s="86">
        <v>851.05551336021199</v>
      </c>
      <c r="K86" s="87">
        <v>0.138762</v>
      </c>
      <c r="L86" s="88">
        <v>7295.0769649556196</v>
      </c>
      <c r="M86" s="88">
        <v>882.50005060461103</v>
      </c>
      <c r="N86" s="89">
        <v>0.120972</v>
      </c>
      <c r="O86" s="90">
        <v>10502.24</v>
      </c>
      <c r="P86" s="90">
        <v>1264.6400000000001</v>
      </c>
      <c r="Q86" s="97">
        <f t="shared" si="10"/>
        <v>0.12041621596916501</v>
      </c>
      <c r="R86" s="101">
        <f t="shared" si="11"/>
        <v>1.71235812940817</v>
      </c>
      <c r="S86" s="98">
        <f t="shared" si="12"/>
        <v>1.4396338860372699</v>
      </c>
      <c r="T86" s="118">
        <v>100</v>
      </c>
      <c r="U86" s="74">
        <v>100</v>
      </c>
      <c r="V86" s="107" t="s">
        <v>216</v>
      </c>
      <c r="X86" s="100">
        <f t="shared" si="13"/>
        <v>200</v>
      </c>
      <c r="Z86" s="58">
        <f t="shared" si="14"/>
        <v>0</v>
      </c>
    </row>
    <row r="87" spans="1:26" s="58" customFormat="1" ht="17.100000000000001" customHeight="1">
      <c r="A87" s="20">
        <v>85</v>
      </c>
      <c r="B87" s="20">
        <v>104533</v>
      </c>
      <c r="C87" s="21" t="s">
        <v>77</v>
      </c>
      <c r="D87" s="21" t="s">
        <v>53</v>
      </c>
      <c r="E87" s="74">
        <v>8</v>
      </c>
      <c r="F87" s="270"/>
      <c r="G87" s="75">
        <v>100</v>
      </c>
      <c r="H87" s="73">
        <v>300</v>
      </c>
      <c r="I87" s="85">
        <v>6569.65</v>
      </c>
      <c r="J87" s="86">
        <v>1536.7856672999999</v>
      </c>
      <c r="K87" s="87">
        <v>0.23392199999999999</v>
      </c>
      <c r="L87" s="88">
        <v>7814.2044960000003</v>
      </c>
      <c r="M87" s="88">
        <v>1593.5663512782701</v>
      </c>
      <c r="N87" s="89">
        <v>0.203932</v>
      </c>
      <c r="O87" s="90">
        <v>10273.06</v>
      </c>
      <c r="P87" s="90">
        <v>1639.52</v>
      </c>
      <c r="Q87" s="97">
        <f t="shared" si="10"/>
        <v>0.159594122880622</v>
      </c>
      <c r="R87" s="98">
        <f t="shared" si="11"/>
        <v>1.5637149619842801</v>
      </c>
      <c r="S87" s="98">
        <f t="shared" si="12"/>
        <v>1.3146648523542801</v>
      </c>
      <c r="T87" s="118">
        <v>100</v>
      </c>
      <c r="U87" s="74">
        <v>0</v>
      </c>
      <c r="V87" s="99"/>
      <c r="X87" s="100">
        <f t="shared" si="13"/>
        <v>100</v>
      </c>
      <c r="Z87" s="58">
        <f t="shared" si="14"/>
        <v>0</v>
      </c>
    </row>
    <row r="88" spans="1:26" s="58" customFormat="1" ht="17.100000000000001" customHeight="1">
      <c r="A88" s="20">
        <v>86</v>
      </c>
      <c r="B88" s="20">
        <v>107658</v>
      </c>
      <c r="C88" s="21" t="s">
        <v>162</v>
      </c>
      <c r="D88" s="21" t="s">
        <v>68</v>
      </c>
      <c r="E88" s="74">
        <v>8</v>
      </c>
      <c r="F88" s="270"/>
      <c r="G88" s="75">
        <v>100</v>
      </c>
      <c r="H88" s="73">
        <v>300</v>
      </c>
      <c r="I88" s="85">
        <v>5946.7870000000003</v>
      </c>
      <c r="J88" s="86">
        <v>1212.502295004</v>
      </c>
      <c r="K88" s="87">
        <v>0.20389199999999999</v>
      </c>
      <c r="L88" s="88">
        <v>7073.3463292799997</v>
      </c>
      <c r="M88" s="88">
        <v>1257.3014567221801</v>
      </c>
      <c r="N88" s="89">
        <v>0.17775199999999999</v>
      </c>
      <c r="O88" s="90">
        <v>3935.94</v>
      </c>
      <c r="P88" s="90">
        <v>1012.42</v>
      </c>
      <c r="Q88" s="97">
        <f t="shared" si="10"/>
        <v>0.25722444955969898</v>
      </c>
      <c r="R88" s="98">
        <f t="shared" si="11"/>
        <v>0.66185992536810201</v>
      </c>
      <c r="S88" s="98">
        <f t="shared" si="12"/>
        <v>0.55644666848945901</v>
      </c>
      <c r="T88" s="118">
        <v>0</v>
      </c>
      <c r="U88" s="74">
        <v>0</v>
      </c>
      <c r="V88" s="99"/>
      <c r="X88" s="100">
        <f t="shared" si="13"/>
        <v>0</v>
      </c>
      <c r="Z88" s="58">
        <f t="shared" si="14"/>
        <v>-100</v>
      </c>
    </row>
    <row r="89" spans="1:26" s="58" customFormat="1" ht="17.100000000000001" customHeight="1">
      <c r="A89" s="77">
        <v>87</v>
      </c>
      <c r="B89" s="77">
        <v>56</v>
      </c>
      <c r="C89" s="78" t="s">
        <v>54</v>
      </c>
      <c r="D89" s="78" t="s">
        <v>55</v>
      </c>
      <c r="E89" s="79">
        <v>8</v>
      </c>
      <c r="F89" s="271">
        <v>30</v>
      </c>
      <c r="G89" s="80">
        <v>100</v>
      </c>
      <c r="H89" s="73">
        <v>300</v>
      </c>
      <c r="I89" s="85">
        <v>6574.665</v>
      </c>
      <c r="J89" s="86">
        <v>1600.0104744</v>
      </c>
      <c r="K89" s="87">
        <v>0.24335999999999999</v>
      </c>
      <c r="L89" s="88">
        <v>7820.1695375999998</v>
      </c>
      <c r="M89" s="88">
        <v>1659.1271690972201</v>
      </c>
      <c r="N89" s="89">
        <v>0.21215999999999999</v>
      </c>
      <c r="O89" s="90">
        <v>8209.34</v>
      </c>
      <c r="P89" s="90">
        <v>2384.2399999999998</v>
      </c>
      <c r="Q89" s="97">
        <f t="shared" si="10"/>
        <v>0.29043016856409898</v>
      </c>
      <c r="R89" s="104">
        <f t="shared" si="11"/>
        <v>1.24863243982773</v>
      </c>
      <c r="S89" s="104">
        <f t="shared" si="12"/>
        <v>1.0497649648807299</v>
      </c>
      <c r="T89" s="119">
        <v>100</v>
      </c>
      <c r="U89" s="79">
        <v>0</v>
      </c>
      <c r="V89" s="106"/>
      <c r="X89" s="100">
        <f t="shared" si="13"/>
        <v>100</v>
      </c>
      <c r="Z89" s="58">
        <f t="shared" si="14"/>
        <v>0</v>
      </c>
    </row>
    <row r="90" spans="1:26" s="58" customFormat="1" ht="17.100000000000001" customHeight="1">
      <c r="A90" s="77">
        <v>88</v>
      </c>
      <c r="B90" s="77">
        <v>740</v>
      </c>
      <c r="C90" s="78" t="s">
        <v>72</v>
      </c>
      <c r="D90" s="78" t="s">
        <v>73</v>
      </c>
      <c r="E90" s="79">
        <v>8</v>
      </c>
      <c r="F90" s="271"/>
      <c r="G90" s="80">
        <v>100</v>
      </c>
      <c r="H90" s="73">
        <v>300</v>
      </c>
      <c r="I90" s="85">
        <v>5704.6048831691996</v>
      </c>
      <c r="J90" s="86">
        <v>1541.33860259325</v>
      </c>
      <c r="K90" s="87">
        <v>0.27019199999999999</v>
      </c>
      <c r="L90" s="88">
        <v>6785.2852322367698</v>
      </c>
      <c r="M90" s="88">
        <v>1598.2875070238399</v>
      </c>
      <c r="N90" s="89">
        <v>0.23555200000000001</v>
      </c>
      <c r="O90" s="90">
        <v>11245.23</v>
      </c>
      <c r="P90" s="90">
        <v>2124.25</v>
      </c>
      <c r="Q90" s="97">
        <f t="shared" si="10"/>
        <v>0.188902316804547</v>
      </c>
      <c r="R90" s="103">
        <f t="shared" si="11"/>
        <v>1.9712548424129801</v>
      </c>
      <c r="S90" s="104">
        <f t="shared" si="12"/>
        <v>1.65729657856889</v>
      </c>
      <c r="T90" s="119">
        <v>100</v>
      </c>
      <c r="U90" s="79">
        <v>100</v>
      </c>
      <c r="V90" s="108" t="s">
        <v>202</v>
      </c>
      <c r="X90" s="100">
        <f t="shared" si="13"/>
        <v>200</v>
      </c>
      <c r="Z90" s="58">
        <f t="shared" si="14"/>
        <v>0</v>
      </c>
    </row>
    <row r="91" spans="1:26" s="58" customFormat="1" ht="17.100000000000001" customHeight="1">
      <c r="A91" s="77">
        <v>89</v>
      </c>
      <c r="B91" s="77">
        <v>710</v>
      </c>
      <c r="C91" s="78" t="s">
        <v>79</v>
      </c>
      <c r="D91" s="78" t="s">
        <v>55</v>
      </c>
      <c r="E91" s="79">
        <v>8</v>
      </c>
      <c r="F91" s="271"/>
      <c r="G91" s="80">
        <v>100</v>
      </c>
      <c r="H91" s="73">
        <v>300</v>
      </c>
      <c r="I91" s="85">
        <v>5516.5</v>
      </c>
      <c r="J91" s="86">
        <v>1604.1099360000001</v>
      </c>
      <c r="K91" s="87">
        <v>0.29078399999999999</v>
      </c>
      <c r="L91" s="88">
        <v>6561.54576</v>
      </c>
      <c r="M91" s="88">
        <v>1663.3780963430399</v>
      </c>
      <c r="N91" s="89">
        <v>0.25350400000000001</v>
      </c>
      <c r="O91" s="90">
        <v>8390.5400000000009</v>
      </c>
      <c r="P91" s="90">
        <v>2277.34</v>
      </c>
      <c r="Q91" s="97">
        <f t="shared" si="10"/>
        <v>0.27141757264729099</v>
      </c>
      <c r="R91" s="104">
        <f t="shared" si="11"/>
        <v>1.5209897579987299</v>
      </c>
      <c r="S91" s="104">
        <f t="shared" si="12"/>
        <v>1.2787444158585</v>
      </c>
      <c r="T91" s="119">
        <v>100</v>
      </c>
      <c r="U91" s="79">
        <v>0</v>
      </c>
      <c r="V91" s="106"/>
      <c r="X91" s="100">
        <f t="shared" si="13"/>
        <v>100</v>
      </c>
      <c r="Z91" s="58">
        <f t="shared" si="14"/>
        <v>0</v>
      </c>
    </row>
    <row r="92" spans="1:26" s="58" customFormat="1" ht="17.100000000000001" customHeight="1">
      <c r="A92" s="20">
        <v>90</v>
      </c>
      <c r="B92" s="20">
        <v>104838</v>
      </c>
      <c r="C92" s="21" t="s">
        <v>134</v>
      </c>
      <c r="D92" s="21" t="s">
        <v>55</v>
      </c>
      <c r="E92" s="74">
        <v>8</v>
      </c>
      <c r="F92" s="270">
        <v>31</v>
      </c>
      <c r="G92" s="75">
        <v>100</v>
      </c>
      <c r="H92" s="73">
        <v>300</v>
      </c>
      <c r="I92" s="85">
        <v>6820.4</v>
      </c>
      <c r="J92" s="86">
        <v>1391.156988</v>
      </c>
      <c r="K92" s="87">
        <v>0.20397000000000001</v>
      </c>
      <c r="L92" s="88">
        <v>8112.4565759999996</v>
      </c>
      <c r="M92" s="88">
        <v>1442.5570283443201</v>
      </c>
      <c r="N92" s="89">
        <v>0.17782000000000001</v>
      </c>
      <c r="O92" s="90">
        <v>6088.9</v>
      </c>
      <c r="P92" s="90">
        <v>1048.19</v>
      </c>
      <c r="Q92" s="97">
        <f t="shared" si="10"/>
        <v>0.17214767856263</v>
      </c>
      <c r="R92" s="98">
        <f t="shared" si="11"/>
        <v>0.89274822591050396</v>
      </c>
      <c r="S92" s="98">
        <f t="shared" si="12"/>
        <v>0.75056179875445905</v>
      </c>
      <c r="T92" s="118">
        <v>0</v>
      </c>
      <c r="U92" s="74">
        <v>0</v>
      </c>
      <c r="V92" s="107" t="s">
        <v>50</v>
      </c>
      <c r="X92" s="100">
        <f t="shared" si="13"/>
        <v>0</v>
      </c>
      <c r="Y92" s="110" t="s">
        <v>204</v>
      </c>
      <c r="Z92" s="58">
        <f t="shared" si="14"/>
        <v>-100</v>
      </c>
    </row>
    <row r="93" spans="1:26" s="58" customFormat="1" ht="17.100000000000001" customHeight="1">
      <c r="A93" s="20">
        <v>91</v>
      </c>
      <c r="B93" s="20">
        <v>105396</v>
      </c>
      <c r="C93" s="21" t="s">
        <v>167</v>
      </c>
      <c r="D93" s="21" t="s">
        <v>73</v>
      </c>
      <c r="E93" s="74">
        <v>8</v>
      </c>
      <c r="F93" s="270"/>
      <c r="G93" s="75">
        <v>100</v>
      </c>
      <c r="H93" s="73">
        <v>300</v>
      </c>
      <c r="I93" s="85">
        <v>6519.5</v>
      </c>
      <c r="J93" s="86">
        <v>1536.750462</v>
      </c>
      <c r="K93" s="87">
        <v>0.23571600000000001</v>
      </c>
      <c r="L93" s="88">
        <v>7754.5540799999999</v>
      </c>
      <c r="M93" s="88">
        <v>1593.52984522368</v>
      </c>
      <c r="N93" s="89">
        <v>0.20549600000000001</v>
      </c>
      <c r="O93" s="91">
        <v>5163.6099999999997</v>
      </c>
      <c r="P93" s="91">
        <v>1481.4</v>
      </c>
      <c r="Q93" s="109">
        <f t="shared" si="10"/>
        <v>0.28689230983749697</v>
      </c>
      <c r="R93" s="98">
        <f t="shared" si="11"/>
        <v>0.79202546207531199</v>
      </c>
      <c r="S93" s="98">
        <f t="shared" si="12"/>
        <v>0.66588097094036902</v>
      </c>
      <c r="T93" s="118">
        <v>0</v>
      </c>
      <c r="U93" s="74">
        <v>0</v>
      </c>
      <c r="V93" s="107"/>
      <c r="X93" s="100">
        <f t="shared" si="13"/>
        <v>0</v>
      </c>
      <c r="Y93" s="110" t="s">
        <v>204</v>
      </c>
      <c r="Z93" s="58">
        <f t="shared" si="14"/>
        <v>-100</v>
      </c>
    </row>
    <row r="94" spans="1:26" s="58" customFormat="1" ht="24" customHeight="1">
      <c r="A94" s="20">
        <v>92</v>
      </c>
      <c r="B94" s="20">
        <v>733</v>
      </c>
      <c r="C94" s="21" t="s">
        <v>142</v>
      </c>
      <c r="D94" s="21" t="s">
        <v>73</v>
      </c>
      <c r="E94" s="74">
        <v>8</v>
      </c>
      <c r="F94" s="270"/>
      <c r="G94" s="75">
        <v>100</v>
      </c>
      <c r="H94" s="73">
        <v>300</v>
      </c>
      <c r="I94" s="85">
        <v>6122.8678517675999</v>
      </c>
      <c r="J94" s="86">
        <v>1503.9110474868601</v>
      </c>
      <c r="K94" s="87">
        <v>0.24562200000000001</v>
      </c>
      <c r="L94" s="88">
        <v>7282.7839376064503</v>
      </c>
      <c r="M94" s="88">
        <v>1559.4770901275499</v>
      </c>
      <c r="N94" s="89">
        <v>0.21413199999999999</v>
      </c>
      <c r="O94" s="90">
        <v>6165.95</v>
      </c>
      <c r="P94" s="90">
        <v>1381.02</v>
      </c>
      <c r="Q94" s="97">
        <f t="shared" si="10"/>
        <v>0.223975218741638</v>
      </c>
      <c r="R94" s="98">
        <f t="shared" si="11"/>
        <v>1.00703626948603</v>
      </c>
      <c r="S94" s="98">
        <f t="shared" si="12"/>
        <v>0.84664738825500496</v>
      </c>
      <c r="T94" s="118">
        <v>100</v>
      </c>
      <c r="U94" s="74">
        <v>200</v>
      </c>
      <c r="V94" s="107" t="s">
        <v>217</v>
      </c>
      <c r="X94" s="100">
        <f t="shared" si="13"/>
        <v>300</v>
      </c>
      <c r="Y94" s="110" t="s">
        <v>204</v>
      </c>
      <c r="Z94" s="58">
        <f t="shared" si="14"/>
        <v>0</v>
      </c>
    </row>
    <row r="95" spans="1:26" s="58" customFormat="1" ht="17.100000000000001" customHeight="1">
      <c r="A95" s="77">
        <v>93</v>
      </c>
      <c r="B95" s="77">
        <v>107728</v>
      </c>
      <c r="C95" s="78" t="s">
        <v>157</v>
      </c>
      <c r="D95" s="78" t="s">
        <v>53</v>
      </c>
      <c r="E95" s="79">
        <v>8</v>
      </c>
      <c r="F95" s="271">
        <v>32</v>
      </c>
      <c r="G95" s="80">
        <v>100</v>
      </c>
      <c r="H95" s="73">
        <v>300</v>
      </c>
      <c r="I95" s="85">
        <v>6135.5267568935997</v>
      </c>
      <c r="J95" s="86">
        <v>1125.1206256256301</v>
      </c>
      <c r="K95" s="87">
        <v>0.18337800000000001</v>
      </c>
      <c r="L95" s="88">
        <v>7297.8409457195203</v>
      </c>
      <c r="M95" s="88">
        <v>1166.6912363102899</v>
      </c>
      <c r="N95" s="89">
        <v>0.15986800000000001</v>
      </c>
      <c r="O95" s="90">
        <v>3598.41</v>
      </c>
      <c r="P95" s="90">
        <v>824.91</v>
      </c>
      <c r="Q95" s="97">
        <f t="shared" si="10"/>
        <v>0.229242915621066</v>
      </c>
      <c r="R95" s="104">
        <f t="shared" si="11"/>
        <v>0.58648754093639799</v>
      </c>
      <c r="S95" s="104">
        <f t="shared" si="12"/>
        <v>0.49307871009584198</v>
      </c>
      <c r="T95" s="119">
        <v>0</v>
      </c>
      <c r="U95" s="79">
        <v>0</v>
      </c>
      <c r="V95" s="106"/>
      <c r="X95" s="100">
        <f t="shared" si="13"/>
        <v>0</v>
      </c>
      <c r="Z95" s="58">
        <f t="shared" si="14"/>
        <v>-100</v>
      </c>
    </row>
    <row r="96" spans="1:26" s="58" customFormat="1" ht="17.100000000000001" customHeight="1">
      <c r="A96" s="77">
        <v>94</v>
      </c>
      <c r="B96" s="77">
        <v>732</v>
      </c>
      <c r="C96" s="78" t="s">
        <v>107</v>
      </c>
      <c r="D96" s="78" t="s">
        <v>53</v>
      </c>
      <c r="E96" s="79">
        <v>8</v>
      </c>
      <c r="F96" s="271"/>
      <c r="G96" s="80">
        <v>100</v>
      </c>
      <c r="H96" s="73">
        <v>300</v>
      </c>
      <c r="I96" s="85">
        <v>6820.4</v>
      </c>
      <c r="J96" s="86">
        <v>1620.4451951999999</v>
      </c>
      <c r="K96" s="87">
        <v>0.23758799999999999</v>
      </c>
      <c r="L96" s="88">
        <v>8112.4565759999996</v>
      </c>
      <c r="M96" s="88">
        <v>1680.3169056737299</v>
      </c>
      <c r="N96" s="89">
        <v>0.20712800000000001</v>
      </c>
      <c r="O96" s="90">
        <v>11025.68</v>
      </c>
      <c r="P96" s="90">
        <v>2668.42</v>
      </c>
      <c r="Q96" s="97">
        <f t="shared" si="10"/>
        <v>0.24201863286436801</v>
      </c>
      <c r="R96" s="103">
        <f t="shared" si="11"/>
        <v>1.6165738079878</v>
      </c>
      <c r="S96" s="104">
        <f t="shared" si="12"/>
        <v>1.35910496367013</v>
      </c>
      <c r="T96" s="119">
        <v>100</v>
      </c>
      <c r="U96" s="79">
        <v>100</v>
      </c>
      <c r="V96" s="108" t="s">
        <v>218</v>
      </c>
      <c r="X96" s="100">
        <f t="shared" si="13"/>
        <v>200</v>
      </c>
      <c r="Z96" s="58">
        <f t="shared" si="14"/>
        <v>0</v>
      </c>
    </row>
    <row r="97" spans="1:26" s="58" customFormat="1" ht="17.100000000000001" customHeight="1">
      <c r="A97" s="77">
        <v>95</v>
      </c>
      <c r="B97" s="77">
        <v>594</v>
      </c>
      <c r="C97" s="78" t="s">
        <v>62</v>
      </c>
      <c r="D97" s="78" t="s">
        <v>53</v>
      </c>
      <c r="E97" s="79">
        <v>8</v>
      </c>
      <c r="F97" s="271"/>
      <c r="G97" s="80">
        <v>100</v>
      </c>
      <c r="H97" s="73">
        <v>300</v>
      </c>
      <c r="I97" s="85">
        <v>6532.4849999999997</v>
      </c>
      <c r="J97" s="86">
        <v>1538.28263277</v>
      </c>
      <c r="K97" s="87">
        <v>0.235482</v>
      </c>
      <c r="L97" s="88">
        <v>8359.9920996479996</v>
      </c>
      <c r="M97" s="88">
        <v>1716.23949812094</v>
      </c>
      <c r="N97" s="89">
        <v>0.205292</v>
      </c>
      <c r="O97" s="90">
        <v>10162.18</v>
      </c>
      <c r="P97" s="90">
        <v>2287.58</v>
      </c>
      <c r="Q97" s="97">
        <f t="shared" si="10"/>
        <v>0.22510721124798</v>
      </c>
      <c r="R97" s="104">
        <f t="shared" si="11"/>
        <v>1.5556377090800799</v>
      </c>
      <c r="S97" s="104">
        <f t="shared" si="12"/>
        <v>1.2155729190734399</v>
      </c>
      <c r="T97" s="119">
        <v>100</v>
      </c>
      <c r="U97" s="79">
        <v>0</v>
      </c>
      <c r="V97" s="106"/>
      <c r="X97" s="100">
        <f t="shared" si="13"/>
        <v>100</v>
      </c>
      <c r="Z97" s="58">
        <f t="shared" si="14"/>
        <v>0</v>
      </c>
    </row>
    <row r="98" spans="1:26" s="58" customFormat="1" ht="17.100000000000001" customHeight="1">
      <c r="A98" s="20">
        <v>96</v>
      </c>
      <c r="B98" s="20">
        <v>738</v>
      </c>
      <c r="C98" s="21" t="s">
        <v>60</v>
      </c>
      <c r="D98" s="21" t="s">
        <v>55</v>
      </c>
      <c r="E98" s="74">
        <v>8</v>
      </c>
      <c r="F98" s="270">
        <v>33</v>
      </c>
      <c r="G98" s="75">
        <v>100</v>
      </c>
      <c r="H98" s="73">
        <v>300</v>
      </c>
      <c r="I98" s="85">
        <v>5631.1007772096</v>
      </c>
      <c r="J98" s="86">
        <v>1430.1194021863701</v>
      </c>
      <c r="K98" s="87">
        <v>0.25396800000000003</v>
      </c>
      <c r="L98" s="88">
        <v>6697.8565084441898</v>
      </c>
      <c r="M98" s="88">
        <v>1482.9590138216099</v>
      </c>
      <c r="N98" s="89">
        <v>0.22140799999999999</v>
      </c>
      <c r="O98" s="90">
        <v>8030.09</v>
      </c>
      <c r="P98" s="90">
        <v>1854.3</v>
      </c>
      <c r="Q98" s="97">
        <f t="shared" si="10"/>
        <v>0.23091895607645699</v>
      </c>
      <c r="R98" s="101">
        <f t="shared" si="11"/>
        <v>1.4260249137255101</v>
      </c>
      <c r="S98" s="98">
        <f t="shared" si="12"/>
        <v>1.19890445396616</v>
      </c>
      <c r="T98" s="118">
        <v>100</v>
      </c>
      <c r="U98" s="74">
        <v>100</v>
      </c>
      <c r="V98" s="107" t="s">
        <v>219</v>
      </c>
      <c r="X98" s="100">
        <f t="shared" si="13"/>
        <v>200</v>
      </c>
      <c r="Z98" s="58">
        <f t="shared" si="14"/>
        <v>0</v>
      </c>
    </row>
    <row r="99" spans="1:26" s="58" customFormat="1" ht="17.100000000000001" customHeight="1">
      <c r="A99" s="20">
        <v>97</v>
      </c>
      <c r="B99" s="20">
        <v>706</v>
      </c>
      <c r="C99" s="21" t="s">
        <v>113</v>
      </c>
      <c r="D99" s="21" t="s">
        <v>55</v>
      </c>
      <c r="E99" s="74">
        <v>8</v>
      </c>
      <c r="F99" s="270"/>
      <c r="G99" s="75">
        <v>100</v>
      </c>
      <c r="H99" s="73">
        <v>300</v>
      </c>
      <c r="I99" s="85">
        <v>6716.3353145244</v>
      </c>
      <c r="J99" s="86">
        <v>1743.4531862854999</v>
      </c>
      <c r="K99" s="87">
        <v>0.25958399999999998</v>
      </c>
      <c r="L99" s="88">
        <v>7988.6778765078998</v>
      </c>
      <c r="M99" s="88">
        <v>1807.86975816524</v>
      </c>
      <c r="N99" s="89">
        <v>0.22630400000000001</v>
      </c>
      <c r="O99" s="90">
        <v>5905.08</v>
      </c>
      <c r="P99" s="90">
        <v>1799.08</v>
      </c>
      <c r="Q99" s="97">
        <f t="shared" si="10"/>
        <v>0.30466649054712203</v>
      </c>
      <c r="R99" s="98">
        <f t="shared" si="11"/>
        <v>0.87921161220613597</v>
      </c>
      <c r="S99" s="98">
        <f t="shared" si="12"/>
        <v>0.73918113751524706</v>
      </c>
      <c r="T99" s="118">
        <v>0</v>
      </c>
      <c r="U99" s="74">
        <v>0</v>
      </c>
      <c r="V99" s="99"/>
      <c r="X99" s="100">
        <f t="shared" si="13"/>
        <v>0</v>
      </c>
      <c r="Z99" s="58">
        <f t="shared" si="14"/>
        <v>-100</v>
      </c>
    </row>
    <row r="100" spans="1:26" s="58" customFormat="1" ht="17.100000000000001" customHeight="1">
      <c r="A100" s="20">
        <v>98</v>
      </c>
      <c r="B100" s="20">
        <v>108277</v>
      </c>
      <c r="C100" s="21" t="s">
        <v>154</v>
      </c>
      <c r="D100" s="21" t="s">
        <v>68</v>
      </c>
      <c r="E100" s="74">
        <v>8</v>
      </c>
      <c r="F100" s="270"/>
      <c r="G100" s="75">
        <v>100</v>
      </c>
      <c r="H100" s="73">
        <v>300</v>
      </c>
      <c r="I100" s="85">
        <v>6406.7946316092002</v>
      </c>
      <c r="J100" s="86">
        <v>1167.86896621751</v>
      </c>
      <c r="K100" s="87">
        <v>0.182286</v>
      </c>
      <c r="L100" s="88">
        <v>7620.4978066212498</v>
      </c>
      <c r="M100" s="88">
        <v>1211.01902943702</v>
      </c>
      <c r="N100" s="89">
        <v>0.158916</v>
      </c>
      <c r="O100" s="90">
        <v>6670.55</v>
      </c>
      <c r="P100" s="90">
        <v>1596.56</v>
      </c>
      <c r="Q100" s="97">
        <f t="shared" ref="Q100:Q115" si="15">P100/O100</f>
        <v>0.23934458178111201</v>
      </c>
      <c r="R100" s="98">
        <f t="shared" ref="R100:R115" si="16">O100/I100</f>
        <v>1.0411680697691701</v>
      </c>
      <c r="S100" s="98">
        <f t="shared" ref="S100:S115" si="17">O100/L100</f>
        <v>0.87534307722051097</v>
      </c>
      <c r="T100" s="118">
        <v>100</v>
      </c>
      <c r="U100" s="74">
        <v>0</v>
      </c>
      <c r="V100" s="99"/>
      <c r="X100" s="100">
        <f t="shared" si="13"/>
        <v>100</v>
      </c>
      <c r="Z100" s="58">
        <f t="shared" si="14"/>
        <v>0</v>
      </c>
    </row>
    <row r="101" spans="1:26" s="58" customFormat="1" ht="17.100000000000001" customHeight="1">
      <c r="A101" s="77">
        <v>99</v>
      </c>
      <c r="B101" s="77">
        <v>107829</v>
      </c>
      <c r="C101" s="78" t="s">
        <v>165</v>
      </c>
      <c r="D101" s="78" t="s">
        <v>49</v>
      </c>
      <c r="E101" s="79">
        <v>9</v>
      </c>
      <c r="F101" s="271">
        <v>34</v>
      </c>
      <c r="G101" s="80">
        <v>100</v>
      </c>
      <c r="H101" s="73">
        <v>300</v>
      </c>
      <c r="I101" s="85">
        <v>4500</v>
      </c>
      <c r="J101" s="86">
        <v>694.98</v>
      </c>
      <c r="K101" s="87">
        <v>0.15443999999999999</v>
      </c>
      <c r="L101" s="88">
        <v>5670</v>
      </c>
      <c r="M101" s="88">
        <v>763.40880000000004</v>
      </c>
      <c r="N101" s="89">
        <v>0.13464000000000001</v>
      </c>
      <c r="O101" s="90">
        <v>2998.96</v>
      </c>
      <c r="P101" s="90">
        <v>843.83</v>
      </c>
      <c r="Q101" s="97">
        <f t="shared" si="15"/>
        <v>0.28137420972603799</v>
      </c>
      <c r="R101" s="104">
        <f t="shared" si="16"/>
        <v>0.666435555555556</v>
      </c>
      <c r="S101" s="104">
        <f t="shared" si="17"/>
        <v>0.52891710758377397</v>
      </c>
      <c r="T101" s="119">
        <v>0</v>
      </c>
      <c r="U101" s="79">
        <v>0</v>
      </c>
      <c r="V101" s="106"/>
      <c r="X101" s="100">
        <f t="shared" si="13"/>
        <v>0</v>
      </c>
      <c r="Z101" s="58">
        <f t="shared" si="14"/>
        <v>-100</v>
      </c>
    </row>
    <row r="102" spans="1:26" s="58" customFormat="1" ht="17.100000000000001" customHeight="1">
      <c r="A102" s="77">
        <v>100</v>
      </c>
      <c r="B102" s="77">
        <v>106865</v>
      </c>
      <c r="C102" s="78" t="s">
        <v>48</v>
      </c>
      <c r="D102" s="78" t="s">
        <v>49</v>
      </c>
      <c r="E102" s="79">
        <v>9</v>
      </c>
      <c r="F102" s="271"/>
      <c r="G102" s="80">
        <v>100</v>
      </c>
      <c r="H102" s="73">
        <v>300</v>
      </c>
      <c r="I102" s="85">
        <v>5000</v>
      </c>
      <c r="J102" s="86">
        <v>978.9</v>
      </c>
      <c r="K102" s="87">
        <v>0.19578000000000001</v>
      </c>
      <c r="L102" s="88">
        <v>6300</v>
      </c>
      <c r="M102" s="88">
        <v>1075.2840000000001</v>
      </c>
      <c r="N102" s="89">
        <v>0.17068</v>
      </c>
      <c r="O102" s="90">
        <v>11202.18</v>
      </c>
      <c r="P102" s="90">
        <v>2252.0300000000002</v>
      </c>
      <c r="Q102" s="97">
        <f t="shared" si="15"/>
        <v>0.20103497712052501</v>
      </c>
      <c r="R102" s="103">
        <f t="shared" si="16"/>
        <v>2.2404359999999999</v>
      </c>
      <c r="S102" s="104">
        <f t="shared" si="17"/>
        <v>1.7781238095238101</v>
      </c>
      <c r="T102" s="119">
        <v>100</v>
      </c>
      <c r="U102" s="79">
        <v>100</v>
      </c>
      <c r="V102" s="108" t="s">
        <v>220</v>
      </c>
      <c r="X102" s="100">
        <f t="shared" si="13"/>
        <v>200</v>
      </c>
      <c r="Z102" s="58">
        <f t="shared" si="14"/>
        <v>0</v>
      </c>
    </row>
    <row r="103" spans="1:26" s="58" customFormat="1" ht="17.100000000000001" customHeight="1">
      <c r="A103" s="77">
        <v>101</v>
      </c>
      <c r="B103" s="77">
        <v>371</v>
      </c>
      <c r="C103" s="78" t="s">
        <v>112</v>
      </c>
      <c r="D103" s="78" t="s">
        <v>53</v>
      </c>
      <c r="E103" s="79">
        <v>9</v>
      </c>
      <c r="F103" s="271"/>
      <c r="G103" s="80">
        <v>100</v>
      </c>
      <c r="H103" s="73">
        <v>300</v>
      </c>
      <c r="I103" s="85">
        <v>5300</v>
      </c>
      <c r="J103" s="86">
        <v>1364.6333999999999</v>
      </c>
      <c r="K103" s="87">
        <v>0.25747799999999998</v>
      </c>
      <c r="L103" s="88">
        <v>6304.0320000000002</v>
      </c>
      <c r="M103" s="88">
        <v>1415.053454976</v>
      </c>
      <c r="N103" s="89">
        <v>0.224468</v>
      </c>
      <c r="O103" s="90">
        <v>5833.03</v>
      </c>
      <c r="P103" s="90">
        <v>1486.58</v>
      </c>
      <c r="Q103" s="97">
        <f t="shared" si="15"/>
        <v>0.25485553820227203</v>
      </c>
      <c r="R103" s="104">
        <f t="shared" si="16"/>
        <v>1.1005716981132101</v>
      </c>
      <c r="S103" s="104">
        <f t="shared" si="17"/>
        <v>0.92528559499698004</v>
      </c>
      <c r="T103" s="119">
        <v>100</v>
      </c>
      <c r="U103" s="79">
        <v>0</v>
      </c>
      <c r="V103" s="106"/>
      <c r="X103" s="100">
        <f t="shared" si="13"/>
        <v>100</v>
      </c>
      <c r="Z103" s="58">
        <f t="shared" si="14"/>
        <v>0</v>
      </c>
    </row>
    <row r="104" spans="1:26" s="58" customFormat="1" ht="17.100000000000001" customHeight="1">
      <c r="A104" s="20">
        <v>102</v>
      </c>
      <c r="B104" s="20">
        <v>105910</v>
      </c>
      <c r="C104" s="21" t="s">
        <v>120</v>
      </c>
      <c r="D104" s="21" t="s">
        <v>73</v>
      </c>
      <c r="E104" s="74">
        <v>9</v>
      </c>
      <c r="F104" s="270">
        <v>35</v>
      </c>
      <c r="G104" s="75">
        <v>100</v>
      </c>
      <c r="H104" s="73">
        <v>300</v>
      </c>
      <c r="I104" s="85">
        <v>4500</v>
      </c>
      <c r="J104" s="86">
        <v>1031.5889999999999</v>
      </c>
      <c r="K104" s="87">
        <v>0.229242</v>
      </c>
      <c r="L104" s="88">
        <v>5533.92</v>
      </c>
      <c r="M104" s="88">
        <v>1105.9649798400001</v>
      </c>
      <c r="N104" s="89">
        <v>0.199852</v>
      </c>
      <c r="O104" s="90">
        <v>4679.1899999999996</v>
      </c>
      <c r="P104" s="90">
        <v>1132.49</v>
      </c>
      <c r="Q104" s="97">
        <f t="shared" si="15"/>
        <v>0.242026932011737</v>
      </c>
      <c r="R104" s="98">
        <f t="shared" si="16"/>
        <v>1.03982</v>
      </c>
      <c r="S104" s="98">
        <f t="shared" si="17"/>
        <v>0.84554709862086896</v>
      </c>
      <c r="T104" s="118">
        <v>100</v>
      </c>
      <c r="U104" s="74">
        <v>0</v>
      </c>
      <c r="V104" s="99"/>
      <c r="X104" s="100">
        <f t="shared" si="13"/>
        <v>100</v>
      </c>
      <c r="Z104" s="58">
        <f t="shared" si="14"/>
        <v>0</v>
      </c>
    </row>
    <row r="105" spans="1:26" s="58" customFormat="1" ht="17.100000000000001" customHeight="1">
      <c r="A105" s="20">
        <v>103</v>
      </c>
      <c r="B105" s="20">
        <v>102567</v>
      </c>
      <c r="C105" s="21" t="s">
        <v>84</v>
      </c>
      <c r="D105" s="21" t="s">
        <v>53</v>
      </c>
      <c r="E105" s="74">
        <v>9</v>
      </c>
      <c r="F105" s="270"/>
      <c r="G105" s="75">
        <v>100</v>
      </c>
      <c r="H105" s="73">
        <v>300</v>
      </c>
      <c r="I105" s="85">
        <v>5300</v>
      </c>
      <c r="J105" s="86">
        <v>1241.8535999999999</v>
      </c>
      <c r="K105" s="87">
        <v>0.23431199999999999</v>
      </c>
      <c r="L105" s="88">
        <v>6304.0320000000002</v>
      </c>
      <c r="M105" s="88">
        <v>1287.737224704</v>
      </c>
      <c r="N105" s="89">
        <v>0.20427200000000001</v>
      </c>
      <c r="O105" s="90">
        <v>4010.82</v>
      </c>
      <c r="P105" s="90">
        <v>312.17</v>
      </c>
      <c r="Q105" s="97">
        <f t="shared" si="15"/>
        <v>7.7831964535930304E-2</v>
      </c>
      <c r="R105" s="98">
        <f t="shared" si="16"/>
        <v>0.75675849056603794</v>
      </c>
      <c r="S105" s="98">
        <f t="shared" si="17"/>
        <v>0.63623090745732302</v>
      </c>
      <c r="T105" s="118">
        <v>0</v>
      </c>
      <c r="U105" s="74">
        <v>0</v>
      </c>
      <c r="V105" s="99"/>
      <c r="X105" s="100">
        <f t="shared" si="13"/>
        <v>0</v>
      </c>
      <c r="Z105" s="58">
        <f t="shared" si="14"/>
        <v>-100</v>
      </c>
    </row>
    <row r="106" spans="1:26" s="58" customFormat="1" ht="17.100000000000001" customHeight="1">
      <c r="A106" s="20">
        <v>104</v>
      </c>
      <c r="B106" s="20">
        <v>104430</v>
      </c>
      <c r="C106" s="21" t="s">
        <v>89</v>
      </c>
      <c r="D106" s="21" t="s">
        <v>73</v>
      </c>
      <c r="E106" s="74">
        <v>9</v>
      </c>
      <c r="F106" s="270"/>
      <c r="G106" s="75">
        <v>100</v>
      </c>
      <c r="H106" s="73">
        <v>300</v>
      </c>
      <c r="I106" s="85">
        <v>5500</v>
      </c>
      <c r="J106" s="86">
        <v>1306.7339999999999</v>
      </c>
      <c r="K106" s="87">
        <v>0.23758799999999999</v>
      </c>
      <c r="L106" s="88">
        <v>6541.92</v>
      </c>
      <c r="M106" s="88">
        <v>1355.0148057599999</v>
      </c>
      <c r="N106" s="89">
        <v>0.20712800000000001</v>
      </c>
      <c r="O106" s="90">
        <v>10344.469999999999</v>
      </c>
      <c r="P106" s="90">
        <v>2027.68</v>
      </c>
      <c r="Q106" s="97">
        <f t="shared" si="15"/>
        <v>0.19601584228094801</v>
      </c>
      <c r="R106" s="101">
        <f t="shared" si="16"/>
        <v>1.88081272727273</v>
      </c>
      <c r="S106" s="98">
        <f t="shared" si="17"/>
        <v>1.5812590187590201</v>
      </c>
      <c r="T106" s="118">
        <v>100</v>
      </c>
      <c r="U106" s="74">
        <v>100</v>
      </c>
      <c r="V106" s="107" t="s">
        <v>221</v>
      </c>
      <c r="X106" s="100">
        <f t="shared" si="13"/>
        <v>200</v>
      </c>
      <c r="Z106" s="58">
        <f t="shared" si="14"/>
        <v>0</v>
      </c>
    </row>
    <row r="107" spans="1:26" s="58" customFormat="1" ht="17.100000000000001" customHeight="1">
      <c r="A107" s="77">
        <v>105</v>
      </c>
      <c r="B107" s="77">
        <v>102478</v>
      </c>
      <c r="C107" s="78" t="s">
        <v>101</v>
      </c>
      <c r="D107" s="78" t="s">
        <v>49</v>
      </c>
      <c r="E107" s="79">
        <v>9</v>
      </c>
      <c r="F107" s="271">
        <v>36</v>
      </c>
      <c r="G107" s="80">
        <v>100</v>
      </c>
      <c r="H107" s="73">
        <v>300</v>
      </c>
      <c r="I107" s="85">
        <v>4000</v>
      </c>
      <c r="J107" s="86">
        <v>968.76</v>
      </c>
      <c r="K107" s="87">
        <v>0.24218999999999999</v>
      </c>
      <c r="L107" s="88">
        <v>5040</v>
      </c>
      <c r="M107" s="88">
        <v>1064.1456000000001</v>
      </c>
      <c r="N107" s="89">
        <v>0.21113999999999999</v>
      </c>
      <c r="O107" s="90">
        <v>6403.56</v>
      </c>
      <c r="P107" s="90">
        <v>1358.82</v>
      </c>
      <c r="Q107" s="97">
        <f t="shared" si="15"/>
        <v>0.21219759009051201</v>
      </c>
      <c r="R107" s="104">
        <f t="shared" si="16"/>
        <v>1.6008899999999999</v>
      </c>
      <c r="S107" s="104">
        <f t="shared" si="17"/>
        <v>1.2705476190476199</v>
      </c>
      <c r="T107" s="119">
        <v>100</v>
      </c>
      <c r="U107" s="79">
        <v>0</v>
      </c>
      <c r="V107" s="106"/>
      <c r="X107" s="100">
        <f t="shared" si="13"/>
        <v>100</v>
      </c>
      <c r="Z107" s="58">
        <f t="shared" si="14"/>
        <v>0</v>
      </c>
    </row>
    <row r="108" spans="1:26" s="58" customFormat="1" ht="17.100000000000001" customHeight="1">
      <c r="A108" s="77">
        <v>106</v>
      </c>
      <c r="B108" s="77">
        <v>106568</v>
      </c>
      <c r="C108" s="78" t="s">
        <v>126</v>
      </c>
      <c r="D108" s="78" t="s">
        <v>73</v>
      </c>
      <c r="E108" s="79">
        <v>9</v>
      </c>
      <c r="F108" s="271"/>
      <c r="G108" s="80">
        <v>100</v>
      </c>
      <c r="H108" s="73">
        <v>300</v>
      </c>
      <c r="I108" s="85">
        <v>4000</v>
      </c>
      <c r="J108" s="86">
        <v>971.56799999999998</v>
      </c>
      <c r="K108" s="87">
        <v>0.242892</v>
      </c>
      <c r="L108" s="88">
        <v>5040</v>
      </c>
      <c r="M108" s="88">
        <v>1067.23008</v>
      </c>
      <c r="N108" s="89">
        <v>0.211752</v>
      </c>
      <c r="O108" s="90">
        <v>7620.22</v>
      </c>
      <c r="P108" s="90">
        <v>1927.98</v>
      </c>
      <c r="Q108" s="97">
        <f t="shared" si="15"/>
        <v>0.25300844332578298</v>
      </c>
      <c r="R108" s="103">
        <f t="shared" si="16"/>
        <v>1.9050549999999999</v>
      </c>
      <c r="S108" s="104">
        <f t="shared" si="17"/>
        <v>1.51194841269841</v>
      </c>
      <c r="T108" s="119">
        <v>100</v>
      </c>
      <c r="U108" s="79">
        <v>100</v>
      </c>
      <c r="V108" s="108" t="s">
        <v>202</v>
      </c>
      <c r="X108" s="100">
        <f t="shared" si="13"/>
        <v>200</v>
      </c>
      <c r="Z108" s="58">
        <f t="shared" si="14"/>
        <v>0</v>
      </c>
    </row>
    <row r="109" spans="1:26" s="58" customFormat="1" ht="17.100000000000001" customHeight="1">
      <c r="A109" s="20">
        <v>107</v>
      </c>
      <c r="B109" s="20">
        <v>713</v>
      </c>
      <c r="C109" s="21" t="s">
        <v>95</v>
      </c>
      <c r="D109" s="21" t="s">
        <v>55</v>
      </c>
      <c r="E109" s="74">
        <v>9</v>
      </c>
      <c r="F109" s="270">
        <v>37</v>
      </c>
      <c r="G109" s="75">
        <v>100</v>
      </c>
      <c r="H109" s="73">
        <v>300</v>
      </c>
      <c r="I109" s="85">
        <v>5000</v>
      </c>
      <c r="J109" s="86">
        <v>1455.87</v>
      </c>
      <c r="K109" s="87">
        <v>0.29117399999999999</v>
      </c>
      <c r="L109" s="88">
        <v>6300</v>
      </c>
      <c r="M109" s="88">
        <v>1599.2172</v>
      </c>
      <c r="N109" s="89">
        <v>0.25384400000000001</v>
      </c>
      <c r="O109" s="90">
        <v>5027.93</v>
      </c>
      <c r="P109" s="90">
        <v>1307.9100000000001</v>
      </c>
      <c r="Q109" s="97">
        <f t="shared" si="15"/>
        <v>0.26012891985369702</v>
      </c>
      <c r="R109" s="98">
        <f t="shared" si="16"/>
        <v>1.0055860000000001</v>
      </c>
      <c r="S109" s="98">
        <f t="shared" si="17"/>
        <v>0.79808412698412701</v>
      </c>
      <c r="T109" s="118">
        <v>100</v>
      </c>
      <c r="U109" s="74">
        <v>0</v>
      </c>
      <c r="V109" s="99"/>
      <c r="X109" s="100">
        <f t="shared" si="13"/>
        <v>100</v>
      </c>
      <c r="Z109" s="58">
        <f t="shared" si="14"/>
        <v>0</v>
      </c>
    </row>
    <row r="110" spans="1:26" s="58" customFormat="1" ht="17.100000000000001" customHeight="1">
      <c r="A110" s="20">
        <v>108</v>
      </c>
      <c r="B110" s="20">
        <v>718</v>
      </c>
      <c r="C110" s="21" t="s">
        <v>144</v>
      </c>
      <c r="D110" s="21" t="s">
        <v>49</v>
      </c>
      <c r="E110" s="74">
        <v>9</v>
      </c>
      <c r="F110" s="270"/>
      <c r="G110" s="75">
        <v>100</v>
      </c>
      <c r="H110" s="73">
        <v>300</v>
      </c>
      <c r="I110" s="85">
        <v>4500</v>
      </c>
      <c r="J110" s="86">
        <v>835.029</v>
      </c>
      <c r="K110" s="87">
        <v>0.185562</v>
      </c>
      <c r="L110" s="88">
        <v>5670</v>
      </c>
      <c r="M110" s="88">
        <v>917.24724000000003</v>
      </c>
      <c r="N110" s="89">
        <v>0.161772</v>
      </c>
      <c r="O110" s="90">
        <v>5209.22</v>
      </c>
      <c r="P110" s="90">
        <v>1244.18</v>
      </c>
      <c r="Q110" s="97">
        <f t="shared" si="15"/>
        <v>0.23884189955502</v>
      </c>
      <c r="R110" s="98">
        <f t="shared" si="16"/>
        <v>1.15760444444444</v>
      </c>
      <c r="S110" s="98">
        <f t="shared" si="17"/>
        <v>0.918733686067019</v>
      </c>
      <c r="T110" s="118">
        <v>100</v>
      </c>
      <c r="U110" s="74">
        <v>0</v>
      </c>
      <c r="V110" s="99"/>
      <c r="X110" s="100">
        <f t="shared" si="13"/>
        <v>100</v>
      </c>
      <c r="Z110" s="58">
        <f t="shared" si="14"/>
        <v>0</v>
      </c>
    </row>
    <row r="111" spans="1:26" s="58" customFormat="1" ht="17.100000000000001" customHeight="1">
      <c r="A111" s="20">
        <v>109</v>
      </c>
      <c r="B111" s="20">
        <v>753</v>
      </c>
      <c r="C111" s="21" t="s">
        <v>119</v>
      </c>
      <c r="D111" s="21" t="s">
        <v>73</v>
      </c>
      <c r="E111" s="74">
        <v>9</v>
      </c>
      <c r="F111" s="270"/>
      <c r="G111" s="75">
        <v>100</v>
      </c>
      <c r="H111" s="73">
        <v>300</v>
      </c>
      <c r="I111" s="85">
        <v>5000</v>
      </c>
      <c r="J111" s="86">
        <v>1170</v>
      </c>
      <c r="K111" s="87">
        <v>0.23400000000000001</v>
      </c>
      <c r="L111" s="88">
        <v>6300</v>
      </c>
      <c r="M111" s="88">
        <v>1285.2</v>
      </c>
      <c r="N111" s="89">
        <v>0.20399999999999999</v>
      </c>
      <c r="O111" s="90">
        <v>6441.36</v>
      </c>
      <c r="P111" s="90">
        <v>1949.29</v>
      </c>
      <c r="Q111" s="97">
        <f t="shared" si="15"/>
        <v>0.30262087509469998</v>
      </c>
      <c r="R111" s="101">
        <f t="shared" si="16"/>
        <v>1.2882720000000001</v>
      </c>
      <c r="S111" s="98">
        <f t="shared" si="17"/>
        <v>1.0224380952381</v>
      </c>
      <c r="T111" s="118">
        <v>100</v>
      </c>
      <c r="U111" s="74">
        <v>100</v>
      </c>
      <c r="V111" s="107" t="s">
        <v>202</v>
      </c>
      <c r="X111" s="100">
        <f t="shared" si="13"/>
        <v>200</v>
      </c>
      <c r="Z111" s="58">
        <f t="shared" si="14"/>
        <v>0</v>
      </c>
    </row>
    <row r="112" spans="1:26" s="58" customFormat="1" ht="17.100000000000001" customHeight="1">
      <c r="A112" s="77">
        <v>110</v>
      </c>
      <c r="B112" s="77">
        <v>104429</v>
      </c>
      <c r="C112" s="78" t="s">
        <v>166</v>
      </c>
      <c r="D112" s="78" t="s">
        <v>68</v>
      </c>
      <c r="E112" s="79">
        <v>9</v>
      </c>
      <c r="F112" s="271">
        <v>38</v>
      </c>
      <c r="G112" s="80">
        <v>100</v>
      </c>
      <c r="H112" s="73">
        <v>300</v>
      </c>
      <c r="I112" s="85">
        <v>5068.9255599999997</v>
      </c>
      <c r="J112" s="86">
        <v>805.77668271983998</v>
      </c>
      <c r="K112" s="87">
        <v>0.15896399999999999</v>
      </c>
      <c r="L112" s="88">
        <v>6897.7939020479998</v>
      </c>
      <c r="M112" s="88">
        <v>955.92387012142001</v>
      </c>
      <c r="N112" s="89">
        <v>0.13858400000000001</v>
      </c>
      <c r="O112" s="90">
        <v>4421.3900000000003</v>
      </c>
      <c r="P112" s="90">
        <v>760.45</v>
      </c>
      <c r="Q112" s="97">
        <f t="shared" si="15"/>
        <v>0.171993422882849</v>
      </c>
      <c r="R112" s="104">
        <v>1</v>
      </c>
      <c r="S112" s="104">
        <f t="shared" si="17"/>
        <v>0.64098609827806796</v>
      </c>
      <c r="T112" s="119">
        <v>100</v>
      </c>
      <c r="U112" s="79">
        <v>0</v>
      </c>
      <c r="V112" s="106"/>
      <c r="X112" s="100">
        <f t="shared" si="13"/>
        <v>100</v>
      </c>
      <c r="Z112" s="58">
        <f t="shared" si="14"/>
        <v>0</v>
      </c>
    </row>
    <row r="113" spans="1:27 16290:16291" s="58" customFormat="1" ht="17.100000000000001" customHeight="1">
      <c r="A113" s="77">
        <v>111</v>
      </c>
      <c r="B113" s="77">
        <v>545</v>
      </c>
      <c r="C113" s="78" t="s">
        <v>97</v>
      </c>
      <c r="D113" s="78" t="s">
        <v>73</v>
      </c>
      <c r="E113" s="79">
        <v>9</v>
      </c>
      <c r="F113" s="271"/>
      <c r="G113" s="80">
        <v>100</v>
      </c>
      <c r="H113" s="73">
        <v>300</v>
      </c>
      <c r="I113" s="85">
        <v>5300</v>
      </c>
      <c r="J113" s="86">
        <v>1390.2642000000001</v>
      </c>
      <c r="K113" s="87">
        <v>0.26231399999999999</v>
      </c>
      <c r="L113" s="88">
        <v>6304.0320000000002</v>
      </c>
      <c r="M113" s="88">
        <v>1441.6312538879999</v>
      </c>
      <c r="N113" s="89">
        <v>0.228684</v>
      </c>
      <c r="O113" s="90">
        <v>4438.63</v>
      </c>
      <c r="P113" s="90">
        <v>1054.8599999999999</v>
      </c>
      <c r="Q113" s="97">
        <f t="shared" si="15"/>
        <v>0.237654411383693</v>
      </c>
      <c r="R113" s="104">
        <f t="shared" si="16"/>
        <v>0.83747735849056604</v>
      </c>
      <c r="S113" s="104">
        <f t="shared" si="17"/>
        <v>0.70409382439682999</v>
      </c>
      <c r="T113" s="119">
        <v>0</v>
      </c>
      <c r="U113" s="79">
        <v>0</v>
      </c>
      <c r="V113" s="106"/>
      <c r="X113" s="100">
        <f t="shared" si="13"/>
        <v>0</v>
      </c>
      <c r="Z113" s="58">
        <f t="shared" si="14"/>
        <v>-100</v>
      </c>
    </row>
    <row r="114" spans="1:27 16290:16291" s="58" customFormat="1" ht="17.100000000000001" customHeight="1">
      <c r="A114" s="77">
        <v>112</v>
      </c>
      <c r="B114" s="77">
        <v>741</v>
      </c>
      <c r="C114" s="78" t="s">
        <v>71</v>
      </c>
      <c r="D114" s="78" t="s">
        <v>68</v>
      </c>
      <c r="E114" s="79">
        <v>9</v>
      </c>
      <c r="F114" s="271"/>
      <c r="G114" s="80">
        <v>100</v>
      </c>
      <c r="H114" s="73">
        <v>300</v>
      </c>
      <c r="I114" s="85">
        <v>4000</v>
      </c>
      <c r="J114" s="86">
        <v>795.28800000000001</v>
      </c>
      <c r="K114" s="87">
        <v>0.198822</v>
      </c>
      <c r="L114" s="88">
        <v>5040</v>
      </c>
      <c r="M114" s="88">
        <v>873.59328000000005</v>
      </c>
      <c r="N114" s="89">
        <v>0.17333200000000001</v>
      </c>
      <c r="O114" s="90">
        <v>5550.29</v>
      </c>
      <c r="P114" s="90">
        <v>1092.1199999999999</v>
      </c>
      <c r="Q114" s="97">
        <f t="shared" si="15"/>
        <v>0.19676809680214899</v>
      </c>
      <c r="R114" s="103">
        <f t="shared" si="16"/>
        <v>1.3875725000000001</v>
      </c>
      <c r="S114" s="104">
        <f t="shared" si="17"/>
        <v>1.10124801587302</v>
      </c>
      <c r="T114" s="119">
        <v>100</v>
      </c>
      <c r="U114" s="79">
        <v>100</v>
      </c>
      <c r="V114" s="108" t="s">
        <v>222</v>
      </c>
      <c r="X114" s="100">
        <f t="shared" si="13"/>
        <v>200</v>
      </c>
      <c r="Y114" s="110"/>
      <c r="Z114" s="58">
        <f t="shared" si="14"/>
        <v>0</v>
      </c>
    </row>
    <row r="115" spans="1:27 16290:16291" s="58" customFormat="1" ht="17.100000000000001" customHeight="1">
      <c r="A115" s="90"/>
      <c r="B115" s="90"/>
      <c r="C115" s="70" t="s">
        <v>168</v>
      </c>
      <c r="D115" s="112"/>
      <c r="E115" s="95"/>
      <c r="F115" s="95"/>
      <c r="G115" s="72" t="s">
        <v>50</v>
      </c>
      <c r="H115" s="73">
        <v>48150</v>
      </c>
      <c r="I115" s="81">
        <f>SUM(I3:I114)</f>
        <v>1300187.5235860799</v>
      </c>
      <c r="J115" s="86">
        <f t="shared" ref="J115:M115" si="18">SUM(J3:J114)</f>
        <v>299737.74255488103</v>
      </c>
      <c r="K115" s="87">
        <f>J115/I115</f>
        <v>0.23053423995960701</v>
      </c>
      <c r="L115" s="113">
        <f t="shared" si="18"/>
        <v>1509184.14214867</v>
      </c>
      <c r="M115" s="88">
        <f t="shared" si="18"/>
        <v>303532.51885275898</v>
      </c>
      <c r="N115" s="89">
        <f>M115/L115</f>
        <v>0.20112358086443399</v>
      </c>
      <c r="O115" s="90">
        <f>SUM(O3:O114)</f>
        <v>1562707.83</v>
      </c>
      <c r="P115" s="90">
        <f>SUM(P3:P114)</f>
        <v>355513.18</v>
      </c>
      <c r="Q115" s="97">
        <f t="shared" si="15"/>
        <v>0.227498175394693</v>
      </c>
      <c r="R115" s="114">
        <f t="shared" si="16"/>
        <v>1.2019095720053199</v>
      </c>
      <c r="S115" s="114">
        <f t="shared" si="17"/>
        <v>1.03546531291743</v>
      </c>
      <c r="T115" s="115">
        <f>SUM(T3:T114)</f>
        <v>13400</v>
      </c>
      <c r="U115" s="95">
        <f>SUM(U3:U114)</f>
        <v>5550</v>
      </c>
      <c r="V115" s="73"/>
      <c r="X115" s="58">
        <f>SUM(X3:X114)</f>
        <v>18950</v>
      </c>
      <c r="Z115" s="116"/>
      <c r="AA115" s="110"/>
      <c r="XBN115" s="68"/>
      <c r="XBO115" s="68"/>
    </row>
    <row r="117" spans="1:27 16290:16291" ht="17.100000000000001" customHeight="1">
      <c r="W117" s="110" t="s">
        <v>223</v>
      </c>
      <c r="X117" s="58">
        <v>16050</v>
      </c>
    </row>
    <row r="119" spans="1:27 16290:16291" ht="17.100000000000001" customHeight="1">
      <c r="W119" s="110" t="s">
        <v>224</v>
      </c>
      <c r="X119" s="58">
        <f>X115-X117</f>
        <v>2900</v>
      </c>
    </row>
  </sheetData>
  <mergeCells count="39">
    <mergeCell ref="F104:F106"/>
    <mergeCell ref="F107:F108"/>
    <mergeCell ref="F109:F111"/>
    <mergeCell ref="F112:F114"/>
    <mergeCell ref="F89:F91"/>
    <mergeCell ref="F92:F94"/>
    <mergeCell ref="F95:F97"/>
    <mergeCell ref="F98:F100"/>
    <mergeCell ref="F101:F103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F14:F16"/>
    <mergeCell ref="F17:F19"/>
    <mergeCell ref="F20:F22"/>
    <mergeCell ref="F23:F25"/>
    <mergeCell ref="F26:F28"/>
    <mergeCell ref="A1:V1"/>
    <mergeCell ref="F3:F4"/>
    <mergeCell ref="F5:F7"/>
    <mergeCell ref="F8:F10"/>
    <mergeCell ref="F11:F13"/>
  </mergeCells>
  <phoneticPr fontId="3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119"/>
  <sheetViews>
    <sheetView topLeftCell="A100" workbookViewId="0">
      <selection activeCell="Z100" sqref="Z1:Z1048576"/>
    </sheetView>
  </sheetViews>
  <sheetFormatPr defaultColWidth="8" defaultRowHeight="17.100000000000001" customHeight="1"/>
  <cols>
    <col min="1" max="1" width="4.25" style="58" customWidth="1"/>
    <col min="2" max="2" width="6.5" style="58" customWidth="1"/>
    <col min="3" max="3" width="32" style="35" customWidth="1"/>
    <col min="4" max="4" width="9" style="35" customWidth="1"/>
    <col min="5" max="5" width="5.125" style="59" hidden="1" customWidth="1"/>
    <col min="6" max="6" width="5.125" style="59" customWidth="1"/>
    <col min="7" max="7" width="8" style="60" customWidth="1"/>
    <col min="8" max="8" width="7" style="61" hidden="1" customWidth="1"/>
    <col min="9" max="9" width="9.75" style="62" hidden="1" customWidth="1"/>
    <col min="10" max="10" width="10" style="63" hidden="1" customWidth="1"/>
    <col min="11" max="11" width="8" style="64" hidden="1" customWidth="1"/>
    <col min="12" max="12" width="11.625" style="62" hidden="1" customWidth="1"/>
    <col min="13" max="13" width="9.75" style="63" hidden="1" customWidth="1"/>
    <col min="14" max="14" width="8.625" style="64" hidden="1" customWidth="1"/>
    <col min="15" max="15" width="9.375" style="58" hidden="1" customWidth="1"/>
    <col min="16" max="16" width="8.375" style="58" hidden="1" customWidth="1"/>
    <col min="17" max="17" width="8" style="64" hidden="1" customWidth="1"/>
    <col min="18" max="19" width="7.125" style="65" customWidth="1"/>
    <col min="20" max="20" width="6.25" style="66" customWidth="1"/>
    <col min="21" max="21" width="7" style="59" customWidth="1"/>
    <col min="22" max="22" width="11.625" style="67" customWidth="1"/>
    <col min="23" max="25" width="8" style="58"/>
    <col min="26" max="26" width="9.875" style="58" customWidth="1"/>
    <col min="27" max="16289" width="8" style="58"/>
    <col min="16290" max="16377" width="8" style="68"/>
  </cols>
  <sheetData>
    <row r="1" spans="1:26 16290:16376" s="58" customFormat="1" ht="17.100000000000001" customHeight="1">
      <c r="A1" s="269" t="s">
        <v>225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XBN1" s="68"/>
      <c r="XBO1" s="68"/>
      <c r="XBP1" s="68"/>
      <c r="XBQ1" s="68"/>
      <c r="XBR1" s="68"/>
      <c r="XBS1" s="68"/>
      <c r="XBT1" s="68"/>
      <c r="XBU1" s="68"/>
      <c r="XBV1" s="68"/>
      <c r="XBW1" s="68"/>
    </row>
    <row r="2" spans="1:26 16290:16376" s="58" customFormat="1" ht="27.95" customHeight="1">
      <c r="A2" s="69" t="s">
        <v>15</v>
      </c>
      <c r="B2" s="69" t="s">
        <v>16</v>
      </c>
      <c r="C2" s="70" t="s">
        <v>17</v>
      </c>
      <c r="D2" s="70" t="s">
        <v>18</v>
      </c>
      <c r="E2" s="71" t="s">
        <v>19</v>
      </c>
      <c r="F2" s="71" t="s">
        <v>194</v>
      </c>
      <c r="G2" s="72" t="s">
        <v>20</v>
      </c>
      <c r="H2" s="73" t="s">
        <v>21</v>
      </c>
      <c r="I2" s="81" t="s">
        <v>22</v>
      </c>
      <c r="J2" s="81" t="s">
        <v>24</v>
      </c>
      <c r="K2" s="82" t="s">
        <v>26</v>
      </c>
      <c r="L2" s="83" t="s">
        <v>27</v>
      </c>
      <c r="M2" s="83" t="s">
        <v>29</v>
      </c>
      <c r="N2" s="84" t="s">
        <v>31</v>
      </c>
      <c r="O2" s="69" t="s">
        <v>37</v>
      </c>
      <c r="P2" s="69" t="s">
        <v>38</v>
      </c>
      <c r="Q2" s="92" t="s">
        <v>39</v>
      </c>
      <c r="R2" s="93" t="s">
        <v>195</v>
      </c>
      <c r="S2" s="93" t="s">
        <v>196</v>
      </c>
      <c r="T2" s="94" t="s">
        <v>226</v>
      </c>
      <c r="U2" s="95" t="s">
        <v>198</v>
      </c>
      <c r="V2" s="96" t="s">
        <v>199</v>
      </c>
      <c r="X2" s="45" t="s">
        <v>200</v>
      </c>
      <c r="Z2" s="110" t="s">
        <v>201</v>
      </c>
    </row>
    <row r="3" spans="1:26 16290:16376" s="58" customFormat="1" ht="17.100000000000001" customHeight="1">
      <c r="A3" s="20">
        <v>1</v>
      </c>
      <c r="B3" s="20">
        <v>337</v>
      </c>
      <c r="C3" s="21" t="s">
        <v>148</v>
      </c>
      <c r="D3" s="21" t="s">
        <v>49</v>
      </c>
      <c r="E3" s="74">
        <v>1</v>
      </c>
      <c r="F3" s="270">
        <v>1</v>
      </c>
      <c r="G3" s="75">
        <v>200</v>
      </c>
      <c r="H3" s="73">
        <v>600</v>
      </c>
      <c r="I3" s="85">
        <v>36500</v>
      </c>
      <c r="J3" s="86">
        <v>6861.27</v>
      </c>
      <c r="K3" s="87">
        <v>0.18798000000000001</v>
      </c>
      <c r="L3" s="88">
        <v>40471.199999999997</v>
      </c>
      <c r="M3" s="88">
        <v>6632.4202560000003</v>
      </c>
      <c r="N3" s="89">
        <v>0.16388</v>
      </c>
      <c r="O3" s="90">
        <v>42636.22</v>
      </c>
      <c r="P3" s="90">
        <v>7178.23</v>
      </c>
      <c r="Q3" s="97">
        <f t="shared" ref="Q3:Q66" si="0">P3/O3</f>
        <v>0.16835990620181601</v>
      </c>
      <c r="R3" s="98">
        <f t="shared" ref="R3:R66" si="1">O3/I3</f>
        <v>1.1681156164383599</v>
      </c>
      <c r="S3" s="98">
        <f t="shared" ref="S3:S66" si="2">O3/L3</f>
        <v>1.05349532507067</v>
      </c>
      <c r="T3" s="75">
        <v>200</v>
      </c>
      <c r="U3" s="74"/>
      <c r="V3" s="99"/>
      <c r="X3" s="100">
        <v>200</v>
      </c>
      <c r="Y3" s="110"/>
      <c r="Z3" s="58">
        <f>T3-G3</f>
        <v>0</v>
      </c>
    </row>
    <row r="4" spans="1:26 16290:16376" s="58" customFormat="1" ht="17.100000000000001" customHeight="1">
      <c r="A4" s="20">
        <v>2</v>
      </c>
      <c r="B4" s="20">
        <v>582</v>
      </c>
      <c r="C4" s="21" t="s">
        <v>99</v>
      </c>
      <c r="D4" s="21" t="s">
        <v>68</v>
      </c>
      <c r="E4" s="76">
        <v>1</v>
      </c>
      <c r="F4" s="270"/>
      <c r="G4" s="75">
        <v>200</v>
      </c>
      <c r="H4" s="73">
        <v>600</v>
      </c>
      <c r="I4" s="85">
        <v>36438.99</v>
      </c>
      <c r="J4" s="86">
        <v>6194.6283000000003</v>
      </c>
      <c r="K4" s="87">
        <v>0.17</v>
      </c>
      <c r="L4" s="88">
        <v>40403.552111999998</v>
      </c>
      <c r="M4" s="88">
        <v>6060.5328167999996</v>
      </c>
      <c r="N4" s="89">
        <v>0.15</v>
      </c>
      <c r="O4" s="90">
        <v>44808.36</v>
      </c>
      <c r="P4" s="90">
        <v>8147.58</v>
      </c>
      <c r="Q4" s="97">
        <f t="shared" si="0"/>
        <v>0.18183169390711901</v>
      </c>
      <c r="R4" s="101">
        <f t="shared" si="1"/>
        <v>1.2296817227919901</v>
      </c>
      <c r="S4" s="98">
        <f t="shared" si="2"/>
        <v>1.10902031276334</v>
      </c>
      <c r="T4" s="75">
        <v>200</v>
      </c>
      <c r="U4" s="74">
        <v>200</v>
      </c>
      <c r="V4" s="102" t="s">
        <v>202</v>
      </c>
      <c r="X4" s="100">
        <f>T4+U4</f>
        <v>400</v>
      </c>
      <c r="Z4" s="58">
        <f t="shared" ref="Z4:Z35" si="3">T4-G4</f>
        <v>0</v>
      </c>
    </row>
    <row r="5" spans="1:26 16290:16376" s="58" customFormat="1" ht="18.95" customHeight="1">
      <c r="A5" s="77">
        <v>3</v>
      </c>
      <c r="B5" s="77">
        <v>517</v>
      </c>
      <c r="C5" s="78" t="s">
        <v>93</v>
      </c>
      <c r="D5" s="78" t="s">
        <v>49</v>
      </c>
      <c r="E5" s="79">
        <v>2</v>
      </c>
      <c r="F5" s="271">
        <v>2</v>
      </c>
      <c r="G5" s="80">
        <v>200</v>
      </c>
      <c r="H5" s="73">
        <v>600</v>
      </c>
      <c r="I5" s="85">
        <v>30810.745599999998</v>
      </c>
      <c r="J5" s="86">
        <v>6159.4993958783998</v>
      </c>
      <c r="K5" s="87">
        <v>0.19991400000000001</v>
      </c>
      <c r="L5" s="88">
        <v>34162.954721280003</v>
      </c>
      <c r="M5" s="88">
        <v>5954.0564006435598</v>
      </c>
      <c r="N5" s="89">
        <v>0.17428399999999999</v>
      </c>
      <c r="O5" s="90">
        <v>42741.99</v>
      </c>
      <c r="P5" s="90">
        <v>8401.56</v>
      </c>
      <c r="Q5" s="97">
        <f t="shared" si="0"/>
        <v>0.19656454928748099</v>
      </c>
      <c r="R5" s="103">
        <f t="shared" si="1"/>
        <v>1.38724296240335</v>
      </c>
      <c r="S5" s="104">
        <f t="shared" si="2"/>
        <v>1.25112099783852</v>
      </c>
      <c r="T5" s="80">
        <v>200</v>
      </c>
      <c r="U5" s="79">
        <v>200</v>
      </c>
      <c r="V5" s="105" t="s">
        <v>202</v>
      </c>
      <c r="X5" s="100">
        <f t="shared" ref="X5:X36" si="4">T5+U5</f>
        <v>400</v>
      </c>
      <c r="Z5" s="58">
        <f t="shared" si="3"/>
        <v>0</v>
      </c>
    </row>
    <row r="6" spans="1:26 16290:16376" s="58" customFormat="1" ht="18" customHeight="1">
      <c r="A6" s="77">
        <v>4</v>
      </c>
      <c r="B6" s="77">
        <v>343</v>
      </c>
      <c r="C6" s="78" t="s">
        <v>137</v>
      </c>
      <c r="D6" s="78" t="s">
        <v>68</v>
      </c>
      <c r="E6" s="79">
        <v>2</v>
      </c>
      <c r="F6" s="271"/>
      <c r="G6" s="80">
        <v>200</v>
      </c>
      <c r="H6" s="73">
        <v>600</v>
      </c>
      <c r="I6" s="85">
        <v>30837.355559998199</v>
      </c>
      <c r="J6" s="86">
        <v>6768.5528465751204</v>
      </c>
      <c r="K6" s="87">
        <v>0.21949199999999999</v>
      </c>
      <c r="L6" s="88">
        <v>34192.459844926001</v>
      </c>
      <c r="M6" s="88">
        <v>6542.7955762462798</v>
      </c>
      <c r="N6" s="89">
        <v>0.19135199999999999</v>
      </c>
      <c r="O6" s="90">
        <v>31576.65</v>
      </c>
      <c r="P6" s="90">
        <v>5951.94</v>
      </c>
      <c r="Q6" s="97">
        <f t="shared" si="0"/>
        <v>0.18849181277938001</v>
      </c>
      <c r="R6" s="104">
        <f t="shared" si="1"/>
        <v>1.02397398955184</v>
      </c>
      <c r="S6" s="104">
        <f t="shared" si="2"/>
        <v>0.92349746532453203</v>
      </c>
      <c r="T6" s="80">
        <v>200</v>
      </c>
      <c r="U6" s="79"/>
      <c r="V6" s="106"/>
      <c r="X6" s="100">
        <f t="shared" si="4"/>
        <v>200</v>
      </c>
      <c r="Z6" s="58">
        <f t="shared" si="3"/>
        <v>0</v>
      </c>
    </row>
    <row r="7" spans="1:26 16290:16376" s="58" customFormat="1" ht="17.100000000000001" customHeight="1">
      <c r="A7" s="77">
        <v>5</v>
      </c>
      <c r="B7" s="77">
        <v>709</v>
      </c>
      <c r="C7" s="78" t="s">
        <v>145</v>
      </c>
      <c r="D7" s="78" t="s">
        <v>68</v>
      </c>
      <c r="E7" s="79">
        <v>2</v>
      </c>
      <c r="F7" s="271"/>
      <c r="G7" s="80">
        <v>200</v>
      </c>
      <c r="H7" s="73">
        <v>600</v>
      </c>
      <c r="I7" s="85">
        <v>16745.3991781152</v>
      </c>
      <c r="J7" s="86">
        <v>3965.4444885711</v>
      </c>
      <c r="K7" s="87">
        <v>0.23680799999999999</v>
      </c>
      <c r="L7" s="88">
        <v>18736.092232409501</v>
      </c>
      <c r="M7" s="88">
        <v>3868.02876919648</v>
      </c>
      <c r="N7" s="89">
        <v>0.20644799999999999</v>
      </c>
      <c r="O7" s="90">
        <v>16987.13</v>
      </c>
      <c r="P7" s="90">
        <v>3660.89</v>
      </c>
      <c r="Q7" s="97">
        <f t="shared" si="0"/>
        <v>0.215509624050678</v>
      </c>
      <c r="R7" s="104">
        <f t="shared" si="1"/>
        <v>1.0144356559860801</v>
      </c>
      <c r="S7" s="104">
        <f t="shared" si="2"/>
        <v>0.90665277419033197</v>
      </c>
      <c r="T7" s="80">
        <v>200</v>
      </c>
      <c r="U7" s="79"/>
      <c r="V7" s="106"/>
      <c r="X7" s="100">
        <f t="shared" si="4"/>
        <v>200</v>
      </c>
      <c r="Z7" s="58">
        <f t="shared" si="3"/>
        <v>0</v>
      </c>
    </row>
    <row r="8" spans="1:26 16290:16376" s="58" customFormat="1" ht="18.95" customHeight="1">
      <c r="A8" s="20">
        <v>6</v>
      </c>
      <c r="B8" s="20">
        <v>307</v>
      </c>
      <c r="C8" s="21" t="s">
        <v>118</v>
      </c>
      <c r="D8" s="21" t="s">
        <v>116</v>
      </c>
      <c r="E8" s="74">
        <v>2</v>
      </c>
      <c r="F8" s="270">
        <v>3</v>
      </c>
      <c r="G8" s="75">
        <v>200</v>
      </c>
      <c r="H8" s="73">
        <v>600</v>
      </c>
      <c r="I8" s="85">
        <v>100000</v>
      </c>
      <c r="J8" s="86">
        <v>22175.4</v>
      </c>
      <c r="K8" s="87">
        <v>0.22175400000000001</v>
      </c>
      <c r="L8" s="88">
        <v>120000</v>
      </c>
      <c r="M8" s="88">
        <v>23198.880000000001</v>
      </c>
      <c r="N8" s="89">
        <v>0.193324</v>
      </c>
      <c r="O8" s="90">
        <v>80722.47</v>
      </c>
      <c r="P8" s="90">
        <v>19688.48</v>
      </c>
      <c r="Q8" s="97">
        <f t="shared" si="0"/>
        <v>0.24390333942952899</v>
      </c>
      <c r="R8" s="98">
        <f t="shared" si="1"/>
        <v>0.80722470000000002</v>
      </c>
      <c r="S8" s="98">
        <f t="shared" si="2"/>
        <v>0.67268724999999996</v>
      </c>
      <c r="T8" s="75">
        <v>0</v>
      </c>
      <c r="U8" s="74"/>
      <c r="V8" s="107"/>
      <c r="X8" s="100">
        <f t="shared" si="4"/>
        <v>0</v>
      </c>
      <c r="Z8" s="58">
        <f t="shared" si="3"/>
        <v>-200</v>
      </c>
    </row>
    <row r="9" spans="1:26 16290:16376" s="58" customFormat="1" ht="17.100000000000001" customHeight="1">
      <c r="A9" s="20">
        <v>7</v>
      </c>
      <c r="B9" s="20">
        <v>585</v>
      </c>
      <c r="C9" s="21" t="s">
        <v>90</v>
      </c>
      <c r="D9" s="21" t="s">
        <v>68</v>
      </c>
      <c r="E9" s="74">
        <v>2</v>
      </c>
      <c r="F9" s="270"/>
      <c r="G9" s="75">
        <v>200</v>
      </c>
      <c r="H9" s="73">
        <v>600</v>
      </c>
      <c r="I9" s="85">
        <v>17163.336599999999</v>
      </c>
      <c r="J9" s="86">
        <v>4235.7741661871996</v>
      </c>
      <c r="K9" s="87">
        <v>0.24679200000000001</v>
      </c>
      <c r="L9" s="88">
        <v>19030.707622080001</v>
      </c>
      <c r="M9" s="88">
        <v>4094.49480630576</v>
      </c>
      <c r="N9" s="89">
        <v>0.21515200000000001</v>
      </c>
      <c r="O9" s="90">
        <v>17774.400000000001</v>
      </c>
      <c r="P9" s="90">
        <v>3237.38</v>
      </c>
      <c r="Q9" s="97">
        <f t="shared" si="0"/>
        <v>0.182137231073904</v>
      </c>
      <c r="R9" s="98">
        <f t="shared" si="1"/>
        <v>1.0356028326100699</v>
      </c>
      <c r="S9" s="98">
        <f t="shared" si="2"/>
        <v>0.93398523864544103</v>
      </c>
      <c r="T9" s="75">
        <v>200</v>
      </c>
      <c r="U9" s="74"/>
      <c r="V9" s="99"/>
      <c r="X9" s="100">
        <f t="shared" si="4"/>
        <v>200</v>
      </c>
      <c r="Z9" s="58">
        <f t="shared" si="3"/>
        <v>0</v>
      </c>
    </row>
    <row r="10" spans="1:26 16290:16376" s="58" customFormat="1" ht="17.100000000000001" customHeight="1">
      <c r="A10" s="20">
        <v>8</v>
      </c>
      <c r="B10" s="20">
        <v>730</v>
      </c>
      <c r="C10" s="21" t="s">
        <v>127</v>
      </c>
      <c r="D10" s="21" t="s">
        <v>68</v>
      </c>
      <c r="E10" s="74">
        <v>2</v>
      </c>
      <c r="F10" s="270"/>
      <c r="G10" s="75">
        <v>200</v>
      </c>
      <c r="H10" s="73">
        <v>600</v>
      </c>
      <c r="I10" s="85">
        <v>18103.086794323201</v>
      </c>
      <c r="J10" s="86">
        <v>4346.2614899282898</v>
      </c>
      <c r="K10" s="87">
        <v>0.24008399999999999</v>
      </c>
      <c r="L10" s="88">
        <v>20255.181752432301</v>
      </c>
      <c r="M10" s="88">
        <v>4239.4905615111002</v>
      </c>
      <c r="N10" s="89">
        <v>0.20930399999999999</v>
      </c>
      <c r="O10" s="90">
        <v>21809.78</v>
      </c>
      <c r="P10" s="90">
        <v>4854.1099999999997</v>
      </c>
      <c r="Q10" s="97">
        <f t="shared" si="0"/>
        <v>0.22256574802680301</v>
      </c>
      <c r="R10" s="101">
        <f t="shared" si="1"/>
        <v>1.2047547607648399</v>
      </c>
      <c r="S10" s="98">
        <f t="shared" si="2"/>
        <v>1.0767506441842201</v>
      </c>
      <c r="T10" s="75">
        <v>200</v>
      </c>
      <c r="U10" s="74">
        <v>200</v>
      </c>
      <c r="V10" s="107" t="s">
        <v>227</v>
      </c>
      <c r="X10" s="100">
        <f t="shared" si="4"/>
        <v>400</v>
      </c>
      <c r="Z10" s="58">
        <f t="shared" si="3"/>
        <v>0</v>
      </c>
    </row>
    <row r="11" spans="1:26 16290:16376" s="58" customFormat="1" ht="17.100000000000001" customHeight="1">
      <c r="A11" s="77">
        <v>9</v>
      </c>
      <c r="B11" s="77">
        <v>341</v>
      </c>
      <c r="C11" s="78" t="s">
        <v>143</v>
      </c>
      <c r="D11" s="78" t="s">
        <v>53</v>
      </c>
      <c r="E11" s="79">
        <v>2</v>
      </c>
      <c r="F11" s="271">
        <v>4</v>
      </c>
      <c r="G11" s="80">
        <v>200</v>
      </c>
      <c r="H11" s="73">
        <v>600</v>
      </c>
      <c r="I11" s="85">
        <v>36962.354998800001</v>
      </c>
      <c r="J11" s="86">
        <v>7334.5140271218797</v>
      </c>
      <c r="K11" s="87">
        <v>0.198432</v>
      </c>
      <c r="L11" s="88">
        <v>40983.859222669402</v>
      </c>
      <c r="M11" s="88">
        <v>7089.8797746480304</v>
      </c>
      <c r="N11" s="89">
        <v>0.17299200000000001</v>
      </c>
      <c r="O11" s="90">
        <v>37083.449999999997</v>
      </c>
      <c r="P11" s="90">
        <v>8544.27</v>
      </c>
      <c r="Q11" s="97">
        <f t="shared" si="0"/>
        <v>0.230406556024318</v>
      </c>
      <c r="R11" s="104">
        <f t="shared" si="1"/>
        <v>1.0032761711531599</v>
      </c>
      <c r="S11" s="104">
        <f t="shared" si="2"/>
        <v>0.90483060168936003</v>
      </c>
      <c r="T11" s="80">
        <v>200</v>
      </c>
      <c r="U11" s="79"/>
      <c r="V11" s="106"/>
      <c r="X11" s="100">
        <f t="shared" si="4"/>
        <v>200</v>
      </c>
      <c r="Z11" s="58">
        <f t="shared" si="3"/>
        <v>0</v>
      </c>
    </row>
    <row r="12" spans="1:26 16290:16376" s="58" customFormat="1" ht="17.100000000000001" customHeight="1">
      <c r="A12" s="77">
        <v>10</v>
      </c>
      <c r="B12" s="77">
        <v>712</v>
      </c>
      <c r="C12" s="78" t="s">
        <v>158</v>
      </c>
      <c r="D12" s="78" t="s">
        <v>73</v>
      </c>
      <c r="E12" s="79">
        <v>2</v>
      </c>
      <c r="F12" s="271"/>
      <c r="G12" s="80">
        <v>200</v>
      </c>
      <c r="H12" s="73">
        <v>600</v>
      </c>
      <c r="I12" s="85">
        <v>17102.071550000001</v>
      </c>
      <c r="J12" s="86">
        <v>4626.1787625611996</v>
      </c>
      <c r="K12" s="87">
        <v>0.27050400000000002</v>
      </c>
      <c r="L12" s="88">
        <v>19824.721340759999</v>
      </c>
      <c r="M12" s="88">
        <v>4675.1450854633904</v>
      </c>
      <c r="N12" s="89">
        <v>0.23582400000000001</v>
      </c>
      <c r="O12" s="90">
        <v>17134.36</v>
      </c>
      <c r="P12" s="90">
        <v>4714.57</v>
      </c>
      <c r="Q12" s="97">
        <f t="shared" si="0"/>
        <v>0.27515296748755103</v>
      </c>
      <c r="R12" s="104">
        <f t="shared" si="1"/>
        <v>1.0018879847336399</v>
      </c>
      <c r="S12" s="104">
        <f t="shared" si="2"/>
        <v>0.86429260242722505</v>
      </c>
      <c r="T12" s="80">
        <v>200</v>
      </c>
      <c r="U12" s="79"/>
      <c r="V12" s="106"/>
      <c r="X12" s="100">
        <f t="shared" si="4"/>
        <v>200</v>
      </c>
      <c r="Z12" s="58">
        <f t="shared" si="3"/>
        <v>0</v>
      </c>
    </row>
    <row r="13" spans="1:26 16290:16376" s="58" customFormat="1" ht="17.100000000000001" customHeight="1">
      <c r="A13" s="77">
        <v>11</v>
      </c>
      <c r="B13" s="77">
        <v>581</v>
      </c>
      <c r="C13" s="78" t="s">
        <v>109</v>
      </c>
      <c r="D13" s="78" t="s">
        <v>68</v>
      </c>
      <c r="E13" s="79">
        <v>2</v>
      </c>
      <c r="F13" s="271"/>
      <c r="G13" s="80">
        <v>200</v>
      </c>
      <c r="H13" s="73">
        <v>600</v>
      </c>
      <c r="I13" s="85">
        <v>17551.871999999999</v>
      </c>
      <c r="J13" s="86">
        <v>4557.5541872639997</v>
      </c>
      <c r="K13" s="87">
        <v>0.259662</v>
      </c>
      <c r="L13" s="88">
        <v>19461.515673599999</v>
      </c>
      <c r="M13" s="88">
        <v>4405.5422260641799</v>
      </c>
      <c r="N13" s="89">
        <v>0.22637199999999999</v>
      </c>
      <c r="O13" s="90">
        <v>18241.689999999999</v>
      </c>
      <c r="P13" s="90">
        <v>4481.46</v>
      </c>
      <c r="Q13" s="97">
        <f t="shared" si="0"/>
        <v>0.245671316637877</v>
      </c>
      <c r="R13" s="103">
        <f t="shared" si="1"/>
        <v>1.03930167676701</v>
      </c>
      <c r="S13" s="104">
        <f t="shared" si="2"/>
        <v>0.937321137055388</v>
      </c>
      <c r="T13" s="80">
        <v>200</v>
      </c>
      <c r="U13" s="79">
        <v>200</v>
      </c>
      <c r="V13" s="108" t="s">
        <v>202</v>
      </c>
      <c r="X13" s="100">
        <f t="shared" si="4"/>
        <v>400</v>
      </c>
      <c r="Z13" s="58">
        <f t="shared" si="3"/>
        <v>0</v>
      </c>
    </row>
    <row r="14" spans="1:26 16290:16376" s="58" customFormat="1" ht="17.100000000000001" customHeight="1">
      <c r="A14" s="20">
        <v>12</v>
      </c>
      <c r="B14" s="20">
        <v>750</v>
      </c>
      <c r="C14" s="21" t="s">
        <v>161</v>
      </c>
      <c r="D14" s="21" t="s">
        <v>73</v>
      </c>
      <c r="E14" s="74">
        <v>2</v>
      </c>
      <c r="F14" s="270">
        <v>5</v>
      </c>
      <c r="G14" s="75">
        <v>200</v>
      </c>
      <c r="H14" s="73">
        <v>600</v>
      </c>
      <c r="I14" s="85">
        <v>35398.289842815</v>
      </c>
      <c r="J14" s="86">
        <v>8926.52834282203</v>
      </c>
      <c r="K14" s="87">
        <v>0.25217400000000001</v>
      </c>
      <c r="L14" s="88">
        <v>39249.623777713299</v>
      </c>
      <c r="M14" s="88">
        <v>8628.7942897876001</v>
      </c>
      <c r="N14" s="89">
        <v>0.21984400000000001</v>
      </c>
      <c r="O14" s="91">
        <v>37839.199999999997</v>
      </c>
      <c r="P14" s="91">
        <v>10304.799999999999</v>
      </c>
      <c r="Q14" s="109">
        <f t="shared" si="0"/>
        <v>0.27233133892894101</v>
      </c>
      <c r="R14" s="98">
        <f t="shared" si="1"/>
        <v>1.06895559553933</v>
      </c>
      <c r="S14" s="98">
        <f t="shared" si="2"/>
        <v>0.96406529179232103</v>
      </c>
      <c r="T14" s="75">
        <v>200</v>
      </c>
      <c r="U14" s="74"/>
      <c r="V14" s="107"/>
      <c r="X14" s="100">
        <f t="shared" si="4"/>
        <v>200</v>
      </c>
      <c r="Y14" s="110" t="s">
        <v>204</v>
      </c>
      <c r="Z14" s="58">
        <f t="shared" si="3"/>
        <v>0</v>
      </c>
      <c r="XBN14" s="111"/>
      <c r="XBO14" s="111"/>
      <c r="XBP14" s="111"/>
      <c r="XBQ14" s="111"/>
      <c r="XBR14" s="111"/>
      <c r="XBS14" s="111"/>
      <c r="XBT14" s="111"/>
      <c r="XBU14" s="111"/>
      <c r="XBV14" s="111"/>
      <c r="XBW14" s="111"/>
      <c r="XBX14" s="111"/>
      <c r="XBY14" s="111"/>
      <c r="XBZ14" s="111"/>
      <c r="XCA14" s="111"/>
      <c r="XCB14" s="111"/>
      <c r="XCC14" s="111"/>
      <c r="XCD14" s="111"/>
      <c r="XCE14" s="111"/>
      <c r="XCF14" s="111"/>
      <c r="XCG14" s="111"/>
      <c r="XCH14" s="111"/>
      <c r="XCI14" s="111"/>
      <c r="XCJ14" s="111"/>
      <c r="XCK14" s="111"/>
      <c r="XCL14" s="111"/>
      <c r="XCM14" s="111"/>
      <c r="XCN14" s="111"/>
      <c r="XCO14" s="111"/>
      <c r="XCP14" s="111"/>
      <c r="XCQ14" s="111"/>
      <c r="XCR14" s="111"/>
      <c r="XCS14" s="111"/>
      <c r="XCT14" s="111"/>
      <c r="XCU14" s="111"/>
      <c r="XCV14" s="111"/>
      <c r="XCW14" s="111"/>
      <c r="XCX14" s="111"/>
      <c r="XCY14" s="111"/>
      <c r="XCZ14" s="111"/>
      <c r="XDA14" s="111"/>
      <c r="XDB14" s="111"/>
      <c r="XDC14" s="111"/>
      <c r="XDD14" s="111"/>
      <c r="XDE14" s="111"/>
      <c r="XDF14" s="111"/>
      <c r="XDG14" s="111"/>
      <c r="XDH14" s="111"/>
      <c r="XDI14" s="111"/>
      <c r="XDJ14" s="111"/>
      <c r="XDK14" s="111"/>
      <c r="XDL14" s="111"/>
      <c r="XDM14" s="111"/>
      <c r="XDN14" s="111"/>
      <c r="XDO14" s="111"/>
      <c r="XDP14" s="111"/>
      <c r="XDQ14" s="111"/>
      <c r="XDR14" s="111"/>
      <c r="XDS14" s="111"/>
      <c r="XDT14" s="111"/>
      <c r="XDU14" s="111"/>
      <c r="XDV14" s="111"/>
      <c r="XDW14" s="111"/>
      <c r="XDX14" s="111"/>
      <c r="XDY14" s="111"/>
      <c r="XDZ14" s="111"/>
      <c r="XEA14" s="111"/>
      <c r="XEB14" s="111"/>
      <c r="XEC14" s="111"/>
      <c r="XED14" s="111"/>
      <c r="XEE14" s="111"/>
      <c r="XEF14" s="111"/>
      <c r="XEG14" s="111"/>
      <c r="XEH14" s="111"/>
      <c r="XEI14" s="111"/>
      <c r="XEJ14" s="111"/>
      <c r="XEK14" s="111"/>
      <c r="XEL14" s="111"/>
      <c r="XEM14" s="111"/>
      <c r="XEN14" s="111"/>
      <c r="XEO14" s="111"/>
      <c r="XEP14" s="111"/>
      <c r="XEQ14" s="111"/>
      <c r="XER14" s="111"/>
      <c r="XES14" s="111"/>
      <c r="XET14" s="111"/>
      <c r="XEU14" s="111"/>
      <c r="XEV14" s="111"/>
    </row>
    <row r="15" spans="1:26 16290:16376" s="58" customFormat="1" ht="17.100000000000001" customHeight="1">
      <c r="A15" s="20">
        <v>13</v>
      </c>
      <c r="B15" s="20">
        <v>385</v>
      </c>
      <c r="C15" s="21" t="s">
        <v>96</v>
      </c>
      <c r="D15" s="21" t="s">
        <v>53</v>
      </c>
      <c r="E15" s="74">
        <v>2</v>
      </c>
      <c r="F15" s="270"/>
      <c r="G15" s="75">
        <v>200</v>
      </c>
      <c r="H15" s="73">
        <v>600</v>
      </c>
      <c r="I15" s="85">
        <v>17652.918600000001</v>
      </c>
      <c r="J15" s="86">
        <v>3355.5726849995999</v>
      </c>
      <c r="K15" s="87">
        <v>0.190086</v>
      </c>
      <c r="L15" s="88">
        <v>19573.556143680002</v>
      </c>
      <c r="M15" s="88">
        <v>3243.65142990608</v>
      </c>
      <c r="N15" s="89">
        <v>0.165716</v>
      </c>
      <c r="O15" s="90">
        <v>22347.11</v>
      </c>
      <c r="P15" s="90">
        <v>4349.6899999999996</v>
      </c>
      <c r="Q15" s="97">
        <f t="shared" si="0"/>
        <v>0.19464217073259099</v>
      </c>
      <c r="R15" s="101">
        <f t="shared" si="1"/>
        <v>1.2659158809014199</v>
      </c>
      <c r="S15" s="98">
        <f t="shared" si="2"/>
        <v>1.14169902678699</v>
      </c>
      <c r="T15" s="75">
        <v>200</v>
      </c>
      <c r="U15" s="74">
        <v>200</v>
      </c>
      <c r="V15" s="107" t="s">
        <v>202</v>
      </c>
      <c r="X15" s="100">
        <f t="shared" si="4"/>
        <v>400</v>
      </c>
      <c r="Y15" s="110" t="s">
        <v>204</v>
      </c>
      <c r="Z15" s="58">
        <f t="shared" si="3"/>
        <v>0</v>
      </c>
      <c r="XBN15" s="111"/>
      <c r="XBO15" s="111"/>
      <c r="XBP15" s="111"/>
      <c r="XBQ15" s="111"/>
      <c r="XBR15" s="111"/>
      <c r="XBS15" s="111"/>
      <c r="XBT15" s="111"/>
      <c r="XBU15" s="111"/>
      <c r="XBV15" s="111"/>
      <c r="XBW15" s="111"/>
      <c r="XBX15" s="111"/>
      <c r="XBY15" s="111"/>
      <c r="XBZ15" s="111"/>
      <c r="XCA15" s="111"/>
      <c r="XCB15" s="111"/>
      <c r="XCC15" s="111"/>
      <c r="XCD15" s="111"/>
      <c r="XCE15" s="111"/>
      <c r="XCF15" s="111"/>
      <c r="XCG15" s="111"/>
      <c r="XCH15" s="111"/>
      <c r="XCI15" s="111"/>
      <c r="XCJ15" s="111"/>
      <c r="XCK15" s="111"/>
      <c r="XCL15" s="111"/>
      <c r="XCM15" s="111"/>
      <c r="XCN15" s="111"/>
      <c r="XCO15" s="111"/>
      <c r="XCP15" s="111"/>
      <c r="XCQ15" s="111"/>
      <c r="XCR15" s="111"/>
      <c r="XCS15" s="111"/>
      <c r="XCT15" s="111"/>
      <c r="XCU15" s="111"/>
      <c r="XCV15" s="111"/>
      <c r="XCW15" s="111"/>
      <c r="XCX15" s="111"/>
      <c r="XCY15" s="111"/>
      <c r="XCZ15" s="111"/>
      <c r="XDA15" s="111"/>
      <c r="XDB15" s="111"/>
      <c r="XDC15" s="111"/>
      <c r="XDD15" s="111"/>
      <c r="XDE15" s="111"/>
      <c r="XDF15" s="111"/>
      <c r="XDG15" s="111"/>
      <c r="XDH15" s="111"/>
      <c r="XDI15" s="111"/>
      <c r="XDJ15" s="111"/>
      <c r="XDK15" s="111"/>
      <c r="XDL15" s="111"/>
      <c r="XDM15" s="111"/>
      <c r="XDN15" s="111"/>
      <c r="XDO15" s="111"/>
      <c r="XDP15" s="111"/>
      <c r="XDQ15" s="111"/>
      <c r="XDR15" s="111"/>
      <c r="XDS15" s="111"/>
      <c r="XDT15" s="111"/>
      <c r="XDU15" s="111"/>
      <c r="XDV15" s="111"/>
      <c r="XDW15" s="111"/>
      <c r="XDX15" s="111"/>
      <c r="XDY15" s="111"/>
      <c r="XDZ15" s="111"/>
      <c r="XEA15" s="111"/>
      <c r="XEB15" s="111"/>
      <c r="XEC15" s="111"/>
      <c r="XED15" s="111"/>
      <c r="XEE15" s="111"/>
      <c r="XEF15" s="111"/>
      <c r="XEG15" s="111"/>
      <c r="XEH15" s="111"/>
      <c r="XEI15" s="111"/>
      <c r="XEJ15" s="111"/>
      <c r="XEK15" s="111"/>
      <c r="XEL15" s="111"/>
      <c r="XEM15" s="111"/>
      <c r="XEN15" s="111"/>
      <c r="XEO15" s="111"/>
      <c r="XEP15" s="111"/>
      <c r="XEQ15" s="111"/>
      <c r="XER15" s="111"/>
      <c r="XES15" s="111"/>
      <c r="XET15" s="111"/>
      <c r="XEU15" s="111"/>
      <c r="XEV15" s="111"/>
    </row>
    <row r="16" spans="1:26 16290:16376" s="58" customFormat="1" ht="17.100000000000001" customHeight="1">
      <c r="A16" s="20">
        <v>14</v>
      </c>
      <c r="B16" s="20">
        <v>373</v>
      </c>
      <c r="C16" s="21" t="s">
        <v>130</v>
      </c>
      <c r="D16" s="21" t="s">
        <v>49</v>
      </c>
      <c r="E16" s="74">
        <v>2</v>
      </c>
      <c r="F16" s="270"/>
      <c r="G16" s="75">
        <v>200</v>
      </c>
      <c r="H16" s="73">
        <v>600</v>
      </c>
      <c r="I16" s="85">
        <v>16788.099844156801</v>
      </c>
      <c r="J16" s="86">
        <v>3810.5629026267102</v>
      </c>
      <c r="K16" s="87">
        <v>0.22697999999999999</v>
      </c>
      <c r="L16" s="88">
        <v>18783.869153630199</v>
      </c>
      <c r="M16" s="88">
        <v>3716.9520281203399</v>
      </c>
      <c r="N16" s="89">
        <v>0.19788</v>
      </c>
      <c r="O16" s="90">
        <v>17891.96</v>
      </c>
      <c r="P16" s="90">
        <v>4611.92</v>
      </c>
      <c r="Q16" s="97">
        <f t="shared" si="0"/>
        <v>0.25776494023013702</v>
      </c>
      <c r="R16" s="98">
        <f t="shared" si="1"/>
        <v>1.0657525369809699</v>
      </c>
      <c r="S16" s="98">
        <f t="shared" si="2"/>
        <v>0.952517282444026</v>
      </c>
      <c r="T16" s="75">
        <v>200</v>
      </c>
      <c r="U16" s="74"/>
      <c r="V16" s="107"/>
      <c r="X16" s="100">
        <f t="shared" si="4"/>
        <v>200</v>
      </c>
      <c r="Y16" s="110" t="s">
        <v>204</v>
      </c>
      <c r="Z16" s="58">
        <f t="shared" si="3"/>
        <v>0</v>
      </c>
      <c r="XBN16" s="111"/>
      <c r="XBO16" s="111"/>
      <c r="XBP16" s="111"/>
      <c r="XBQ16" s="111"/>
      <c r="XBR16" s="111"/>
      <c r="XBS16" s="111"/>
      <c r="XBT16" s="111"/>
      <c r="XBU16" s="111"/>
      <c r="XBV16" s="111"/>
      <c r="XBW16" s="111"/>
      <c r="XBX16" s="111"/>
      <c r="XBY16" s="111"/>
      <c r="XBZ16" s="111"/>
      <c r="XCA16" s="111"/>
      <c r="XCB16" s="111"/>
      <c r="XCC16" s="111"/>
      <c r="XCD16" s="111"/>
      <c r="XCE16" s="111"/>
      <c r="XCF16" s="111"/>
      <c r="XCG16" s="111"/>
      <c r="XCH16" s="111"/>
      <c r="XCI16" s="111"/>
      <c r="XCJ16" s="111"/>
      <c r="XCK16" s="111"/>
      <c r="XCL16" s="111"/>
      <c r="XCM16" s="111"/>
      <c r="XCN16" s="111"/>
      <c r="XCO16" s="111"/>
      <c r="XCP16" s="111"/>
      <c r="XCQ16" s="111"/>
      <c r="XCR16" s="111"/>
      <c r="XCS16" s="111"/>
      <c r="XCT16" s="111"/>
      <c r="XCU16" s="111"/>
      <c r="XCV16" s="111"/>
      <c r="XCW16" s="111"/>
      <c r="XCX16" s="111"/>
      <c r="XCY16" s="111"/>
      <c r="XCZ16" s="111"/>
      <c r="XDA16" s="111"/>
      <c r="XDB16" s="111"/>
      <c r="XDC16" s="111"/>
      <c r="XDD16" s="111"/>
      <c r="XDE16" s="111"/>
      <c r="XDF16" s="111"/>
      <c r="XDG16" s="111"/>
      <c r="XDH16" s="111"/>
      <c r="XDI16" s="111"/>
      <c r="XDJ16" s="111"/>
      <c r="XDK16" s="111"/>
      <c r="XDL16" s="111"/>
      <c r="XDM16" s="111"/>
      <c r="XDN16" s="111"/>
      <c r="XDO16" s="111"/>
      <c r="XDP16" s="111"/>
      <c r="XDQ16" s="111"/>
      <c r="XDR16" s="111"/>
      <c r="XDS16" s="111"/>
      <c r="XDT16" s="111"/>
      <c r="XDU16" s="111"/>
      <c r="XDV16" s="111"/>
      <c r="XDW16" s="111"/>
      <c r="XDX16" s="111"/>
      <c r="XDY16" s="111"/>
      <c r="XDZ16" s="111"/>
      <c r="XEA16" s="111"/>
      <c r="XEB16" s="111"/>
      <c r="XEC16" s="111"/>
      <c r="XED16" s="111"/>
      <c r="XEE16" s="111"/>
      <c r="XEF16" s="111"/>
      <c r="XEG16" s="111"/>
      <c r="XEH16" s="111"/>
      <c r="XEI16" s="111"/>
      <c r="XEJ16" s="111"/>
      <c r="XEK16" s="111"/>
      <c r="XEL16" s="111"/>
      <c r="XEM16" s="111"/>
      <c r="XEN16" s="111"/>
      <c r="XEO16" s="111"/>
      <c r="XEP16" s="111"/>
      <c r="XEQ16" s="111"/>
      <c r="XER16" s="111"/>
      <c r="XES16" s="111"/>
      <c r="XET16" s="111"/>
      <c r="XEU16" s="111"/>
      <c r="XEV16" s="111"/>
    </row>
    <row r="17" spans="1:26" s="58" customFormat="1" ht="29.1" customHeight="1">
      <c r="A17" s="77">
        <v>15</v>
      </c>
      <c r="B17" s="77">
        <v>571</v>
      </c>
      <c r="C17" s="78" t="s">
        <v>146</v>
      </c>
      <c r="D17" s="78" t="s">
        <v>73</v>
      </c>
      <c r="E17" s="79">
        <v>2</v>
      </c>
      <c r="F17" s="271">
        <v>6</v>
      </c>
      <c r="G17" s="80">
        <v>200</v>
      </c>
      <c r="H17" s="73">
        <v>600</v>
      </c>
      <c r="I17" s="85">
        <v>26085.437763350401</v>
      </c>
      <c r="J17" s="86">
        <v>6403.0880660185703</v>
      </c>
      <c r="K17" s="87">
        <v>0.24546599999999999</v>
      </c>
      <c r="L17" s="88">
        <v>28923.533392002901</v>
      </c>
      <c r="M17" s="88">
        <v>6189.5204517550601</v>
      </c>
      <c r="N17" s="89">
        <v>0.21399599999999999</v>
      </c>
      <c r="O17" s="90">
        <v>31352.58</v>
      </c>
      <c r="P17" s="90">
        <v>6514.8</v>
      </c>
      <c r="Q17" s="97">
        <f t="shared" si="0"/>
        <v>0.20779151189471501</v>
      </c>
      <c r="R17" s="103">
        <f t="shared" si="1"/>
        <v>1.2019188746009799</v>
      </c>
      <c r="S17" s="104">
        <f t="shared" si="2"/>
        <v>1.08398166901243</v>
      </c>
      <c r="T17" s="80">
        <v>200</v>
      </c>
      <c r="U17" s="79">
        <v>400</v>
      </c>
      <c r="V17" s="108" t="s">
        <v>228</v>
      </c>
      <c r="X17" s="100">
        <f t="shared" si="4"/>
        <v>600</v>
      </c>
      <c r="Z17" s="58">
        <f t="shared" si="3"/>
        <v>0</v>
      </c>
    </row>
    <row r="18" spans="1:26" s="58" customFormat="1" ht="17.100000000000001" customHeight="1">
      <c r="A18" s="77">
        <v>16</v>
      </c>
      <c r="B18" s="77">
        <v>365</v>
      </c>
      <c r="C18" s="78" t="s">
        <v>150</v>
      </c>
      <c r="D18" s="78" t="s">
        <v>68</v>
      </c>
      <c r="E18" s="79">
        <v>2</v>
      </c>
      <c r="F18" s="271"/>
      <c r="G18" s="80">
        <v>200</v>
      </c>
      <c r="H18" s="73">
        <v>600</v>
      </c>
      <c r="I18" s="85">
        <v>18054</v>
      </c>
      <c r="J18" s="86">
        <v>4320.3944160000001</v>
      </c>
      <c r="K18" s="87">
        <v>0.23930399999999999</v>
      </c>
      <c r="L18" s="88">
        <v>20018.2752</v>
      </c>
      <c r="M18" s="88">
        <v>4176.2926453248001</v>
      </c>
      <c r="N18" s="89">
        <v>0.208624</v>
      </c>
      <c r="O18" s="90">
        <v>9450.4500000000007</v>
      </c>
      <c r="P18" s="90">
        <v>2179.2199999999998</v>
      </c>
      <c r="Q18" s="97">
        <f t="shared" si="0"/>
        <v>0.230594310323847</v>
      </c>
      <c r="R18" s="104">
        <f t="shared" si="1"/>
        <v>0.52345463609172505</v>
      </c>
      <c r="S18" s="104">
        <f t="shared" si="2"/>
        <v>0.47209112201634601</v>
      </c>
      <c r="T18" s="80">
        <v>0</v>
      </c>
      <c r="U18" s="79"/>
      <c r="V18" s="108"/>
      <c r="X18" s="100">
        <f t="shared" si="4"/>
        <v>0</v>
      </c>
      <c r="Z18" s="58">
        <f t="shared" si="3"/>
        <v>-200</v>
      </c>
    </row>
    <row r="19" spans="1:26" s="58" customFormat="1" ht="17.100000000000001" customHeight="1">
      <c r="A19" s="77">
        <v>17</v>
      </c>
      <c r="B19" s="77">
        <v>387</v>
      </c>
      <c r="C19" s="78" t="s">
        <v>156</v>
      </c>
      <c r="D19" s="78" t="s">
        <v>73</v>
      </c>
      <c r="E19" s="79">
        <v>2</v>
      </c>
      <c r="F19" s="271"/>
      <c r="G19" s="80">
        <v>200</v>
      </c>
      <c r="H19" s="73">
        <v>600</v>
      </c>
      <c r="I19" s="85">
        <v>15794.3207168352</v>
      </c>
      <c r="J19" s="86">
        <v>3174.7532300081798</v>
      </c>
      <c r="K19" s="87">
        <v>0.20100599999999999</v>
      </c>
      <c r="L19" s="88">
        <v>17671.949563652601</v>
      </c>
      <c r="M19" s="88">
        <v>3096.7617537362198</v>
      </c>
      <c r="N19" s="89">
        <v>0.175236</v>
      </c>
      <c r="O19" s="90">
        <v>11726.51</v>
      </c>
      <c r="P19" s="90">
        <v>2142.9899999999998</v>
      </c>
      <c r="Q19" s="97">
        <f t="shared" si="0"/>
        <v>0.18274746706394299</v>
      </c>
      <c r="R19" s="104">
        <f t="shared" si="1"/>
        <v>0.74245104998410505</v>
      </c>
      <c r="S19" s="104">
        <f t="shared" si="2"/>
        <v>0.66356628948958196</v>
      </c>
      <c r="T19" s="80">
        <v>0</v>
      </c>
      <c r="U19" s="79"/>
      <c r="V19" s="106"/>
      <c r="X19" s="100">
        <f t="shared" si="4"/>
        <v>0</v>
      </c>
      <c r="Z19" s="58">
        <f t="shared" si="3"/>
        <v>-200</v>
      </c>
    </row>
    <row r="20" spans="1:26" s="58" customFormat="1" ht="17.100000000000001" customHeight="1">
      <c r="A20" s="20">
        <v>18</v>
      </c>
      <c r="B20" s="20">
        <v>707</v>
      </c>
      <c r="C20" s="21" t="s">
        <v>128</v>
      </c>
      <c r="D20" s="21" t="s">
        <v>73</v>
      </c>
      <c r="E20" s="74">
        <v>3</v>
      </c>
      <c r="F20" s="270">
        <v>7</v>
      </c>
      <c r="G20" s="75">
        <v>200</v>
      </c>
      <c r="H20" s="73">
        <v>600</v>
      </c>
      <c r="I20" s="85">
        <v>15045</v>
      </c>
      <c r="J20" s="86">
        <v>3623.7988799999998</v>
      </c>
      <c r="K20" s="87">
        <v>0.24086399999999999</v>
      </c>
      <c r="L20" s="88">
        <v>17440.164000000001</v>
      </c>
      <c r="M20" s="88">
        <v>3662.1553973760001</v>
      </c>
      <c r="N20" s="89">
        <v>0.209984</v>
      </c>
      <c r="O20" s="90">
        <v>17826.95</v>
      </c>
      <c r="P20" s="90">
        <v>4932.5</v>
      </c>
      <c r="Q20" s="97">
        <f t="shared" si="0"/>
        <v>0.27668782377243401</v>
      </c>
      <c r="R20" s="98">
        <f t="shared" si="1"/>
        <v>1.1849086075108</v>
      </c>
      <c r="S20" s="98">
        <f t="shared" si="2"/>
        <v>1.02217788777674</v>
      </c>
      <c r="T20" s="75">
        <v>200</v>
      </c>
      <c r="U20" s="74"/>
      <c r="V20" s="99"/>
      <c r="X20" s="100">
        <f t="shared" si="4"/>
        <v>200</v>
      </c>
      <c r="Z20" s="58">
        <f t="shared" si="3"/>
        <v>0</v>
      </c>
    </row>
    <row r="21" spans="1:26" s="58" customFormat="1" ht="17.100000000000001" customHeight="1">
      <c r="A21" s="20">
        <v>19</v>
      </c>
      <c r="B21" s="20">
        <v>102934</v>
      </c>
      <c r="C21" s="21" t="s">
        <v>114</v>
      </c>
      <c r="D21" s="21" t="s">
        <v>68</v>
      </c>
      <c r="E21" s="74">
        <v>3</v>
      </c>
      <c r="F21" s="270"/>
      <c r="G21" s="75">
        <v>200</v>
      </c>
      <c r="H21" s="73">
        <v>600</v>
      </c>
      <c r="I21" s="85">
        <v>14829.666128995201</v>
      </c>
      <c r="J21" s="86">
        <v>3157.82910550824</v>
      </c>
      <c r="K21" s="87">
        <v>0.21293999999999999</v>
      </c>
      <c r="L21" s="88">
        <v>16592.616838410198</v>
      </c>
      <c r="M21" s="88">
        <v>3080.2533898824599</v>
      </c>
      <c r="N21" s="89">
        <v>0.18564</v>
      </c>
      <c r="O21" s="90">
        <v>17588.849999999999</v>
      </c>
      <c r="P21" s="90">
        <v>3929.41</v>
      </c>
      <c r="Q21" s="97">
        <f t="shared" si="0"/>
        <v>0.223403462989337</v>
      </c>
      <c r="R21" s="101">
        <f t="shared" si="1"/>
        <v>1.1860583945049199</v>
      </c>
      <c r="S21" s="98">
        <f t="shared" si="2"/>
        <v>1.0600407501295199</v>
      </c>
      <c r="T21" s="75">
        <v>200</v>
      </c>
      <c r="U21" s="74">
        <v>200</v>
      </c>
      <c r="V21" s="99" t="s">
        <v>202</v>
      </c>
      <c r="X21" s="100">
        <f t="shared" si="4"/>
        <v>400</v>
      </c>
      <c r="Z21" s="58">
        <f t="shared" si="3"/>
        <v>0</v>
      </c>
    </row>
    <row r="22" spans="1:26" s="58" customFormat="1" ht="17.100000000000001" customHeight="1">
      <c r="A22" s="20">
        <v>20</v>
      </c>
      <c r="B22" s="20">
        <v>379</v>
      </c>
      <c r="C22" s="21" t="s">
        <v>67</v>
      </c>
      <c r="D22" s="21" t="s">
        <v>68</v>
      </c>
      <c r="E22" s="74">
        <v>3</v>
      </c>
      <c r="F22" s="270"/>
      <c r="G22" s="75">
        <v>200</v>
      </c>
      <c r="H22" s="73">
        <v>600</v>
      </c>
      <c r="I22" s="85">
        <v>12483.5132313216</v>
      </c>
      <c r="J22" s="86">
        <v>2699.1352968234301</v>
      </c>
      <c r="K22" s="87">
        <v>0.21621599999999999</v>
      </c>
      <c r="L22" s="88">
        <v>13967.553284261099</v>
      </c>
      <c r="M22" s="88">
        <v>2632.8279238700802</v>
      </c>
      <c r="N22" s="89">
        <v>0.188496</v>
      </c>
      <c r="O22" s="90">
        <v>14485.58</v>
      </c>
      <c r="P22" s="90">
        <v>2984.54</v>
      </c>
      <c r="Q22" s="97">
        <f t="shared" si="0"/>
        <v>0.20603524332474099</v>
      </c>
      <c r="R22" s="98">
        <f t="shared" si="1"/>
        <v>1.16037686920178</v>
      </c>
      <c r="S22" s="98">
        <f t="shared" si="2"/>
        <v>1.0370878639369601</v>
      </c>
      <c r="T22" s="75">
        <v>200</v>
      </c>
      <c r="U22" s="74"/>
      <c r="V22" s="107"/>
      <c r="X22" s="100">
        <f t="shared" si="4"/>
        <v>200</v>
      </c>
      <c r="Z22" s="58">
        <f t="shared" si="3"/>
        <v>0</v>
      </c>
    </row>
    <row r="23" spans="1:26" s="58" customFormat="1" ht="17.100000000000001" customHeight="1">
      <c r="A23" s="77">
        <v>21</v>
      </c>
      <c r="B23" s="77">
        <v>742</v>
      </c>
      <c r="C23" s="78" t="s">
        <v>155</v>
      </c>
      <c r="D23" s="78" t="s">
        <v>49</v>
      </c>
      <c r="E23" s="79">
        <v>3</v>
      </c>
      <c r="F23" s="271">
        <v>8</v>
      </c>
      <c r="G23" s="80">
        <v>200</v>
      </c>
      <c r="H23" s="73">
        <v>600</v>
      </c>
      <c r="I23" s="85">
        <v>16442.8231314144</v>
      </c>
      <c r="J23" s="86">
        <v>3496.2045967863801</v>
      </c>
      <c r="K23" s="87">
        <v>0.21262800000000001</v>
      </c>
      <c r="L23" s="88">
        <v>18397.545945276899</v>
      </c>
      <c r="M23" s="88">
        <v>3410.3162967840999</v>
      </c>
      <c r="N23" s="89">
        <v>0.185368</v>
      </c>
      <c r="O23" s="90">
        <v>16664.23</v>
      </c>
      <c r="P23" s="90">
        <v>3137.69</v>
      </c>
      <c r="Q23" s="97">
        <f t="shared" si="0"/>
        <v>0.18828892784125001</v>
      </c>
      <c r="R23" s="104">
        <f t="shared" si="1"/>
        <v>1.0134652587828801</v>
      </c>
      <c r="S23" s="104">
        <f t="shared" si="2"/>
        <v>0.90578548082268096</v>
      </c>
      <c r="T23" s="80">
        <v>200</v>
      </c>
      <c r="U23" s="79"/>
      <c r="V23" s="106"/>
      <c r="X23" s="100">
        <f t="shared" si="4"/>
        <v>200</v>
      </c>
      <c r="Z23" s="58">
        <f t="shared" si="3"/>
        <v>0</v>
      </c>
    </row>
    <row r="24" spans="1:26" s="58" customFormat="1" ht="17.100000000000001" customHeight="1">
      <c r="A24" s="77">
        <v>22</v>
      </c>
      <c r="B24" s="77">
        <v>726</v>
      </c>
      <c r="C24" s="78" t="s">
        <v>102</v>
      </c>
      <c r="D24" s="78" t="s">
        <v>68</v>
      </c>
      <c r="E24" s="79">
        <v>3</v>
      </c>
      <c r="F24" s="271"/>
      <c r="G24" s="80">
        <v>200</v>
      </c>
      <c r="H24" s="73">
        <v>600</v>
      </c>
      <c r="I24" s="85">
        <v>11997.1614071232</v>
      </c>
      <c r="J24" s="86">
        <v>2868.1613776009399</v>
      </c>
      <c r="K24" s="87">
        <v>0.23907</v>
      </c>
      <c r="L24" s="88">
        <v>13423.383955202</v>
      </c>
      <c r="M24" s="88">
        <v>2797.7016839431999</v>
      </c>
      <c r="N24" s="89">
        <v>0.20841999999999999</v>
      </c>
      <c r="O24" s="90">
        <v>13116.28</v>
      </c>
      <c r="P24" s="90">
        <v>3533.1</v>
      </c>
      <c r="Q24" s="97">
        <f t="shared" si="0"/>
        <v>0.26936753408740899</v>
      </c>
      <c r="R24" s="104">
        <f t="shared" si="1"/>
        <v>1.0932819485292899</v>
      </c>
      <c r="S24" s="104">
        <f t="shared" si="2"/>
        <v>0.97712171861976804</v>
      </c>
      <c r="T24" s="80">
        <v>200</v>
      </c>
      <c r="U24" s="79"/>
      <c r="V24" s="108"/>
      <c r="X24" s="100">
        <f t="shared" si="4"/>
        <v>200</v>
      </c>
      <c r="Z24" s="58">
        <f t="shared" si="3"/>
        <v>0</v>
      </c>
    </row>
    <row r="25" spans="1:26" s="58" customFormat="1" ht="15.95" customHeight="1">
      <c r="A25" s="77">
        <v>23</v>
      </c>
      <c r="B25" s="77">
        <v>578</v>
      </c>
      <c r="C25" s="78" t="s">
        <v>51</v>
      </c>
      <c r="D25" s="78" t="s">
        <v>49</v>
      </c>
      <c r="E25" s="79">
        <v>3</v>
      </c>
      <c r="F25" s="271"/>
      <c r="G25" s="80">
        <v>200</v>
      </c>
      <c r="H25" s="73">
        <v>600</v>
      </c>
      <c r="I25" s="85">
        <v>12405.358260901199</v>
      </c>
      <c r="J25" s="86">
        <v>3404.0799282243302</v>
      </c>
      <c r="K25" s="87">
        <v>0.27440399999999998</v>
      </c>
      <c r="L25" s="88">
        <v>14380.291296036699</v>
      </c>
      <c r="M25" s="88">
        <v>3440.1108050030798</v>
      </c>
      <c r="N25" s="89">
        <v>0.23922399999999999</v>
      </c>
      <c r="O25" s="90">
        <v>33550.86</v>
      </c>
      <c r="P25" s="90">
        <v>9083.08</v>
      </c>
      <c r="Q25" s="97">
        <f t="shared" si="0"/>
        <v>0.27072569823843601</v>
      </c>
      <c r="R25" s="103">
        <f t="shared" si="1"/>
        <v>2.7045458336938601</v>
      </c>
      <c r="S25" s="104">
        <f t="shared" si="2"/>
        <v>2.3331140732348601</v>
      </c>
      <c r="T25" s="80">
        <v>200</v>
      </c>
      <c r="U25" s="79">
        <v>200</v>
      </c>
      <c r="V25" s="106" t="s">
        <v>202</v>
      </c>
      <c r="X25" s="100">
        <f t="shared" si="4"/>
        <v>400</v>
      </c>
      <c r="Z25" s="58">
        <f t="shared" si="3"/>
        <v>0</v>
      </c>
    </row>
    <row r="26" spans="1:26" s="58" customFormat="1" ht="17.100000000000001" customHeight="1">
      <c r="A26" s="20">
        <v>24</v>
      </c>
      <c r="B26" s="20">
        <v>546</v>
      </c>
      <c r="C26" s="21" t="s">
        <v>151</v>
      </c>
      <c r="D26" s="21" t="s">
        <v>73</v>
      </c>
      <c r="E26" s="74">
        <v>3</v>
      </c>
      <c r="F26" s="270">
        <v>9</v>
      </c>
      <c r="G26" s="75">
        <v>200</v>
      </c>
      <c r="H26" s="73">
        <v>600</v>
      </c>
      <c r="I26" s="85">
        <v>14180.635</v>
      </c>
      <c r="J26" s="86">
        <v>3710.9303731499999</v>
      </c>
      <c r="K26" s="87">
        <v>0.26168999999999998</v>
      </c>
      <c r="L26" s="88">
        <v>16295.2512912</v>
      </c>
      <c r="M26" s="88">
        <v>3717.5986295743701</v>
      </c>
      <c r="N26" s="89">
        <v>0.22814000000000001</v>
      </c>
      <c r="O26" s="90">
        <v>10995.26</v>
      </c>
      <c r="P26" s="90">
        <v>3391.59</v>
      </c>
      <c r="Q26" s="97">
        <f t="shared" si="0"/>
        <v>0.308459281544957</v>
      </c>
      <c r="R26" s="98">
        <f t="shared" si="1"/>
        <v>0.775371483717055</v>
      </c>
      <c r="S26" s="98">
        <f t="shared" si="2"/>
        <v>0.67475240507262502</v>
      </c>
      <c r="T26" s="75">
        <v>0</v>
      </c>
      <c r="U26" s="74"/>
      <c r="V26" s="99"/>
      <c r="X26" s="100">
        <f t="shared" si="4"/>
        <v>0</v>
      </c>
      <c r="Z26" s="58">
        <f t="shared" si="3"/>
        <v>-200</v>
      </c>
    </row>
    <row r="27" spans="1:26" s="58" customFormat="1" ht="17.100000000000001" customHeight="1">
      <c r="A27" s="20">
        <v>25</v>
      </c>
      <c r="B27" s="20">
        <v>744</v>
      </c>
      <c r="C27" s="21" t="s">
        <v>124</v>
      </c>
      <c r="D27" s="21" t="s">
        <v>49</v>
      </c>
      <c r="E27" s="74">
        <v>3</v>
      </c>
      <c r="F27" s="270"/>
      <c r="G27" s="75">
        <v>200</v>
      </c>
      <c r="H27" s="73">
        <v>600</v>
      </c>
      <c r="I27" s="85">
        <v>14320.184999999999</v>
      </c>
      <c r="J27" s="86">
        <v>3077.2645546499998</v>
      </c>
      <c r="K27" s="87">
        <v>0.21489</v>
      </c>
      <c r="L27" s="88">
        <v>16022.5685928</v>
      </c>
      <c r="M27" s="88">
        <v>3001.6680001751502</v>
      </c>
      <c r="N27" s="89">
        <v>0.18734000000000001</v>
      </c>
      <c r="O27" s="90">
        <v>16369.02</v>
      </c>
      <c r="P27" s="90">
        <v>3700.91</v>
      </c>
      <c r="Q27" s="97">
        <f t="shared" si="0"/>
        <v>0.22609233784307201</v>
      </c>
      <c r="R27" s="98">
        <f t="shared" si="1"/>
        <v>1.1430732214702499</v>
      </c>
      <c r="S27" s="98">
        <f t="shared" si="2"/>
        <v>1.0216227133117499</v>
      </c>
      <c r="T27" s="75">
        <v>200</v>
      </c>
      <c r="U27" s="74"/>
      <c r="V27" s="99"/>
      <c r="X27" s="100">
        <f t="shared" si="4"/>
        <v>200</v>
      </c>
      <c r="Z27" s="58">
        <f t="shared" si="3"/>
        <v>0</v>
      </c>
    </row>
    <row r="28" spans="1:26" s="58" customFormat="1" ht="17.100000000000001" customHeight="1">
      <c r="A28" s="20">
        <v>26</v>
      </c>
      <c r="B28" s="20">
        <v>513</v>
      </c>
      <c r="C28" s="21" t="s">
        <v>92</v>
      </c>
      <c r="D28" s="21" t="s">
        <v>68</v>
      </c>
      <c r="E28" s="74">
        <v>3</v>
      </c>
      <c r="F28" s="270"/>
      <c r="G28" s="75">
        <v>200</v>
      </c>
      <c r="H28" s="73">
        <v>600</v>
      </c>
      <c r="I28" s="85">
        <v>14519.8605866784</v>
      </c>
      <c r="J28" s="86">
        <v>3592.4458269136198</v>
      </c>
      <c r="K28" s="87">
        <v>0.247416</v>
      </c>
      <c r="L28" s="88">
        <v>16245.981613222701</v>
      </c>
      <c r="M28" s="88">
        <v>3504.1932500456901</v>
      </c>
      <c r="N28" s="89">
        <v>0.215696</v>
      </c>
      <c r="O28" s="90">
        <v>18244.75</v>
      </c>
      <c r="P28" s="90">
        <v>4425.05</v>
      </c>
      <c r="Q28" s="97">
        <f t="shared" si="0"/>
        <v>0.242538264432234</v>
      </c>
      <c r="R28" s="101">
        <f t="shared" si="1"/>
        <v>1.2565375466992501</v>
      </c>
      <c r="S28" s="98">
        <f t="shared" si="2"/>
        <v>1.12303155539401</v>
      </c>
      <c r="T28" s="75">
        <v>200</v>
      </c>
      <c r="U28" s="74">
        <v>200</v>
      </c>
      <c r="V28" s="107" t="s">
        <v>229</v>
      </c>
      <c r="X28" s="100">
        <f t="shared" si="4"/>
        <v>400</v>
      </c>
      <c r="Z28" s="58">
        <f t="shared" si="3"/>
        <v>0</v>
      </c>
    </row>
    <row r="29" spans="1:26" s="58" customFormat="1" ht="17.100000000000001" customHeight="1">
      <c r="A29" s="77">
        <v>27</v>
      </c>
      <c r="B29" s="77">
        <v>724</v>
      </c>
      <c r="C29" s="78" t="s">
        <v>131</v>
      </c>
      <c r="D29" s="78" t="s">
        <v>73</v>
      </c>
      <c r="E29" s="79">
        <v>3</v>
      </c>
      <c r="F29" s="271">
        <v>10</v>
      </c>
      <c r="G29" s="80">
        <v>200</v>
      </c>
      <c r="H29" s="73">
        <v>600</v>
      </c>
      <c r="I29" s="85">
        <v>12919.708347456</v>
      </c>
      <c r="J29" s="86">
        <v>3188.48066248536</v>
      </c>
      <c r="K29" s="87">
        <v>0.24679200000000001</v>
      </c>
      <c r="L29" s="88">
        <v>14455.603275801601</v>
      </c>
      <c r="M29" s="88">
        <v>3110.1519559952599</v>
      </c>
      <c r="N29" s="89">
        <v>0.21515200000000001</v>
      </c>
      <c r="O29" s="90">
        <v>16036.44</v>
      </c>
      <c r="P29" s="90">
        <v>3286.03</v>
      </c>
      <c r="Q29" s="97">
        <f t="shared" si="0"/>
        <v>0.204910192037634</v>
      </c>
      <c r="R29" s="104">
        <f t="shared" si="1"/>
        <v>1.2412385456950099</v>
      </c>
      <c r="S29" s="104">
        <f t="shared" si="2"/>
        <v>1.10935805957297</v>
      </c>
      <c r="T29" s="80">
        <v>200</v>
      </c>
      <c r="U29" s="79"/>
      <c r="V29" s="106"/>
      <c r="X29" s="100">
        <f t="shared" si="4"/>
        <v>200</v>
      </c>
      <c r="Z29" s="58">
        <f t="shared" si="3"/>
        <v>0</v>
      </c>
    </row>
    <row r="30" spans="1:26" s="58" customFormat="1" ht="17.100000000000001" customHeight="1">
      <c r="A30" s="77">
        <v>28</v>
      </c>
      <c r="B30" s="77">
        <v>747</v>
      </c>
      <c r="C30" s="78" t="s">
        <v>56</v>
      </c>
      <c r="D30" s="78" t="s">
        <v>49</v>
      </c>
      <c r="E30" s="79">
        <v>3</v>
      </c>
      <c r="F30" s="271"/>
      <c r="G30" s="80">
        <v>200</v>
      </c>
      <c r="H30" s="73">
        <v>600</v>
      </c>
      <c r="I30" s="85">
        <v>10320.614250000001</v>
      </c>
      <c r="J30" s="86">
        <v>1857.1532518305</v>
      </c>
      <c r="K30" s="87">
        <v>0.17994599999999999</v>
      </c>
      <c r="L30" s="88">
        <v>13003.973954999999</v>
      </c>
      <c r="M30" s="88">
        <v>2040.0114181645799</v>
      </c>
      <c r="N30" s="89">
        <v>0.15687599999999999</v>
      </c>
      <c r="O30" s="90">
        <v>20152.23</v>
      </c>
      <c r="P30" s="90">
        <v>4418.97</v>
      </c>
      <c r="Q30" s="97">
        <f t="shared" si="0"/>
        <v>0.21927945443258601</v>
      </c>
      <c r="R30" s="103">
        <f t="shared" si="1"/>
        <v>1.9526192445377</v>
      </c>
      <c r="S30" s="104">
        <f t="shared" si="2"/>
        <v>1.54969781312516</v>
      </c>
      <c r="T30" s="80">
        <v>200</v>
      </c>
      <c r="U30" s="79">
        <v>200</v>
      </c>
      <c r="V30" s="108" t="s">
        <v>202</v>
      </c>
      <c r="X30" s="100">
        <f t="shared" si="4"/>
        <v>400</v>
      </c>
      <c r="Z30" s="58">
        <f t="shared" si="3"/>
        <v>0</v>
      </c>
    </row>
    <row r="31" spans="1:26" s="58" customFormat="1" ht="17.100000000000001" customHeight="1">
      <c r="A31" s="77">
        <v>29</v>
      </c>
      <c r="B31" s="77">
        <v>399</v>
      </c>
      <c r="C31" s="78" t="s">
        <v>111</v>
      </c>
      <c r="D31" s="78" t="s">
        <v>73</v>
      </c>
      <c r="E31" s="79">
        <v>3</v>
      </c>
      <c r="F31" s="271"/>
      <c r="G31" s="80">
        <v>200</v>
      </c>
      <c r="H31" s="73">
        <v>600</v>
      </c>
      <c r="I31" s="85">
        <v>11600.153821948799</v>
      </c>
      <c r="J31" s="86">
        <v>2899.9224539489801</v>
      </c>
      <c r="K31" s="87">
        <v>0.24998999999999999</v>
      </c>
      <c r="L31" s="88">
        <v>13446.898310402999</v>
      </c>
      <c r="M31" s="88">
        <v>2930.6170177692402</v>
      </c>
      <c r="N31" s="89">
        <v>0.21793999999999999</v>
      </c>
      <c r="O31" s="90">
        <v>14223.92</v>
      </c>
      <c r="P31" s="90">
        <v>3548.77</v>
      </c>
      <c r="Q31" s="97">
        <f t="shared" si="0"/>
        <v>0.249493107385306</v>
      </c>
      <c r="R31" s="104">
        <f t="shared" si="1"/>
        <v>1.2261837401747799</v>
      </c>
      <c r="S31" s="104">
        <f t="shared" si="2"/>
        <v>1.0577844549472</v>
      </c>
      <c r="T31" s="80">
        <v>200</v>
      </c>
      <c r="U31" s="79"/>
      <c r="V31" s="106"/>
      <c r="X31" s="100">
        <f t="shared" si="4"/>
        <v>200</v>
      </c>
      <c r="Z31" s="58">
        <f t="shared" si="3"/>
        <v>0</v>
      </c>
    </row>
    <row r="32" spans="1:26" s="58" customFormat="1" ht="17.100000000000001" customHeight="1">
      <c r="A32" s="20">
        <v>30</v>
      </c>
      <c r="B32" s="20">
        <v>308</v>
      </c>
      <c r="C32" s="21" t="s">
        <v>64</v>
      </c>
      <c r="D32" s="21" t="s">
        <v>49</v>
      </c>
      <c r="E32" s="74">
        <v>4</v>
      </c>
      <c r="F32" s="270">
        <v>11</v>
      </c>
      <c r="G32" s="75">
        <v>150</v>
      </c>
      <c r="H32" s="73">
        <v>450</v>
      </c>
      <c r="I32" s="85">
        <v>10696.489982679601</v>
      </c>
      <c r="J32" s="86">
        <v>2870.9165183712398</v>
      </c>
      <c r="K32" s="87">
        <v>0.26839800000000003</v>
      </c>
      <c r="L32" s="88">
        <v>12399.371187922199</v>
      </c>
      <c r="M32" s="88">
        <v>2901.30406551954</v>
      </c>
      <c r="N32" s="89">
        <v>0.233988</v>
      </c>
      <c r="O32" s="90">
        <v>12811.54</v>
      </c>
      <c r="P32" s="90">
        <v>2010.31</v>
      </c>
      <c r="Q32" s="97">
        <f t="shared" si="0"/>
        <v>0.156914000971</v>
      </c>
      <c r="R32" s="98">
        <f t="shared" si="1"/>
        <v>1.1977330900833101</v>
      </c>
      <c r="S32" s="98">
        <f t="shared" si="2"/>
        <v>1.0332411060069999</v>
      </c>
      <c r="T32" s="75">
        <v>150</v>
      </c>
      <c r="U32" s="74"/>
      <c r="V32" s="99"/>
      <c r="X32" s="100">
        <f t="shared" si="4"/>
        <v>150</v>
      </c>
      <c r="Z32" s="58">
        <f t="shared" si="3"/>
        <v>0</v>
      </c>
    </row>
    <row r="33" spans="1:26" s="58" customFormat="1" ht="17.100000000000001" customHeight="1">
      <c r="A33" s="20">
        <v>31</v>
      </c>
      <c r="B33" s="20">
        <v>754</v>
      </c>
      <c r="C33" s="21" t="s">
        <v>105</v>
      </c>
      <c r="D33" s="21" t="s">
        <v>55</v>
      </c>
      <c r="E33" s="74">
        <v>4</v>
      </c>
      <c r="F33" s="270"/>
      <c r="G33" s="75">
        <v>150</v>
      </c>
      <c r="H33" s="73">
        <v>450</v>
      </c>
      <c r="I33" s="85">
        <v>10568.264924880001</v>
      </c>
      <c r="J33" s="86">
        <v>2339.4333968311398</v>
      </c>
      <c r="K33" s="87">
        <v>0.22136400000000001</v>
      </c>
      <c r="L33" s="88">
        <v>12250.7327009209</v>
      </c>
      <c r="M33" s="88">
        <v>2364.19539955452</v>
      </c>
      <c r="N33" s="89">
        <v>0.19298399999999999</v>
      </c>
      <c r="O33" s="90">
        <v>13920.08</v>
      </c>
      <c r="P33" s="90">
        <v>2736.39</v>
      </c>
      <c r="Q33" s="97">
        <f t="shared" si="0"/>
        <v>0.19657861161717499</v>
      </c>
      <c r="R33" s="101">
        <f t="shared" si="1"/>
        <v>1.3171585022654999</v>
      </c>
      <c r="S33" s="98">
        <f t="shared" si="2"/>
        <v>1.1362650985727301</v>
      </c>
      <c r="T33" s="75">
        <v>150</v>
      </c>
      <c r="U33" s="74">
        <v>150</v>
      </c>
      <c r="V33" s="99" t="s">
        <v>202</v>
      </c>
      <c r="X33" s="100">
        <f t="shared" si="4"/>
        <v>300</v>
      </c>
      <c r="Z33" s="58">
        <f t="shared" si="3"/>
        <v>0</v>
      </c>
    </row>
    <row r="34" spans="1:26" s="58" customFormat="1" ht="17.100000000000001" customHeight="1">
      <c r="A34" s="20">
        <v>32</v>
      </c>
      <c r="B34" s="20">
        <v>357</v>
      </c>
      <c r="C34" s="21" t="s">
        <v>106</v>
      </c>
      <c r="D34" s="21" t="s">
        <v>68</v>
      </c>
      <c r="E34" s="74">
        <v>4</v>
      </c>
      <c r="F34" s="270"/>
      <c r="G34" s="75">
        <v>150</v>
      </c>
      <c r="H34" s="73">
        <v>450</v>
      </c>
      <c r="I34" s="85">
        <v>10357.775255312101</v>
      </c>
      <c r="J34" s="86">
        <v>2448.76451031038</v>
      </c>
      <c r="K34" s="87">
        <v>0.23641799999999999</v>
      </c>
      <c r="L34" s="88">
        <v>12006.7330759578</v>
      </c>
      <c r="M34" s="88">
        <v>2474.6837408195101</v>
      </c>
      <c r="N34" s="89">
        <v>0.20610800000000001</v>
      </c>
      <c r="O34" s="90">
        <v>13397.54</v>
      </c>
      <c r="P34" s="90">
        <v>3097.41</v>
      </c>
      <c r="Q34" s="97">
        <f t="shared" si="0"/>
        <v>0.23119244279173601</v>
      </c>
      <c r="R34" s="98">
        <f t="shared" si="1"/>
        <v>1.2934766076459201</v>
      </c>
      <c r="S34" s="98">
        <f t="shared" si="2"/>
        <v>1.1158355828553499</v>
      </c>
      <c r="T34" s="75">
        <v>150</v>
      </c>
      <c r="U34" s="74"/>
      <c r="V34" s="107"/>
      <c r="X34" s="100">
        <f t="shared" si="4"/>
        <v>150</v>
      </c>
      <c r="Z34" s="58">
        <f t="shared" si="3"/>
        <v>0</v>
      </c>
    </row>
    <row r="35" spans="1:26" s="58" customFormat="1" ht="18" customHeight="1">
      <c r="A35" s="77">
        <v>33</v>
      </c>
      <c r="B35" s="77">
        <v>391</v>
      </c>
      <c r="C35" s="78" t="s">
        <v>159</v>
      </c>
      <c r="D35" s="78" t="s">
        <v>49</v>
      </c>
      <c r="E35" s="79">
        <v>4</v>
      </c>
      <c r="F35" s="271">
        <v>12</v>
      </c>
      <c r="G35" s="80">
        <v>150</v>
      </c>
      <c r="H35" s="73">
        <v>450</v>
      </c>
      <c r="I35" s="85">
        <v>9498.6930106925993</v>
      </c>
      <c r="J35" s="86">
        <v>2680.56916238949</v>
      </c>
      <c r="K35" s="87">
        <v>0.28220400000000001</v>
      </c>
      <c r="L35" s="88">
        <v>11106.6317635426</v>
      </c>
      <c r="M35" s="88">
        <v>2732.49797299381</v>
      </c>
      <c r="N35" s="89">
        <v>0.24602399999999999</v>
      </c>
      <c r="O35" s="91">
        <v>9937.7999999999993</v>
      </c>
      <c r="P35" s="91">
        <v>3019.47</v>
      </c>
      <c r="Q35" s="109">
        <f t="shared" si="0"/>
        <v>0.30383686530218001</v>
      </c>
      <c r="R35" s="104">
        <f t="shared" si="1"/>
        <v>1.0462281483161</v>
      </c>
      <c r="S35" s="104">
        <f t="shared" si="2"/>
        <v>0.89476271578758204</v>
      </c>
      <c r="T35" s="80">
        <v>150</v>
      </c>
      <c r="U35" s="79"/>
      <c r="V35" s="106"/>
      <c r="X35" s="100">
        <f t="shared" si="4"/>
        <v>150</v>
      </c>
      <c r="Y35" s="110" t="s">
        <v>204</v>
      </c>
      <c r="Z35" s="58">
        <f t="shared" si="3"/>
        <v>0</v>
      </c>
    </row>
    <row r="36" spans="1:26" s="58" customFormat="1" ht="17.100000000000001" customHeight="1">
      <c r="A36" s="77">
        <v>34</v>
      </c>
      <c r="B36" s="77">
        <v>514</v>
      </c>
      <c r="C36" s="78" t="s">
        <v>74</v>
      </c>
      <c r="D36" s="78" t="s">
        <v>53</v>
      </c>
      <c r="E36" s="79">
        <v>4</v>
      </c>
      <c r="F36" s="271"/>
      <c r="G36" s="80">
        <v>150</v>
      </c>
      <c r="H36" s="73">
        <v>450</v>
      </c>
      <c r="I36" s="85">
        <v>10661.7364000785</v>
      </c>
      <c r="J36" s="86">
        <v>2837.4718785712898</v>
      </c>
      <c r="K36" s="87">
        <v>0.26613599999999998</v>
      </c>
      <c r="L36" s="88">
        <v>12359.084834971</v>
      </c>
      <c r="M36" s="88">
        <v>2867.50542707063</v>
      </c>
      <c r="N36" s="89">
        <v>0.232016</v>
      </c>
      <c r="O36" s="90">
        <v>16028.49</v>
      </c>
      <c r="P36" s="90">
        <v>1992.26</v>
      </c>
      <c r="Q36" s="97">
        <f t="shared" si="0"/>
        <v>0.124294927344996</v>
      </c>
      <c r="R36" s="103">
        <f t="shared" si="1"/>
        <v>1.5033658119593001</v>
      </c>
      <c r="S36" s="104">
        <f t="shared" si="2"/>
        <v>1.2968994237053999</v>
      </c>
      <c r="T36" s="80">
        <v>150</v>
      </c>
      <c r="U36" s="79">
        <v>150</v>
      </c>
      <c r="V36" s="106" t="s">
        <v>202</v>
      </c>
      <c r="X36" s="100">
        <f t="shared" si="4"/>
        <v>300</v>
      </c>
      <c r="Y36" s="110" t="s">
        <v>204</v>
      </c>
      <c r="Z36" s="58">
        <f t="shared" ref="Z36:Z67" si="5">T36-G36</f>
        <v>0</v>
      </c>
    </row>
    <row r="37" spans="1:26" s="58" customFormat="1" ht="17.100000000000001" customHeight="1">
      <c r="A37" s="77">
        <v>35</v>
      </c>
      <c r="B37" s="77">
        <v>598</v>
      </c>
      <c r="C37" s="78" t="s">
        <v>117</v>
      </c>
      <c r="D37" s="78" t="s">
        <v>73</v>
      </c>
      <c r="E37" s="79">
        <v>4</v>
      </c>
      <c r="F37" s="271"/>
      <c r="G37" s="80">
        <v>150</v>
      </c>
      <c r="H37" s="73">
        <v>450</v>
      </c>
      <c r="I37" s="85">
        <v>10430.965465400701</v>
      </c>
      <c r="J37" s="86">
        <v>2706.0845087579701</v>
      </c>
      <c r="K37" s="87">
        <v>0.25942799999999999</v>
      </c>
      <c r="L37" s="88">
        <v>12196.7192993837</v>
      </c>
      <c r="M37" s="88">
        <v>2758.5076105030198</v>
      </c>
      <c r="N37" s="89">
        <v>0.22616800000000001</v>
      </c>
      <c r="O37" s="90">
        <v>12881.71</v>
      </c>
      <c r="P37" s="90">
        <v>2659.39</v>
      </c>
      <c r="Q37" s="97">
        <f t="shared" si="0"/>
        <v>0.20644697016156999</v>
      </c>
      <c r="R37" s="104">
        <f t="shared" si="1"/>
        <v>1.23494896447777</v>
      </c>
      <c r="S37" s="104">
        <f t="shared" si="2"/>
        <v>1.05616188122415</v>
      </c>
      <c r="T37" s="80">
        <v>150</v>
      </c>
      <c r="U37" s="79"/>
      <c r="V37" s="106"/>
      <c r="X37" s="100">
        <f t="shared" ref="X37:X68" si="6">T37+U37</f>
        <v>150</v>
      </c>
      <c r="Y37" s="110" t="s">
        <v>204</v>
      </c>
      <c r="Z37" s="58">
        <f t="shared" si="5"/>
        <v>0</v>
      </c>
    </row>
    <row r="38" spans="1:26" s="58" customFormat="1" ht="17.100000000000001" customHeight="1">
      <c r="A38" s="20">
        <v>36</v>
      </c>
      <c r="B38" s="20">
        <v>737</v>
      </c>
      <c r="C38" s="21" t="s">
        <v>132</v>
      </c>
      <c r="D38" s="21" t="s">
        <v>73</v>
      </c>
      <c r="E38" s="74">
        <v>4</v>
      </c>
      <c r="F38" s="270">
        <v>13</v>
      </c>
      <c r="G38" s="75">
        <v>150</v>
      </c>
      <c r="H38" s="73">
        <v>450</v>
      </c>
      <c r="I38" s="85">
        <v>11136.3256</v>
      </c>
      <c r="J38" s="86">
        <v>2978.5439176271998</v>
      </c>
      <c r="K38" s="87">
        <v>0.26746199999999998</v>
      </c>
      <c r="L38" s="88">
        <v>13021.482797568</v>
      </c>
      <c r="M38" s="88">
        <v>3036.2451868745302</v>
      </c>
      <c r="N38" s="89">
        <v>0.23317199999999999</v>
      </c>
      <c r="O38" s="90">
        <v>11214.18</v>
      </c>
      <c r="P38" s="90">
        <v>2039.66</v>
      </c>
      <c r="Q38" s="97">
        <f t="shared" si="0"/>
        <v>0.18188222411268601</v>
      </c>
      <c r="R38" s="98">
        <f t="shared" si="1"/>
        <v>1.00699103122488</v>
      </c>
      <c r="S38" s="98">
        <f t="shared" si="2"/>
        <v>0.86120606802893895</v>
      </c>
      <c r="T38" s="75">
        <v>150</v>
      </c>
      <c r="U38" s="74"/>
      <c r="V38" s="99"/>
      <c r="X38" s="100">
        <f t="shared" si="6"/>
        <v>150</v>
      </c>
      <c r="Z38" s="58">
        <f t="shared" si="5"/>
        <v>0</v>
      </c>
    </row>
    <row r="39" spans="1:26" s="58" customFormat="1" ht="17.100000000000001" customHeight="1">
      <c r="A39" s="20">
        <v>37</v>
      </c>
      <c r="B39" s="20">
        <v>746</v>
      </c>
      <c r="C39" s="21" t="s">
        <v>83</v>
      </c>
      <c r="D39" s="21" t="s">
        <v>53</v>
      </c>
      <c r="E39" s="74">
        <v>4</v>
      </c>
      <c r="F39" s="270"/>
      <c r="G39" s="75">
        <v>150</v>
      </c>
      <c r="H39" s="73">
        <v>450</v>
      </c>
      <c r="I39" s="85">
        <v>12164.3243367456</v>
      </c>
      <c r="J39" s="86">
        <v>3056.1405177152901</v>
      </c>
      <c r="K39" s="87">
        <v>0.25123800000000002</v>
      </c>
      <c r="L39" s="88">
        <v>14100.884771155501</v>
      </c>
      <c r="M39" s="88">
        <v>3088.4885896566502</v>
      </c>
      <c r="N39" s="89">
        <v>0.219028</v>
      </c>
      <c r="O39" s="90">
        <v>19917.88</v>
      </c>
      <c r="P39" s="90">
        <v>5637.13</v>
      </c>
      <c r="Q39" s="97">
        <f t="shared" si="0"/>
        <v>0.28301857426593602</v>
      </c>
      <c r="R39" s="101">
        <f t="shared" si="1"/>
        <v>1.6374012603258801</v>
      </c>
      <c r="S39" s="98">
        <f t="shared" si="2"/>
        <v>1.4125269671548299</v>
      </c>
      <c r="T39" s="75">
        <v>150</v>
      </c>
      <c r="U39" s="74">
        <v>150</v>
      </c>
      <c r="V39" s="107" t="s">
        <v>202</v>
      </c>
      <c r="X39" s="100">
        <f t="shared" si="6"/>
        <v>300</v>
      </c>
      <c r="Z39" s="58">
        <f t="shared" si="5"/>
        <v>0</v>
      </c>
    </row>
    <row r="40" spans="1:26" s="58" customFormat="1" ht="17.100000000000001" customHeight="1">
      <c r="A40" s="20">
        <v>38</v>
      </c>
      <c r="B40" s="20">
        <v>101453</v>
      </c>
      <c r="C40" s="21" t="s">
        <v>81</v>
      </c>
      <c r="D40" s="21" t="s">
        <v>55</v>
      </c>
      <c r="E40" s="74">
        <v>4</v>
      </c>
      <c r="F40" s="270"/>
      <c r="G40" s="75">
        <v>150</v>
      </c>
      <c r="H40" s="73">
        <v>450</v>
      </c>
      <c r="I40" s="85">
        <v>10037.143599999999</v>
      </c>
      <c r="J40" s="86">
        <v>2495.0933789495998</v>
      </c>
      <c r="K40" s="87">
        <v>0.248586</v>
      </c>
      <c r="L40" s="88">
        <v>12140.92889856</v>
      </c>
      <c r="M40" s="88">
        <v>2631.13354718033</v>
      </c>
      <c r="N40" s="89">
        <v>0.21671599999999999</v>
      </c>
      <c r="O40" s="90">
        <v>15587.5</v>
      </c>
      <c r="P40" s="90">
        <v>3679.94</v>
      </c>
      <c r="Q40" s="97">
        <f t="shared" si="0"/>
        <v>0.23608275862069</v>
      </c>
      <c r="R40" s="98">
        <f t="shared" si="1"/>
        <v>1.55298166701531</v>
      </c>
      <c r="S40" s="98">
        <f t="shared" si="2"/>
        <v>1.2838803464081601</v>
      </c>
      <c r="T40" s="75">
        <v>150</v>
      </c>
      <c r="U40" s="74"/>
      <c r="V40" s="99"/>
      <c r="X40" s="100">
        <f t="shared" si="6"/>
        <v>150</v>
      </c>
      <c r="Z40" s="58">
        <f t="shared" si="5"/>
        <v>0</v>
      </c>
    </row>
    <row r="41" spans="1:26" s="58" customFormat="1" ht="17.100000000000001" customHeight="1">
      <c r="A41" s="77">
        <v>39</v>
      </c>
      <c r="B41" s="77">
        <v>355</v>
      </c>
      <c r="C41" s="78" t="s">
        <v>88</v>
      </c>
      <c r="D41" s="78" t="s">
        <v>49</v>
      </c>
      <c r="E41" s="79">
        <v>4</v>
      </c>
      <c r="F41" s="271">
        <v>14</v>
      </c>
      <c r="G41" s="80">
        <v>150</v>
      </c>
      <c r="H41" s="73">
        <v>450</v>
      </c>
      <c r="I41" s="85">
        <v>10998.0067999968</v>
      </c>
      <c r="J41" s="86">
        <v>2318.7537656705299</v>
      </c>
      <c r="K41" s="87">
        <v>0.21083399999999999</v>
      </c>
      <c r="L41" s="88">
        <v>12748.8894825563</v>
      </c>
      <c r="M41" s="88">
        <v>2343.2968824517802</v>
      </c>
      <c r="N41" s="89">
        <v>0.183804</v>
      </c>
      <c r="O41" s="90">
        <v>15974</v>
      </c>
      <c r="P41" s="90">
        <v>3967.53</v>
      </c>
      <c r="Q41" s="97">
        <f t="shared" si="0"/>
        <v>0.248374233128834</v>
      </c>
      <c r="R41" s="103">
        <f t="shared" si="1"/>
        <v>1.45244500121646</v>
      </c>
      <c r="S41" s="104">
        <f t="shared" si="2"/>
        <v>1.2529718782060599</v>
      </c>
      <c r="T41" s="80">
        <v>150</v>
      </c>
      <c r="U41" s="79">
        <v>150</v>
      </c>
      <c r="V41" s="106" t="s">
        <v>202</v>
      </c>
      <c r="X41" s="100">
        <f t="shared" si="6"/>
        <v>300</v>
      </c>
      <c r="Z41" s="58">
        <f t="shared" si="5"/>
        <v>0</v>
      </c>
    </row>
    <row r="42" spans="1:26" s="58" customFormat="1" ht="17.100000000000001" customHeight="1">
      <c r="A42" s="77">
        <v>40</v>
      </c>
      <c r="B42" s="77">
        <v>377</v>
      </c>
      <c r="C42" s="78" t="s">
        <v>135</v>
      </c>
      <c r="D42" s="78" t="s">
        <v>73</v>
      </c>
      <c r="E42" s="79">
        <v>4</v>
      </c>
      <c r="F42" s="271"/>
      <c r="G42" s="80">
        <v>150</v>
      </c>
      <c r="H42" s="73">
        <v>450</v>
      </c>
      <c r="I42" s="85">
        <v>11818.9826584896</v>
      </c>
      <c r="J42" s="86">
        <v>3097.5189751369498</v>
      </c>
      <c r="K42" s="87">
        <v>0.26207999999999998</v>
      </c>
      <c r="L42" s="88">
        <v>13700.5646977211</v>
      </c>
      <c r="M42" s="88">
        <v>3130.3050221353301</v>
      </c>
      <c r="N42" s="89">
        <v>0.22847999999999999</v>
      </c>
      <c r="O42" s="90">
        <v>13335.31</v>
      </c>
      <c r="P42" s="90">
        <v>3149.06</v>
      </c>
      <c r="Q42" s="97">
        <f t="shared" si="0"/>
        <v>0.23614449157912301</v>
      </c>
      <c r="R42" s="104">
        <f t="shared" si="1"/>
        <v>1.1282959274351101</v>
      </c>
      <c r="S42" s="104">
        <f t="shared" si="2"/>
        <v>0.97334017204547396</v>
      </c>
      <c r="T42" s="80">
        <v>150</v>
      </c>
      <c r="U42" s="79"/>
      <c r="V42" s="106"/>
      <c r="X42" s="100">
        <f t="shared" si="6"/>
        <v>150</v>
      </c>
      <c r="Z42" s="58">
        <f t="shared" si="5"/>
        <v>0</v>
      </c>
    </row>
    <row r="43" spans="1:26" s="58" customFormat="1" ht="17.100000000000001" customHeight="1">
      <c r="A43" s="77">
        <v>41</v>
      </c>
      <c r="B43" s="77">
        <v>515</v>
      </c>
      <c r="C43" s="78" t="s">
        <v>121</v>
      </c>
      <c r="D43" s="78" t="s">
        <v>49</v>
      </c>
      <c r="E43" s="79">
        <v>4</v>
      </c>
      <c r="F43" s="271"/>
      <c r="G43" s="80">
        <v>150</v>
      </c>
      <c r="H43" s="73">
        <v>450</v>
      </c>
      <c r="I43" s="85">
        <v>10357.565399999999</v>
      </c>
      <c r="J43" s="86">
        <v>2494.7646325055998</v>
      </c>
      <c r="K43" s="87">
        <v>0.24086399999999999</v>
      </c>
      <c r="L43" s="88">
        <v>12110.894070912</v>
      </c>
      <c r="M43" s="88">
        <v>2543.09398058639</v>
      </c>
      <c r="N43" s="89">
        <v>0.209984</v>
      </c>
      <c r="O43" s="90">
        <v>11855.39</v>
      </c>
      <c r="P43" s="90">
        <v>2525.02</v>
      </c>
      <c r="Q43" s="97">
        <f t="shared" si="0"/>
        <v>0.21298497982774101</v>
      </c>
      <c r="R43" s="104">
        <f t="shared" si="1"/>
        <v>1.1446116478299</v>
      </c>
      <c r="S43" s="104">
        <f t="shared" si="2"/>
        <v>0.97890295551955397</v>
      </c>
      <c r="T43" s="80">
        <v>150</v>
      </c>
      <c r="U43" s="79"/>
      <c r="V43" s="108"/>
      <c r="X43" s="100">
        <f t="shared" si="6"/>
        <v>150</v>
      </c>
      <c r="Z43" s="58">
        <f t="shared" si="5"/>
        <v>0</v>
      </c>
    </row>
    <row r="44" spans="1:26" s="58" customFormat="1" ht="17.100000000000001" customHeight="1">
      <c r="A44" s="20">
        <v>42</v>
      </c>
      <c r="B44" s="20">
        <v>106066</v>
      </c>
      <c r="C44" s="21" t="s">
        <v>115</v>
      </c>
      <c r="D44" s="21" t="s">
        <v>116</v>
      </c>
      <c r="E44" s="74">
        <v>5</v>
      </c>
      <c r="F44" s="270">
        <v>15</v>
      </c>
      <c r="G44" s="75">
        <v>150</v>
      </c>
      <c r="H44" s="73">
        <v>450</v>
      </c>
      <c r="I44" s="85">
        <v>8525.5</v>
      </c>
      <c r="J44" s="86">
        <v>2337.4363349999999</v>
      </c>
      <c r="K44" s="87">
        <v>0.27417000000000002</v>
      </c>
      <c r="L44" s="88">
        <v>9968.6966400000001</v>
      </c>
      <c r="M44" s="88">
        <v>2382.7178708928</v>
      </c>
      <c r="N44" s="89">
        <v>0.23902000000000001</v>
      </c>
      <c r="O44" s="90">
        <v>10171.14</v>
      </c>
      <c r="P44" s="90">
        <v>3126.27</v>
      </c>
      <c r="Q44" s="97">
        <f t="shared" si="0"/>
        <v>0.30736672585373898</v>
      </c>
      <c r="R44" s="98">
        <f t="shared" si="1"/>
        <v>1.19302562899537</v>
      </c>
      <c r="S44" s="98">
        <f t="shared" si="2"/>
        <v>1.0203079065710201</v>
      </c>
      <c r="T44" s="75">
        <v>150</v>
      </c>
      <c r="U44" s="74"/>
      <c r="V44" s="99"/>
      <c r="X44" s="100">
        <f t="shared" si="6"/>
        <v>150</v>
      </c>
      <c r="Y44" s="110"/>
      <c r="Z44" s="58">
        <f t="shared" si="5"/>
        <v>0</v>
      </c>
    </row>
    <row r="45" spans="1:26" s="58" customFormat="1" ht="17.100000000000001" customHeight="1">
      <c r="A45" s="20">
        <v>43</v>
      </c>
      <c r="B45" s="20">
        <v>359</v>
      </c>
      <c r="C45" s="21" t="s">
        <v>153</v>
      </c>
      <c r="D45" s="21" t="s">
        <v>68</v>
      </c>
      <c r="E45" s="74">
        <v>5</v>
      </c>
      <c r="F45" s="270"/>
      <c r="G45" s="75">
        <v>150</v>
      </c>
      <c r="H45" s="73">
        <v>450</v>
      </c>
      <c r="I45" s="85">
        <v>12394.3838782272</v>
      </c>
      <c r="J45" s="86">
        <v>2815.2107765650098</v>
      </c>
      <c r="K45" s="87">
        <v>0.227136</v>
      </c>
      <c r="L45" s="88">
        <v>14492.5051811335</v>
      </c>
      <c r="M45" s="88">
        <v>2869.7479059473299</v>
      </c>
      <c r="N45" s="89">
        <v>0.198016</v>
      </c>
      <c r="O45" s="90">
        <v>8520.34</v>
      </c>
      <c r="P45" s="90">
        <v>2130.25</v>
      </c>
      <c r="Q45" s="97">
        <f t="shared" si="0"/>
        <v>0.25001936542438402</v>
      </c>
      <c r="R45" s="98">
        <f t="shared" si="1"/>
        <v>0.68743554207380997</v>
      </c>
      <c r="S45" s="98">
        <f t="shared" si="2"/>
        <v>0.58791353830888204</v>
      </c>
      <c r="T45" s="117">
        <v>0</v>
      </c>
      <c r="U45" s="74"/>
      <c r="V45" s="99"/>
      <c r="X45" s="100">
        <f t="shared" si="6"/>
        <v>0</v>
      </c>
      <c r="Z45" s="58">
        <f t="shared" si="5"/>
        <v>-150</v>
      </c>
    </row>
    <row r="46" spans="1:26" s="58" customFormat="1" ht="17.100000000000001" customHeight="1">
      <c r="A46" s="20">
        <v>44</v>
      </c>
      <c r="B46" s="20">
        <v>716</v>
      </c>
      <c r="C46" s="21" t="s">
        <v>80</v>
      </c>
      <c r="D46" s="21" t="s">
        <v>53</v>
      </c>
      <c r="E46" s="74">
        <v>5</v>
      </c>
      <c r="F46" s="270"/>
      <c r="G46" s="75">
        <v>150</v>
      </c>
      <c r="H46" s="73">
        <v>450</v>
      </c>
      <c r="I46" s="85">
        <v>9500.4692552880006</v>
      </c>
      <c r="J46" s="86">
        <v>2681.0704257193001</v>
      </c>
      <c r="K46" s="87">
        <v>0.28220400000000001</v>
      </c>
      <c r="L46" s="88">
        <v>11300.2381510098</v>
      </c>
      <c r="M46" s="88">
        <v>2780.1297908640199</v>
      </c>
      <c r="N46" s="89">
        <v>0.24602399999999999</v>
      </c>
      <c r="O46" s="90">
        <v>12312.77</v>
      </c>
      <c r="P46" s="90">
        <v>2645.3</v>
      </c>
      <c r="Q46" s="97">
        <f t="shared" si="0"/>
        <v>0.214841989251809</v>
      </c>
      <c r="R46" s="101">
        <f t="shared" si="1"/>
        <v>1.29601703548976</v>
      </c>
      <c r="S46" s="98">
        <f t="shared" si="2"/>
        <v>1.0896027000014801</v>
      </c>
      <c r="T46" s="75">
        <v>150</v>
      </c>
      <c r="U46" s="75">
        <v>150</v>
      </c>
      <c r="V46" s="107" t="s">
        <v>208</v>
      </c>
      <c r="X46" s="100">
        <f t="shared" si="6"/>
        <v>300</v>
      </c>
      <c r="Z46" s="58">
        <f t="shared" si="5"/>
        <v>0</v>
      </c>
    </row>
    <row r="47" spans="1:26" s="58" customFormat="1" ht="17.100000000000001" customHeight="1">
      <c r="A47" s="77">
        <v>45</v>
      </c>
      <c r="B47" s="77">
        <v>349</v>
      </c>
      <c r="C47" s="78" t="s">
        <v>160</v>
      </c>
      <c r="D47" s="78" t="s">
        <v>49</v>
      </c>
      <c r="E47" s="79">
        <v>5</v>
      </c>
      <c r="F47" s="271">
        <v>16</v>
      </c>
      <c r="G47" s="80">
        <v>150</v>
      </c>
      <c r="H47" s="73">
        <v>450</v>
      </c>
      <c r="I47" s="85">
        <v>8887.2110482823991</v>
      </c>
      <c r="J47" s="86">
        <v>2344.4107256927</v>
      </c>
      <c r="K47" s="87">
        <v>0.26379599999999997</v>
      </c>
      <c r="L47" s="88">
        <v>10391.6381345356</v>
      </c>
      <c r="M47" s="88">
        <v>2389.82737162797</v>
      </c>
      <c r="N47" s="89">
        <v>0.22997600000000001</v>
      </c>
      <c r="O47" s="91">
        <v>9501.7199999999993</v>
      </c>
      <c r="P47" s="91">
        <v>2635.8</v>
      </c>
      <c r="Q47" s="109">
        <f t="shared" si="0"/>
        <v>0.27740240714312803</v>
      </c>
      <c r="R47" s="104">
        <f t="shared" si="1"/>
        <v>1.0691453087339899</v>
      </c>
      <c r="S47" s="104">
        <f t="shared" si="2"/>
        <v>0.91436209353960796</v>
      </c>
      <c r="T47" s="80">
        <v>150</v>
      </c>
      <c r="U47" s="79"/>
      <c r="V47" s="108" t="s">
        <v>50</v>
      </c>
      <c r="X47" s="100">
        <f t="shared" si="6"/>
        <v>150</v>
      </c>
      <c r="Y47" s="110" t="s">
        <v>204</v>
      </c>
      <c r="Z47" s="58">
        <f t="shared" si="5"/>
        <v>0</v>
      </c>
    </row>
    <row r="48" spans="1:26" s="58" customFormat="1" ht="17.100000000000001" customHeight="1">
      <c r="A48" s="77">
        <v>46</v>
      </c>
      <c r="B48" s="77">
        <v>102565</v>
      </c>
      <c r="C48" s="78" t="s">
        <v>164</v>
      </c>
      <c r="D48" s="78" t="s">
        <v>68</v>
      </c>
      <c r="E48" s="79">
        <v>5</v>
      </c>
      <c r="F48" s="271"/>
      <c r="G48" s="80">
        <v>150</v>
      </c>
      <c r="H48" s="73">
        <v>450</v>
      </c>
      <c r="I48" s="85">
        <v>10210.3995</v>
      </c>
      <c r="J48" s="86">
        <v>2358.1734477209998</v>
      </c>
      <c r="K48" s="87">
        <v>0.230958</v>
      </c>
      <c r="L48" s="88">
        <v>12350.499235200001</v>
      </c>
      <c r="M48" s="88">
        <v>2486.7483200090501</v>
      </c>
      <c r="N48" s="89">
        <v>0.201348</v>
      </c>
      <c r="O48" s="90">
        <v>6778.05</v>
      </c>
      <c r="P48" s="90">
        <v>1806.48</v>
      </c>
      <c r="Q48" s="97">
        <f t="shared" si="0"/>
        <v>0.26651913160864799</v>
      </c>
      <c r="R48" s="104">
        <f t="shared" si="1"/>
        <v>0.66383788411021505</v>
      </c>
      <c r="S48" s="104">
        <f t="shared" si="2"/>
        <v>0.54880777456201701</v>
      </c>
      <c r="T48" s="80">
        <v>0</v>
      </c>
      <c r="U48" s="79"/>
      <c r="V48" s="108"/>
      <c r="X48" s="100">
        <f t="shared" si="6"/>
        <v>0</v>
      </c>
      <c r="Y48" s="110" t="s">
        <v>204</v>
      </c>
      <c r="Z48" s="58">
        <f t="shared" si="5"/>
        <v>-150</v>
      </c>
    </row>
    <row r="49" spans="1:26" s="58" customFormat="1" ht="17.100000000000001" customHeight="1">
      <c r="A49" s="77">
        <v>47</v>
      </c>
      <c r="B49" s="77">
        <v>54</v>
      </c>
      <c r="C49" s="78" t="s">
        <v>58</v>
      </c>
      <c r="D49" s="78" t="s">
        <v>55</v>
      </c>
      <c r="E49" s="79">
        <v>5</v>
      </c>
      <c r="F49" s="271"/>
      <c r="G49" s="80">
        <v>150</v>
      </c>
      <c r="H49" s="73">
        <v>450</v>
      </c>
      <c r="I49" s="85">
        <v>12264.512000000001</v>
      </c>
      <c r="J49" s="86">
        <v>3074.6150423039999</v>
      </c>
      <c r="K49" s="87">
        <v>0.25069200000000003</v>
      </c>
      <c r="L49" s="88">
        <v>13846.14346752</v>
      </c>
      <c r="M49" s="88">
        <v>3026.1023471134299</v>
      </c>
      <c r="N49" s="89">
        <v>0.218552</v>
      </c>
      <c r="O49" s="90">
        <v>15468.49</v>
      </c>
      <c r="P49" s="90">
        <v>3123.36</v>
      </c>
      <c r="Q49" s="97">
        <f t="shared" si="0"/>
        <v>0.20191757566511001</v>
      </c>
      <c r="R49" s="103">
        <f t="shared" si="1"/>
        <v>1.26123974602495</v>
      </c>
      <c r="S49" s="104">
        <f t="shared" si="2"/>
        <v>1.1171695596167699</v>
      </c>
      <c r="T49" s="80">
        <v>150</v>
      </c>
      <c r="U49" s="79">
        <v>150</v>
      </c>
      <c r="V49" s="108" t="s">
        <v>209</v>
      </c>
      <c r="X49" s="100">
        <f t="shared" si="6"/>
        <v>300</v>
      </c>
      <c r="Y49" s="110" t="s">
        <v>204</v>
      </c>
      <c r="Z49" s="58">
        <f t="shared" si="5"/>
        <v>0</v>
      </c>
    </row>
    <row r="50" spans="1:26" s="58" customFormat="1" ht="17.100000000000001" customHeight="1">
      <c r="A50" s="20">
        <v>48</v>
      </c>
      <c r="B50" s="20">
        <v>511</v>
      </c>
      <c r="C50" s="21" t="s">
        <v>94</v>
      </c>
      <c r="D50" s="21" t="s">
        <v>49</v>
      </c>
      <c r="E50" s="74">
        <v>5</v>
      </c>
      <c r="F50" s="270">
        <v>17</v>
      </c>
      <c r="G50" s="75">
        <v>150</v>
      </c>
      <c r="H50" s="73">
        <v>450</v>
      </c>
      <c r="I50" s="85">
        <v>10662.2467021056</v>
      </c>
      <c r="J50" s="86">
        <v>2591.4377364533598</v>
      </c>
      <c r="K50" s="87">
        <v>0.24304799999999999</v>
      </c>
      <c r="L50" s="88">
        <v>12467.151823837999</v>
      </c>
      <c r="M50" s="88">
        <v>2641.6398656493898</v>
      </c>
      <c r="N50" s="89">
        <v>0.21188799999999999</v>
      </c>
      <c r="O50" s="90">
        <v>16198.12</v>
      </c>
      <c r="P50" s="90">
        <v>3629.63</v>
      </c>
      <c r="Q50" s="97">
        <f t="shared" si="0"/>
        <v>0.22407723859312101</v>
      </c>
      <c r="R50" s="101">
        <f t="shared" si="1"/>
        <v>1.5192032648054501</v>
      </c>
      <c r="S50" s="98">
        <f t="shared" si="2"/>
        <v>1.2992638758941</v>
      </c>
      <c r="T50" s="75">
        <v>150</v>
      </c>
      <c r="U50" s="74">
        <v>150</v>
      </c>
      <c r="V50" s="99" t="s">
        <v>202</v>
      </c>
      <c r="X50" s="100">
        <f t="shared" si="6"/>
        <v>300</v>
      </c>
      <c r="Z50" s="58">
        <f t="shared" si="5"/>
        <v>0</v>
      </c>
    </row>
    <row r="51" spans="1:26" s="58" customFormat="1" ht="17.100000000000001" customHeight="1">
      <c r="A51" s="20">
        <v>49</v>
      </c>
      <c r="B51" s="20">
        <v>351</v>
      </c>
      <c r="C51" s="21" t="s">
        <v>133</v>
      </c>
      <c r="D51" s="21" t="s">
        <v>55</v>
      </c>
      <c r="E51" s="74">
        <v>5</v>
      </c>
      <c r="F51" s="270"/>
      <c r="G51" s="75">
        <v>150</v>
      </c>
      <c r="H51" s="73">
        <v>450</v>
      </c>
      <c r="I51" s="85">
        <v>10535.585999999999</v>
      </c>
      <c r="J51" s="86">
        <v>2697.889649364</v>
      </c>
      <c r="K51" s="87">
        <v>0.25607400000000002</v>
      </c>
      <c r="L51" s="88">
        <v>12743.844825599999</v>
      </c>
      <c r="M51" s="88">
        <v>2844.9868942462499</v>
      </c>
      <c r="N51" s="89">
        <v>0.223244</v>
      </c>
      <c r="O51" s="90">
        <v>10660.39</v>
      </c>
      <c r="P51" s="90">
        <v>3087.73</v>
      </c>
      <c r="Q51" s="97">
        <f t="shared" si="0"/>
        <v>0.28964512555356797</v>
      </c>
      <c r="R51" s="98">
        <f t="shared" si="1"/>
        <v>1.0118459476293</v>
      </c>
      <c r="S51" s="98">
        <f t="shared" si="2"/>
        <v>0.83651285352951499</v>
      </c>
      <c r="T51" s="75">
        <v>150</v>
      </c>
      <c r="U51" s="74"/>
      <c r="V51" s="107"/>
      <c r="X51" s="100">
        <f t="shared" si="6"/>
        <v>150</v>
      </c>
      <c r="Z51" s="58">
        <f t="shared" si="5"/>
        <v>0</v>
      </c>
    </row>
    <row r="52" spans="1:26" s="58" customFormat="1" ht="17.100000000000001" customHeight="1">
      <c r="A52" s="20">
        <v>50</v>
      </c>
      <c r="B52" s="20">
        <v>572</v>
      </c>
      <c r="C52" s="21" t="s">
        <v>125</v>
      </c>
      <c r="D52" s="21" t="s">
        <v>49</v>
      </c>
      <c r="E52" s="74">
        <v>5</v>
      </c>
      <c r="F52" s="270"/>
      <c r="G52" s="75">
        <v>150</v>
      </c>
      <c r="H52" s="73">
        <v>450</v>
      </c>
      <c r="I52" s="85">
        <v>11843.9993785728</v>
      </c>
      <c r="J52" s="86">
        <v>2549.7761862191501</v>
      </c>
      <c r="K52" s="87">
        <v>0.21528</v>
      </c>
      <c r="L52" s="88">
        <v>13848.9515933776</v>
      </c>
      <c r="M52" s="88">
        <v>2599.1712350451098</v>
      </c>
      <c r="N52" s="89">
        <v>0.18768000000000001</v>
      </c>
      <c r="O52" s="90">
        <v>12113.63</v>
      </c>
      <c r="P52" s="90">
        <v>2100.69</v>
      </c>
      <c r="Q52" s="97">
        <f t="shared" si="0"/>
        <v>0.173415400668503</v>
      </c>
      <c r="R52" s="98">
        <f t="shared" si="1"/>
        <v>1.0227651667995701</v>
      </c>
      <c r="S52" s="98">
        <f t="shared" si="2"/>
        <v>0.87469653701386196</v>
      </c>
      <c r="T52" s="75">
        <v>150</v>
      </c>
      <c r="U52" s="74"/>
      <c r="V52" s="99"/>
      <c r="X52" s="100">
        <f t="shared" si="6"/>
        <v>150</v>
      </c>
      <c r="Z52" s="58">
        <f t="shared" si="5"/>
        <v>0</v>
      </c>
    </row>
    <row r="53" spans="1:26" s="58" customFormat="1" ht="17.100000000000001" customHeight="1">
      <c r="A53" s="77">
        <v>51</v>
      </c>
      <c r="B53" s="77">
        <v>103198</v>
      </c>
      <c r="C53" s="78" t="s">
        <v>85</v>
      </c>
      <c r="D53" s="78" t="s">
        <v>68</v>
      </c>
      <c r="E53" s="79">
        <v>5</v>
      </c>
      <c r="F53" s="271">
        <v>18</v>
      </c>
      <c r="G53" s="80">
        <v>150</v>
      </c>
      <c r="H53" s="73">
        <v>450</v>
      </c>
      <c r="I53" s="85">
        <v>11251.098</v>
      </c>
      <c r="J53" s="86">
        <v>2486.2001294520001</v>
      </c>
      <c r="K53" s="87">
        <v>0.220974</v>
      </c>
      <c r="L53" s="88">
        <v>13042.2728016</v>
      </c>
      <c r="M53" s="88">
        <v>2512.5156015914299</v>
      </c>
      <c r="N53" s="89">
        <v>0.19264400000000001</v>
      </c>
      <c r="O53" s="90">
        <v>17249.79</v>
      </c>
      <c r="P53" s="90">
        <v>3305.67</v>
      </c>
      <c r="Q53" s="97">
        <f t="shared" si="0"/>
        <v>0.19163537643067</v>
      </c>
      <c r="R53" s="103">
        <f t="shared" si="1"/>
        <v>1.5331650297597601</v>
      </c>
      <c r="S53" s="104">
        <f t="shared" si="2"/>
        <v>1.32260613333313</v>
      </c>
      <c r="T53" s="80">
        <v>150</v>
      </c>
      <c r="U53" s="79">
        <v>150</v>
      </c>
      <c r="V53" s="106" t="s">
        <v>202</v>
      </c>
      <c r="X53" s="100">
        <f t="shared" si="6"/>
        <v>300</v>
      </c>
      <c r="Z53" s="58">
        <f t="shared" si="5"/>
        <v>0</v>
      </c>
    </row>
    <row r="54" spans="1:26" s="58" customFormat="1" ht="17.100000000000001" customHeight="1">
      <c r="A54" s="77">
        <v>52</v>
      </c>
      <c r="B54" s="77">
        <v>103639</v>
      </c>
      <c r="C54" s="78" t="s">
        <v>149</v>
      </c>
      <c r="D54" s="78" t="s">
        <v>73</v>
      </c>
      <c r="E54" s="79">
        <v>5</v>
      </c>
      <c r="F54" s="271"/>
      <c r="G54" s="80">
        <v>150</v>
      </c>
      <c r="H54" s="73">
        <v>450</v>
      </c>
      <c r="I54" s="85">
        <v>11364.350662752</v>
      </c>
      <c r="J54" s="86">
        <v>2937.59373151609</v>
      </c>
      <c r="K54" s="87">
        <v>0.258492</v>
      </c>
      <c r="L54" s="88">
        <v>13288.107942942701</v>
      </c>
      <c r="M54" s="88">
        <v>2994.5017011580098</v>
      </c>
      <c r="N54" s="89">
        <v>0.225352</v>
      </c>
      <c r="O54" s="90">
        <v>11539.41</v>
      </c>
      <c r="P54" s="90">
        <v>3767.97</v>
      </c>
      <c r="Q54" s="97">
        <f t="shared" si="0"/>
        <v>0.32653055918803497</v>
      </c>
      <c r="R54" s="104">
        <f t="shared" si="1"/>
        <v>1.0154042533923</v>
      </c>
      <c r="S54" s="104">
        <f t="shared" si="2"/>
        <v>0.868401284031454</v>
      </c>
      <c r="T54" s="80">
        <v>150</v>
      </c>
      <c r="U54" s="79"/>
      <c r="V54" s="106"/>
      <c r="X54" s="100">
        <f t="shared" si="6"/>
        <v>150</v>
      </c>
      <c r="Z54" s="58">
        <f t="shared" si="5"/>
        <v>0</v>
      </c>
    </row>
    <row r="55" spans="1:26" s="58" customFormat="1" ht="17.100000000000001" customHeight="1">
      <c r="A55" s="77">
        <v>53</v>
      </c>
      <c r="B55" s="77">
        <v>367</v>
      </c>
      <c r="C55" s="78" t="s">
        <v>63</v>
      </c>
      <c r="D55" s="78" t="s">
        <v>55</v>
      </c>
      <c r="E55" s="79">
        <v>5</v>
      </c>
      <c r="F55" s="271"/>
      <c r="G55" s="80">
        <v>150</v>
      </c>
      <c r="H55" s="73">
        <v>450</v>
      </c>
      <c r="I55" s="85">
        <v>9110.3842973780993</v>
      </c>
      <c r="J55" s="86">
        <v>1794.2901873686201</v>
      </c>
      <c r="K55" s="87">
        <v>0.19694999999999999</v>
      </c>
      <c r="L55" s="88">
        <v>10652.590151238301</v>
      </c>
      <c r="M55" s="88">
        <v>1829.04972896761</v>
      </c>
      <c r="N55" s="89">
        <v>0.17169999999999999</v>
      </c>
      <c r="O55" s="90">
        <v>11729.03</v>
      </c>
      <c r="P55" s="90">
        <v>2074.2399999999998</v>
      </c>
      <c r="Q55" s="97">
        <f t="shared" si="0"/>
        <v>0.17684667871085699</v>
      </c>
      <c r="R55" s="104">
        <f t="shared" si="1"/>
        <v>1.2874352625690599</v>
      </c>
      <c r="S55" s="104">
        <f t="shared" si="2"/>
        <v>1.10104958826718</v>
      </c>
      <c r="T55" s="80">
        <v>150</v>
      </c>
      <c r="U55" s="79"/>
      <c r="V55" s="108"/>
      <c r="X55" s="100">
        <f t="shared" si="6"/>
        <v>150</v>
      </c>
      <c r="Z55" s="58">
        <f t="shared" si="5"/>
        <v>0</v>
      </c>
    </row>
    <row r="56" spans="1:26" s="58" customFormat="1" ht="17.100000000000001" customHeight="1">
      <c r="A56" s="20">
        <v>54</v>
      </c>
      <c r="B56" s="20">
        <v>311</v>
      </c>
      <c r="C56" s="21" t="s">
        <v>82</v>
      </c>
      <c r="D56" s="21" t="s">
        <v>68</v>
      </c>
      <c r="E56" s="74">
        <v>6</v>
      </c>
      <c r="F56" s="270">
        <v>19</v>
      </c>
      <c r="G56" s="75">
        <v>150</v>
      </c>
      <c r="H56" s="73">
        <v>450</v>
      </c>
      <c r="I56" s="85">
        <v>7685.0163000000002</v>
      </c>
      <c r="J56" s="86">
        <v>1612.4701200659999</v>
      </c>
      <c r="K56" s="87">
        <v>0.20982000000000001</v>
      </c>
      <c r="L56" s="88">
        <v>8784.6307789611401</v>
      </c>
      <c r="M56" s="88">
        <v>1606.88466208757</v>
      </c>
      <c r="N56" s="89">
        <v>0.18292</v>
      </c>
      <c r="O56" s="90">
        <v>8336.93</v>
      </c>
      <c r="P56" s="90">
        <v>1840</v>
      </c>
      <c r="Q56" s="97">
        <f t="shared" si="0"/>
        <v>0.220704743832562</v>
      </c>
      <c r="R56" s="98">
        <f t="shared" si="1"/>
        <v>1.0848291889764801</v>
      </c>
      <c r="S56" s="98">
        <f t="shared" si="2"/>
        <v>0.94903590256367198</v>
      </c>
      <c r="T56" s="75">
        <v>150</v>
      </c>
      <c r="U56" s="74"/>
      <c r="V56" s="99"/>
      <c r="X56" s="100">
        <f t="shared" si="6"/>
        <v>150</v>
      </c>
      <c r="Z56" s="58">
        <f t="shared" si="5"/>
        <v>0</v>
      </c>
    </row>
    <row r="57" spans="1:26" s="58" customFormat="1" ht="17.100000000000001" customHeight="1">
      <c r="A57" s="20">
        <v>55</v>
      </c>
      <c r="B57" s="20">
        <v>717</v>
      </c>
      <c r="C57" s="21" t="s">
        <v>86</v>
      </c>
      <c r="D57" s="21" t="s">
        <v>53</v>
      </c>
      <c r="E57" s="74">
        <v>6</v>
      </c>
      <c r="F57" s="270"/>
      <c r="G57" s="75">
        <v>150</v>
      </c>
      <c r="H57" s="73">
        <v>450</v>
      </c>
      <c r="I57" s="85">
        <v>8300</v>
      </c>
      <c r="J57" s="86">
        <v>2183.6801999999998</v>
      </c>
      <c r="K57" s="87">
        <v>0.26309399999999999</v>
      </c>
      <c r="L57" s="88">
        <v>9872.3520000000008</v>
      </c>
      <c r="M57" s="88">
        <v>2264.3621441280002</v>
      </c>
      <c r="N57" s="89">
        <v>0.22936400000000001</v>
      </c>
      <c r="O57" s="90">
        <v>10799.12</v>
      </c>
      <c r="P57" s="90">
        <v>2597.0700000000002</v>
      </c>
      <c r="Q57" s="97">
        <f t="shared" si="0"/>
        <v>0.24048903984769099</v>
      </c>
      <c r="R57" s="98">
        <f t="shared" si="1"/>
        <v>1.30109879518072</v>
      </c>
      <c r="S57" s="98">
        <f t="shared" si="2"/>
        <v>1.09387509683609</v>
      </c>
      <c r="T57" s="75">
        <v>150</v>
      </c>
      <c r="U57" s="74"/>
      <c r="V57" s="107"/>
      <c r="X57" s="100">
        <f t="shared" si="6"/>
        <v>150</v>
      </c>
      <c r="Z57" s="58">
        <f t="shared" si="5"/>
        <v>0</v>
      </c>
    </row>
    <row r="58" spans="1:26" s="58" customFormat="1" ht="17.100000000000001" customHeight="1">
      <c r="A58" s="20">
        <v>56</v>
      </c>
      <c r="B58" s="20">
        <v>745</v>
      </c>
      <c r="C58" s="21" t="s">
        <v>70</v>
      </c>
      <c r="D58" s="21" t="s">
        <v>68</v>
      </c>
      <c r="E58" s="74">
        <v>6</v>
      </c>
      <c r="F58" s="270"/>
      <c r="G58" s="75">
        <v>150</v>
      </c>
      <c r="H58" s="73">
        <v>450</v>
      </c>
      <c r="I58" s="85">
        <v>7000</v>
      </c>
      <c r="J58" s="86">
        <v>1579.578</v>
      </c>
      <c r="K58" s="87">
        <v>0.22565399999999999</v>
      </c>
      <c r="L58" s="88">
        <v>8326.08</v>
      </c>
      <c r="M58" s="88">
        <v>1637.9397619199999</v>
      </c>
      <c r="N58" s="89">
        <v>0.19672400000000001</v>
      </c>
      <c r="O58" s="90">
        <v>10991.86</v>
      </c>
      <c r="P58" s="90">
        <v>2266.37</v>
      </c>
      <c r="Q58" s="97">
        <f t="shared" si="0"/>
        <v>0.20618621416211599</v>
      </c>
      <c r="R58" s="101">
        <f t="shared" si="1"/>
        <v>1.5702657142857099</v>
      </c>
      <c r="S58" s="98">
        <f t="shared" si="2"/>
        <v>1.3201722779507301</v>
      </c>
      <c r="T58" s="75">
        <v>150</v>
      </c>
      <c r="U58" s="74">
        <v>150</v>
      </c>
      <c r="V58" s="99" t="s">
        <v>202</v>
      </c>
      <c r="X58" s="100">
        <f t="shared" si="6"/>
        <v>300</v>
      </c>
      <c r="Z58" s="58">
        <f t="shared" si="5"/>
        <v>0</v>
      </c>
    </row>
    <row r="59" spans="1:26" s="58" customFormat="1" ht="17.100000000000001" customHeight="1">
      <c r="A59" s="77">
        <v>57</v>
      </c>
      <c r="B59" s="77">
        <v>587</v>
      </c>
      <c r="C59" s="78" t="s">
        <v>110</v>
      </c>
      <c r="D59" s="78" t="s">
        <v>55</v>
      </c>
      <c r="E59" s="79">
        <v>6</v>
      </c>
      <c r="F59" s="271">
        <v>20</v>
      </c>
      <c r="G59" s="80">
        <v>150</v>
      </c>
      <c r="H59" s="73">
        <v>450</v>
      </c>
      <c r="I59" s="85">
        <v>8687.2059693072006</v>
      </c>
      <c r="J59" s="86">
        <v>1882.3785382533599</v>
      </c>
      <c r="K59" s="87">
        <v>0.21668399999999999</v>
      </c>
      <c r="L59" s="88">
        <v>10332.9102681328</v>
      </c>
      <c r="M59" s="88">
        <v>1951.9280812913501</v>
      </c>
      <c r="N59" s="89">
        <v>0.18890399999999999</v>
      </c>
      <c r="O59" s="90">
        <v>11449.6</v>
      </c>
      <c r="P59" s="90">
        <v>2477.6799999999998</v>
      </c>
      <c r="Q59" s="97">
        <f t="shared" si="0"/>
        <v>0.216398826159866</v>
      </c>
      <c r="R59" s="103">
        <f t="shared" si="1"/>
        <v>1.31798417586191</v>
      </c>
      <c r="S59" s="104">
        <f t="shared" si="2"/>
        <v>1.10807117287287</v>
      </c>
      <c r="T59" s="80">
        <v>150</v>
      </c>
      <c r="U59" s="79">
        <v>150</v>
      </c>
      <c r="V59" s="108" t="s">
        <v>211</v>
      </c>
      <c r="X59" s="100">
        <f t="shared" si="6"/>
        <v>300</v>
      </c>
      <c r="Z59" s="58">
        <f t="shared" si="5"/>
        <v>0</v>
      </c>
    </row>
    <row r="60" spans="1:26" s="58" customFormat="1" ht="17.100000000000001" customHeight="1">
      <c r="A60" s="77">
        <v>58</v>
      </c>
      <c r="B60" s="77">
        <v>748</v>
      </c>
      <c r="C60" s="78" t="s">
        <v>108</v>
      </c>
      <c r="D60" s="78" t="s">
        <v>53</v>
      </c>
      <c r="E60" s="79">
        <v>6</v>
      </c>
      <c r="F60" s="271"/>
      <c r="G60" s="80">
        <v>150</v>
      </c>
      <c r="H60" s="73">
        <v>450</v>
      </c>
      <c r="I60" s="85">
        <v>8734.7288671740007</v>
      </c>
      <c r="J60" s="86">
        <v>2152.2546623294102</v>
      </c>
      <c r="K60" s="87">
        <v>0.24640200000000001</v>
      </c>
      <c r="L60" s="88">
        <v>10389.4359037714</v>
      </c>
      <c r="M60" s="88">
        <v>2231.7755053609499</v>
      </c>
      <c r="N60" s="89">
        <v>0.214812</v>
      </c>
      <c r="O60" s="90">
        <v>11290.34</v>
      </c>
      <c r="P60" s="90">
        <v>3075.68</v>
      </c>
      <c r="Q60" s="97">
        <f t="shared" si="0"/>
        <v>0.27241695112813302</v>
      </c>
      <c r="R60" s="104">
        <f t="shared" si="1"/>
        <v>1.2925804763591699</v>
      </c>
      <c r="S60" s="104">
        <f t="shared" si="2"/>
        <v>1.0867134755508301</v>
      </c>
      <c r="T60" s="80">
        <v>150</v>
      </c>
      <c r="U60" s="79"/>
      <c r="V60" s="108"/>
      <c r="X60" s="100">
        <f t="shared" si="6"/>
        <v>150</v>
      </c>
      <c r="Z60" s="58">
        <f t="shared" si="5"/>
        <v>0</v>
      </c>
    </row>
    <row r="61" spans="1:26" s="58" customFormat="1" ht="17.100000000000001" customHeight="1">
      <c r="A61" s="77">
        <v>59</v>
      </c>
      <c r="B61" s="77">
        <v>105751</v>
      </c>
      <c r="C61" s="78" t="s">
        <v>152</v>
      </c>
      <c r="D61" s="78" t="s">
        <v>73</v>
      </c>
      <c r="E61" s="79">
        <v>6</v>
      </c>
      <c r="F61" s="271"/>
      <c r="G61" s="80">
        <v>150</v>
      </c>
      <c r="H61" s="73">
        <v>450</v>
      </c>
      <c r="I61" s="85">
        <v>8800</v>
      </c>
      <c r="J61" s="86">
        <v>2379.0623999999998</v>
      </c>
      <c r="K61" s="87">
        <v>0.27034799999999998</v>
      </c>
      <c r="L61" s="88">
        <v>10467.072</v>
      </c>
      <c r="M61" s="88">
        <v>2466.9632655360001</v>
      </c>
      <c r="N61" s="89">
        <v>0.23568800000000001</v>
      </c>
      <c r="O61" s="90">
        <v>7871.14</v>
      </c>
      <c r="P61" s="90">
        <v>2734.55</v>
      </c>
      <c r="Q61" s="97">
        <f t="shared" si="0"/>
        <v>0.34741473280871599</v>
      </c>
      <c r="R61" s="104">
        <f t="shared" si="1"/>
        <v>0.89444772727272703</v>
      </c>
      <c r="S61" s="104">
        <f t="shared" si="2"/>
        <v>0.75199062354782698</v>
      </c>
      <c r="T61" s="80">
        <v>0</v>
      </c>
      <c r="U61" s="79"/>
      <c r="V61" s="106"/>
      <c r="X61" s="100">
        <f t="shared" si="6"/>
        <v>0</v>
      </c>
      <c r="Z61" s="58">
        <f t="shared" si="5"/>
        <v>-150</v>
      </c>
    </row>
    <row r="62" spans="1:26" s="58" customFormat="1" ht="17.100000000000001" customHeight="1">
      <c r="A62" s="20">
        <v>60</v>
      </c>
      <c r="B62" s="20">
        <v>102935</v>
      </c>
      <c r="C62" s="21" t="s">
        <v>123</v>
      </c>
      <c r="D62" s="21" t="s">
        <v>49</v>
      </c>
      <c r="E62" s="74">
        <v>6</v>
      </c>
      <c r="F62" s="270">
        <v>21</v>
      </c>
      <c r="G62" s="75">
        <v>150</v>
      </c>
      <c r="H62" s="73">
        <v>450</v>
      </c>
      <c r="I62" s="85">
        <v>8749.2242973960001</v>
      </c>
      <c r="J62" s="86">
        <v>2297.7737803279201</v>
      </c>
      <c r="K62" s="87">
        <v>0.26262600000000003</v>
      </c>
      <c r="L62" s="88">
        <v>10406.677348294699</v>
      </c>
      <c r="M62" s="88">
        <v>2382.6712189561599</v>
      </c>
      <c r="N62" s="89">
        <v>0.22895599999999999</v>
      </c>
      <c r="O62" s="90">
        <v>6063.92</v>
      </c>
      <c r="P62" s="90">
        <v>1765.31</v>
      </c>
      <c r="Q62" s="97">
        <f t="shared" si="0"/>
        <v>0.29111696724231201</v>
      </c>
      <c r="R62" s="98">
        <f t="shared" si="1"/>
        <v>0.69308087138705299</v>
      </c>
      <c r="S62" s="98">
        <f t="shared" si="2"/>
        <v>0.582695109788685</v>
      </c>
      <c r="T62" s="75">
        <v>0</v>
      </c>
      <c r="U62" s="74"/>
      <c r="V62" s="107"/>
      <c r="X62" s="100">
        <f t="shared" si="6"/>
        <v>0</v>
      </c>
      <c r="Z62" s="58">
        <f t="shared" si="5"/>
        <v>-150</v>
      </c>
    </row>
    <row r="63" spans="1:26" s="58" customFormat="1" ht="17.100000000000001" customHeight="1">
      <c r="A63" s="20">
        <v>61</v>
      </c>
      <c r="B63" s="20">
        <v>347</v>
      </c>
      <c r="C63" s="21" t="s">
        <v>163</v>
      </c>
      <c r="D63" s="21" t="s">
        <v>68</v>
      </c>
      <c r="E63" s="74">
        <v>6</v>
      </c>
      <c r="F63" s="270"/>
      <c r="G63" s="75">
        <v>150</v>
      </c>
      <c r="H63" s="73">
        <v>450</v>
      </c>
      <c r="I63" s="85">
        <v>8857.7006198966992</v>
      </c>
      <c r="J63" s="86">
        <v>2298.62645706691</v>
      </c>
      <c r="K63" s="87">
        <v>0.25950600000000001</v>
      </c>
      <c r="L63" s="88">
        <v>10535.703425329901</v>
      </c>
      <c r="M63" s="88">
        <v>2383.5554001329401</v>
      </c>
      <c r="N63" s="89">
        <v>0.22623599999999999</v>
      </c>
      <c r="O63" s="90">
        <v>4222.33</v>
      </c>
      <c r="P63" s="90">
        <v>1104.1099999999999</v>
      </c>
      <c r="Q63" s="97">
        <f t="shared" si="0"/>
        <v>0.261493061887631</v>
      </c>
      <c r="R63" s="98">
        <f t="shared" si="1"/>
        <v>0.47668465905424101</v>
      </c>
      <c r="S63" s="98">
        <f t="shared" si="2"/>
        <v>0.40076393853766701</v>
      </c>
      <c r="T63" s="75">
        <v>0</v>
      </c>
      <c r="U63" s="74"/>
      <c r="V63" s="99"/>
      <c r="X63" s="100">
        <f t="shared" si="6"/>
        <v>0</v>
      </c>
      <c r="Z63" s="58">
        <f t="shared" si="5"/>
        <v>-150</v>
      </c>
    </row>
    <row r="64" spans="1:26" s="58" customFormat="1" ht="27" customHeight="1">
      <c r="A64" s="20">
        <v>62</v>
      </c>
      <c r="B64" s="20">
        <v>105267</v>
      </c>
      <c r="C64" s="21" t="s">
        <v>136</v>
      </c>
      <c r="D64" s="21" t="s">
        <v>68</v>
      </c>
      <c r="E64" s="74">
        <v>6</v>
      </c>
      <c r="F64" s="270"/>
      <c r="G64" s="75">
        <v>150</v>
      </c>
      <c r="H64" s="73">
        <v>450</v>
      </c>
      <c r="I64" s="85">
        <v>7600</v>
      </c>
      <c r="J64" s="86">
        <v>1661.0255999999999</v>
      </c>
      <c r="K64" s="87">
        <v>0.218556</v>
      </c>
      <c r="L64" s="88">
        <v>9039.7440000000006</v>
      </c>
      <c r="M64" s="88">
        <v>1722.396662784</v>
      </c>
      <c r="N64" s="89">
        <v>0.19053600000000001</v>
      </c>
      <c r="O64" s="90">
        <v>7741.39</v>
      </c>
      <c r="P64" s="90">
        <v>1805.69</v>
      </c>
      <c r="Q64" s="97">
        <f t="shared" si="0"/>
        <v>0.23325139283772001</v>
      </c>
      <c r="R64" s="101">
        <f t="shared" si="1"/>
        <v>1.0186039473684201</v>
      </c>
      <c r="S64" s="98">
        <f t="shared" si="2"/>
        <v>0.85637270258980802</v>
      </c>
      <c r="T64" s="75">
        <v>150</v>
      </c>
      <c r="U64" s="74">
        <v>300</v>
      </c>
      <c r="V64" s="107" t="s">
        <v>230</v>
      </c>
      <c r="X64" s="100">
        <f t="shared" si="6"/>
        <v>450</v>
      </c>
      <c r="Z64" s="58">
        <f t="shared" si="5"/>
        <v>0</v>
      </c>
    </row>
    <row r="65" spans="1:26" s="58" customFormat="1" ht="18.95" customHeight="1">
      <c r="A65" s="77">
        <v>63</v>
      </c>
      <c r="B65" s="77">
        <v>103199</v>
      </c>
      <c r="C65" s="78" t="s">
        <v>140</v>
      </c>
      <c r="D65" s="78" t="s">
        <v>68</v>
      </c>
      <c r="E65" s="79">
        <v>6</v>
      </c>
      <c r="F65" s="271">
        <v>22</v>
      </c>
      <c r="G65" s="80">
        <v>150</v>
      </c>
      <c r="H65" s="73">
        <v>450</v>
      </c>
      <c r="I65" s="85">
        <v>8995.3698830688008</v>
      </c>
      <c r="J65" s="86">
        <v>2203.1459917612101</v>
      </c>
      <c r="K65" s="87">
        <v>0.24492</v>
      </c>
      <c r="L65" s="88">
        <v>10699.4527537174</v>
      </c>
      <c r="M65" s="88">
        <v>2284.5471519737298</v>
      </c>
      <c r="N65" s="89">
        <v>0.21351999999999999</v>
      </c>
      <c r="O65" s="90">
        <v>9193.1</v>
      </c>
      <c r="P65" s="90">
        <v>2284.62</v>
      </c>
      <c r="Q65" s="97">
        <f t="shared" si="0"/>
        <v>0.24851464685470601</v>
      </c>
      <c r="R65" s="104">
        <f t="shared" si="1"/>
        <v>1.02198132144664</v>
      </c>
      <c r="S65" s="104">
        <f t="shared" si="2"/>
        <v>0.85921216828645397</v>
      </c>
      <c r="T65" s="80">
        <v>150</v>
      </c>
      <c r="U65" s="79"/>
      <c r="V65" s="106"/>
      <c r="X65" s="100">
        <f t="shared" si="6"/>
        <v>150</v>
      </c>
      <c r="Z65" s="58">
        <f t="shared" si="5"/>
        <v>0</v>
      </c>
    </row>
    <row r="66" spans="1:26" s="58" customFormat="1" ht="17.100000000000001" customHeight="1">
      <c r="A66" s="77">
        <v>64</v>
      </c>
      <c r="B66" s="77">
        <v>104428</v>
      </c>
      <c r="C66" s="78" t="s">
        <v>76</v>
      </c>
      <c r="D66" s="78" t="s">
        <v>55</v>
      </c>
      <c r="E66" s="79">
        <v>6</v>
      </c>
      <c r="F66" s="271"/>
      <c r="G66" s="80">
        <v>150</v>
      </c>
      <c r="H66" s="73">
        <v>450</v>
      </c>
      <c r="I66" s="85">
        <v>8726.6175480000002</v>
      </c>
      <c r="J66" s="86">
        <v>1924.27152903929</v>
      </c>
      <c r="K66" s="87">
        <v>0.22050600000000001</v>
      </c>
      <c r="L66" s="88">
        <v>10379.787976293101</v>
      </c>
      <c r="M66" s="88">
        <v>1995.3689214106801</v>
      </c>
      <c r="N66" s="89">
        <v>0.19223599999999999</v>
      </c>
      <c r="O66" s="90">
        <v>14037.81</v>
      </c>
      <c r="P66" s="90">
        <v>2693.06</v>
      </c>
      <c r="Q66" s="97">
        <f t="shared" si="0"/>
        <v>0.19184331459109399</v>
      </c>
      <c r="R66" s="104">
        <f t="shared" si="1"/>
        <v>1.60861982581295</v>
      </c>
      <c r="S66" s="104">
        <f t="shared" si="2"/>
        <v>1.3524177981343799</v>
      </c>
      <c r="T66" s="80">
        <v>150</v>
      </c>
      <c r="U66" s="79"/>
      <c r="V66" s="106"/>
      <c r="X66" s="100">
        <f t="shared" si="6"/>
        <v>150</v>
      </c>
      <c r="Z66" s="58">
        <f t="shared" si="5"/>
        <v>0</v>
      </c>
    </row>
    <row r="67" spans="1:26" s="58" customFormat="1" ht="17.100000000000001" customHeight="1">
      <c r="A67" s="77">
        <v>65</v>
      </c>
      <c r="B67" s="77">
        <v>721</v>
      </c>
      <c r="C67" s="78" t="s">
        <v>52</v>
      </c>
      <c r="D67" s="78" t="s">
        <v>53</v>
      </c>
      <c r="E67" s="79">
        <v>6</v>
      </c>
      <c r="F67" s="271"/>
      <c r="G67" s="80">
        <v>150</v>
      </c>
      <c r="H67" s="73">
        <v>450</v>
      </c>
      <c r="I67" s="85">
        <v>8485.3512471996</v>
      </c>
      <c r="J67" s="86">
        <v>2257.5955821274301</v>
      </c>
      <c r="K67" s="87">
        <v>0.26605800000000002</v>
      </c>
      <c r="L67" s="88">
        <v>10092.8161874691</v>
      </c>
      <c r="M67" s="88">
        <v>2341.0085290510801</v>
      </c>
      <c r="N67" s="89">
        <v>0.23194799999999999</v>
      </c>
      <c r="O67" s="90">
        <v>13718.51</v>
      </c>
      <c r="P67" s="90">
        <v>3200.25</v>
      </c>
      <c r="Q67" s="97">
        <f t="shared" ref="Q67:Q115" si="7">P67/O67</f>
        <v>0.23327970749009899</v>
      </c>
      <c r="R67" s="103">
        <f t="shared" ref="R67:R112" si="8">O67/I67</f>
        <v>1.6167285950039501</v>
      </c>
      <c r="S67" s="104">
        <f t="shared" ref="S67:S115" si="9">O67/L67</f>
        <v>1.35923509803264</v>
      </c>
      <c r="T67" s="80">
        <v>150</v>
      </c>
      <c r="U67" s="79">
        <v>150</v>
      </c>
      <c r="V67" s="108" t="s">
        <v>202</v>
      </c>
      <c r="X67" s="100">
        <f t="shared" si="6"/>
        <v>300</v>
      </c>
      <c r="Z67" s="58">
        <f t="shared" si="5"/>
        <v>0</v>
      </c>
    </row>
    <row r="68" spans="1:26" s="58" customFormat="1" ht="17.100000000000001" customHeight="1">
      <c r="A68" s="20">
        <v>66</v>
      </c>
      <c r="B68" s="20">
        <v>52</v>
      </c>
      <c r="C68" s="21" t="s">
        <v>57</v>
      </c>
      <c r="D68" s="21" t="s">
        <v>55</v>
      </c>
      <c r="E68" s="74">
        <v>6</v>
      </c>
      <c r="F68" s="270">
        <v>23</v>
      </c>
      <c r="G68" s="75">
        <v>150</v>
      </c>
      <c r="H68" s="73">
        <v>450</v>
      </c>
      <c r="I68" s="85">
        <v>8500</v>
      </c>
      <c r="J68" s="86">
        <v>2185.9110000000001</v>
      </c>
      <c r="K68" s="87">
        <v>0.25716600000000001</v>
      </c>
      <c r="L68" s="88">
        <v>10110.24</v>
      </c>
      <c r="M68" s="88">
        <v>2266.6753670399999</v>
      </c>
      <c r="N68" s="89">
        <v>0.22419600000000001</v>
      </c>
      <c r="O68" s="90">
        <v>14452.82</v>
      </c>
      <c r="P68" s="90">
        <v>3485.95</v>
      </c>
      <c r="Q68" s="97">
        <f t="shared" si="7"/>
        <v>0.24119514392347</v>
      </c>
      <c r="R68" s="101">
        <f t="shared" si="8"/>
        <v>1.70033176470588</v>
      </c>
      <c r="S68" s="98">
        <f t="shared" si="9"/>
        <v>1.42952293911915</v>
      </c>
      <c r="T68" s="75">
        <v>150</v>
      </c>
      <c r="U68" s="74">
        <v>150</v>
      </c>
      <c r="V68" s="99" t="s">
        <v>202</v>
      </c>
      <c r="X68" s="100">
        <f t="shared" si="6"/>
        <v>300</v>
      </c>
      <c r="Z68" s="58">
        <f t="shared" ref="Z68:Z114" si="10">T68-G68</f>
        <v>0</v>
      </c>
    </row>
    <row r="69" spans="1:26" s="58" customFormat="1" ht="17.100000000000001" customHeight="1">
      <c r="A69" s="20">
        <v>67</v>
      </c>
      <c r="B69" s="20">
        <v>102479</v>
      </c>
      <c r="C69" s="21" t="s">
        <v>69</v>
      </c>
      <c r="D69" s="21" t="s">
        <v>49</v>
      </c>
      <c r="E69" s="74">
        <v>6</v>
      </c>
      <c r="F69" s="270"/>
      <c r="G69" s="75">
        <v>150</v>
      </c>
      <c r="H69" s="73">
        <v>450</v>
      </c>
      <c r="I69" s="85">
        <v>8487.4752000000008</v>
      </c>
      <c r="J69" s="86">
        <v>2021.8184423424</v>
      </c>
      <c r="K69" s="87">
        <v>0.23821200000000001</v>
      </c>
      <c r="L69" s="88">
        <v>10510.402413510599</v>
      </c>
      <c r="M69" s="88">
        <v>2182.7162900185799</v>
      </c>
      <c r="N69" s="89">
        <v>0.207672</v>
      </c>
      <c r="O69" s="90">
        <v>14285.54</v>
      </c>
      <c r="P69" s="90">
        <v>3596.68</v>
      </c>
      <c r="Q69" s="97">
        <f t="shared" si="7"/>
        <v>0.25177067160219402</v>
      </c>
      <c r="R69" s="98">
        <f t="shared" si="8"/>
        <v>1.68313186941624</v>
      </c>
      <c r="S69" s="98">
        <f t="shared" si="9"/>
        <v>1.35918107014025</v>
      </c>
      <c r="T69" s="75">
        <v>150</v>
      </c>
      <c r="U69" s="74"/>
      <c r="V69" s="107"/>
      <c r="X69" s="100">
        <f t="shared" ref="X69:X114" si="11">T69+U69</f>
        <v>150</v>
      </c>
      <c r="Z69" s="58">
        <f t="shared" si="10"/>
        <v>0</v>
      </c>
    </row>
    <row r="70" spans="1:26" s="58" customFormat="1" ht="17.100000000000001" customHeight="1">
      <c r="A70" s="20">
        <v>68</v>
      </c>
      <c r="B70" s="20">
        <v>704</v>
      </c>
      <c r="C70" s="21" t="s">
        <v>66</v>
      </c>
      <c r="D70" s="21" t="s">
        <v>55</v>
      </c>
      <c r="E70" s="74">
        <v>6</v>
      </c>
      <c r="F70" s="270"/>
      <c r="G70" s="75">
        <v>150</v>
      </c>
      <c r="H70" s="73">
        <v>450</v>
      </c>
      <c r="I70" s="85">
        <v>8539.3713210948008</v>
      </c>
      <c r="J70" s="86">
        <v>2294.61446769138</v>
      </c>
      <c r="K70" s="87">
        <v>0.26871</v>
      </c>
      <c r="L70" s="88">
        <v>10157.069824163</v>
      </c>
      <c r="M70" s="88">
        <v>2379.39517700842</v>
      </c>
      <c r="N70" s="89">
        <v>0.23426</v>
      </c>
      <c r="O70" s="90">
        <v>10128.030000000001</v>
      </c>
      <c r="P70" s="90">
        <v>2428.16</v>
      </c>
      <c r="Q70" s="97">
        <f t="shared" si="7"/>
        <v>0.23974652523738599</v>
      </c>
      <c r="R70" s="98">
        <f t="shared" si="8"/>
        <v>1.1860393018606299</v>
      </c>
      <c r="S70" s="98">
        <f t="shared" si="9"/>
        <v>0.99714092502407403</v>
      </c>
      <c r="T70" s="75">
        <v>150</v>
      </c>
      <c r="U70" s="74"/>
      <c r="V70" s="99"/>
      <c r="X70" s="100">
        <f t="shared" si="11"/>
        <v>150</v>
      </c>
      <c r="Z70" s="58">
        <f t="shared" si="10"/>
        <v>0</v>
      </c>
    </row>
    <row r="71" spans="1:26" s="58" customFormat="1" ht="17.100000000000001" customHeight="1">
      <c r="A71" s="77">
        <v>69</v>
      </c>
      <c r="B71" s="77">
        <v>591</v>
      </c>
      <c r="C71" s="78" t="s">
        <v>139</v>
      </c>
      <c r="D71" s="78" t="s">
        <v>53</v>
      </c>
      <c r="E71" s="79">
        <v>7</v>
      </c>
      <c r="F71" s="271">
        <v>24</v>
      </c>
      <c r="G71" s="80">
        <v>100</v>
      </c>
      <c r="H71" s="73">
        <v>300</v>
      </c>
      <c r="I71" s="85">
        <v>7021</v>
      </c>
      <c r="J71" s="86">
        <v>1741.48884</v>
      </c>
      <c r="K71" s="87">
        <v>0.24804000000000001</v>
      </c>
      <c r="L71" s="88">
        <v>8351.0582400000003</v>
      </c>
      <c r="M71" s="88">
        <v>1805.8328338176</v>
      </c>
      <c r="N71" s="89">
        <v>0.21623999999999999</v>
      </c>
      <c r="O71" s="90">
        <v>8169.2</v>
      </c>
      <c r="P71" s="90">
        <v>1602.98</v>
      </c>
      <c r="Q71" s="97">
        <f t="shared" si="7"/>
        <v>0.196222396317877</v>
      </c>
      <c r="R71" s="104">
        <f t="shared" si="8"/>
        <v>1.1635379575558999</v>
      </c>
      <c r="S71" s="104">
        <f t="shared" si="9"/>
        <v>0.97822332993333305</v>
      </c>
      <c r="T71" s="80">
        <v>100</v>
      </c>
      <c r="U71" s="79"/>
      <c r="V71" s="106"/>
      <c r="X71" s="100">
        <f t="shared" si="11"/>
        <v>100</v>
      </c>
      <c r="Z71" s="58">
        <f t="shared" si="10"/>
        <v>0</v>
      </c>
    </row>
    <row r="72" spans="1:26" s="58" customFormat="1" ht="17.100000000000001" customHeight="1">
      <c r="A72" s="77">
        <v>70</v>
      </c>
      <c r="B72" s="77">
        <v>106485</v>
      </c>
      <c r="C72" s="78" t="s">
        <v>98</v>
      </c>
      <c r="D72" s="78" t="s">
        <v>73</v>
      </c>
      <c r="E72" s="79">
        <v>7</v>
      </c>
      <c r="F72" s="271"/>
      <c r="G72" s="80">
        <v>100</v>
      </c>
      <c r="H72" s="73">
        <v>300</v>
      </c>
      <c r="I72" s="85">
        <v>6800</v>
      </c>
      <c r="J72" s="86">
        <v>1132.404</v>
      </c>
      <c r="K72" s="87">
        <v>0.16653000000000001</v>
      </c>
      <c r="L72" s="88">
        <v>8088.192</v>
      </c>
      <c r="M72" s="88">
        <v>1174.2437145599999</v>
      </c>
      <c r="N72" s="89">
        <v>0.14518</v>
      </c>
      <c r="O72" s="90">
        <v>12667.27</v>
      </c>
      <c r="P72" s="90">
        <v>2362.41</v>
      </c>
      <c r="Q72" s="97">
        <f t="shared" si="7"/>
        <v>0.18649716947692799</v>
      </c>
      <c r="R72" s="103">
        <f t="shared" si="8"/>
        <v>1.86283382352941</v>
      </c>
      <c r="S72" s="104">
        <f t="shared" si="9"/>
        <v>1.5661435831394701</v>
      </c>
      <c r="T72" s="80">
        <v>100</v>
      </c>
      <c r="U72" s="79">
        <v>100</v>
      </c>
      <c r="V72" s="105" t="s">
        <v>202</v>
      </c>
      <c r="X72" s="100">
        <f t="shared" si="11"/>
        <v>200</v>
      </c>
      <c r="Z72" s="58">
        <f t="shared" si="10"/>
        <v>0</v>
      </c>
    </row>
    <row r="73" spans="1:26" s="58" customFormat="1" ht="17.100000000000001" customHeight="1">
      <c r="A73" s="77">
        <v>71</v>
      </c>
      <c r="B73" s="77">
        <v>549</v>
      </c>
      <c r="C73" s="78" t="s">
        <v>65</v>
      </c>
      <c r="D73" s="78" t="s">
        <v>53</v>
      </c>
      <c r="E73" s="79">
        <v>7</v>
      </c>
      <c r="F73" s="271"/>
      <c r="G73" s="80">
        <v>100</v>
      </c>
      <c r="H73" s="73">
        <v>300</v>
      </c>
      <c r="I73" s="85">
        <v>7943.8818067271995</v>
      </c>
      <c r="J73" s="86">
        <v>1927.6464714568101</v>
      </c>
      <c r="K73" s="87">
        <v>0.24265800000000001</v>
      </c>
      <c r="L73" s="88">
        <v>9448.7707761935999</v>
      </c>
      <c r="M73" s="88">
        <v>1998.8685601622001</v>
      </c>
      <c r="N73" s="89">
        <v>0.21154800000000001</v>
      </c>
      <c r="O73" s="90">
        <v>11847.4</v>
      </c>
      <c r="P73" s="90">
        <v>2237.64</v>
      </c>
      <c r="Q73" s="97">
        <f t="shared" si="7"/>
        <v>0.18887181997737901</v>
      </c>
      <c r="R73" s="104">
        <f t="shared" si="8"/>
        <v>1.49138674117321</v>
      </c>
      <c r="S73" s="104">
        <f t="shared" si="9"/>
        <v>1.2538562190385401</v>
      </c>
      <c r="T73" s="80">
        <v>100</v>
      </c>
      <c r="U73" s="79"/>
      <c r="V73" s="108"/>
      <c r="X73" s="100">
        <f t="shared" si="11"/>
        <v>100</v>
      </c>
      <c r="Z73" s="58">
        <f t="shared" si="10"/>
        <v>0</v>
      </c>
    </row>
    <row r="74" spans="1:26" s="58" customFormat="1" ht="17.100000000000001" customHeight="1">
      <c r="A74" s="20">
        <v>72</v>
      </c>
      <c r="B74" s="20">
        <v>573</v>
      </c>
      <c r="C74" s="21" t="s">
        <v>91</v>
      </c>
      <c r="D74" s="21" t="s">
        <v>73</v>
      </c>
      <c r="E74" s="74">
        <v>7</v>
      </c>
      <c r="F74" s="270">
        <v>25</v>
      </c>
      <c r="G74" s="75">
        <v>100</v>
      </c>
      <c r="H74" s="73">
        <v>300</v>
      </c>
      <c r="I74" s="85">
        <v>7089.6558904164003</v>
      </c>
      <c r="J74" s="86">
        <v>1604.78614873109</v>
      </c>
      <c r="K74" s="87">
        <v>0.226356</v>
      </c>
      <c r="L74" s="88">
        <v>8432.7203022968806</v>
      </c>
      <c r="M74" s="88">
        <v>1664.0792935740601</v>
      </c>
      <c r="N74" s="89">
        <v>0.19733600000000001</v>
      </c>
      <c r="O74" s="90">
        <v>8082.13</v>
      </c>
      <c r="P74" s="90">
        <v>1618.86</v>
      </c>
      <c r="Q74" s="97">
        <f t="shared" si="7"/>
        <v>0.20030115823427699</v>
      </c>
      <c r="R74" s="101">
        <f t="shared" si="8"/>
        <v>1.13998903824447</v>
      </c>
      <c r="S74" s="98">
        <f t="shared" si="9"/>
        <v>0.95842500524992102</v>
      </c>
      <c r="T74" s="75">
        <v>100</v>
      </c>
      <c r="U74" s="74">
        <v>100</v>
      </c>
      <c r="V74" s="107" t="s">
        <v>231</v>
      </c>
      <c r="X74" s="100">
        <f t="shared" si="11"/>
        <v>200</v>
      </c>
      <c r="Z74" s="58">
        <f t="shared" si="10"/>
        <v>0</v>
      </c>
    </row>
    <row r="75" spans="1:26" s="58" customFormat="1" ht="17.100000000000001" customHeight="1">
      <c r="A75" s="20">
        <v>73</v>
      </c>
      <c r="B75" s="20">
        <v>329</v>
      </c>
      <c r="C75" s="21" t="s">
        <v>59</v>
      </c>
      <c r="D75" s="21" t="s">
        <v>55</v>
      </c>
      <c r="E75" s="74">
        <v>7</v>
      </c>
      <c r="F75" s="270"/>
      <c r="G75" s="75">
        <v>100</v>
      </c>
      <c r="H75" s="73">
        <v>300</v>
      </c>
      <c r="I75" s="85">
        <v>8024</v>
      </c>
      <c r="J75" s="86">
        <v>1761.203808</v>
      </c>
      <c r="K75" s="87">
        <v>0.21949199999999999</v>
      </c>
      <c r="L75" s="88">
        <v>9544.0665599999993</v>
      </c>
      <c r="M75" s="88">
        <v>1826.27622438912</v>
      </c>
      <c r="N75" s="89">
        <v>0.19135199999999999</v>
      </c>
      <c r="O75" s="90">
        <v>9130.1</v>
      </c>
      <c r="P75" s="90">
        <v>2065.65</v>
      </c>
      <c r="Q75" s="97">
        <f t="shared" si="7"/>
        <v>0.226246152835128</v>
      </c>
      <c r="R75" s="98">
        <f t="shared" si="8"/>
        <v>1.13784895314058</v>
      </c>
      <c r="S75" s="98">
        <f t="shared" si="9"/>
        <v>0.95662576770629704</v>
      </c>
      <c r="T75" s="75">
        <v>100</v>
      </c>
      <c r="U75" s="74"/>
      <c r="V75" s="107"/>
      <c r="X75" s="100">
        <f t="shared" si="11"/>
        <v>100</v>
      </c>
      <c r="Z75" s="58">
        <f t="shared" si="10"/>
        <v>0</v>
      </c>
    </row>
    <row r="76" spans="1:26" s="58" customFormat="1" ht="17.100000000000001" customHeight="1">
      <c r="A76" s="20">
        <v>74</v>
      </c>
      <c r="B76" s="20">
        <v>106569</v>
      </c>
      <c r="C76" s="21" t="s">
        <v>138</v>
      </c>
      <c r="D76" s="21" t="s">
        <v>68</v>
      </c>
      <c r="E76" s="74">
        <v>7</v>
      </c>
      <c r="F76" s="270"/>
      <c r="G76" s="75">
        <v>100</v>
      </c>
      <c r="H76" s="73">
        <v>300</v>
      </c>
      <c r="I76" s="85">
        <v>8024</v>
      </c>
      <c r="J76" s="86">
        <v>1805.014848</v>
      </c>
      <c r="K76" s="87">
        <v>0.22495200000000001</v>
      </c>
      <c r="L76" s="88">
        <v>9544.0665599999993</v>
      </c>
      <c r="M76" s="88">
        <v>1871.7059812147199</v>
      </c>
      <c r="N76" s="89">
        <v>0.19611200000000001</v>
      </c>
      <c r="O76" s="90">
        <v>7067.99</v>
      </c>
      <c r="P76" s="90">
        <v>1735.81</v>
      </c>
      <c r="Q76" s="97">
        <f t="shared" si="7"/>
        <v>0.245587500831212</v>
      </c>
      <c r="R76" s="98">
        <f t="shared" si="8"/>
        <v>0.88085618145563305</v>
      </c>
      <c r="S76" s="98">
        <f t="shared" si="9"/>
        <v>0.74056377913609195</v>
      </c>
      <c r="T76" s="75">
        <v>0</v>
      </c>
      <c r="U76" s="74"/>
      <c r="V76" s="99"/>
      <c r="X76" s="100">
        <f t="shared" si="11"/>
        <v>0</v>
      </c>
      <c r="Z76" s="58">
        <f t="shared" si="10"/>
        <v>-100</v>
      </c>
    </row>
    <row r="77" spans="1:26" s="58" customFormat="1" ht="17.100000000000001" customHeight="1">
      <c r="A77" s="77">
        <v>75</v>
      </c>
      <c r="B77" s="77">
        <v>106399</v>
      </c>
      <c r="C77" s="78" t="s">
        <v>78</v>
      </c>
      <c r="D77" s="78" t="s">
        <v>68</v>
      </c>
      <c r="E77" s="79">
        <v>7</v>
      </c>
      <c r="F77" s="271">
        <v>26</v>
      </c>
      <c r="G77" s="80">
        <v>100</v>
      </c>
      <c r="H77" s="73">
        <v>300</v>
      </c>
      <c r="I77" s="85">
        <v>7200</v>
      </c>
      <c r="J77" s="86">
        <v>1630.3248000000001</v>
      </c>
      <c r="K77" s="87">
        <v>0.226434</v>
      </c>
      <c r="L77" s="88">
        <v>8709.1200000000008</v>
      </c>
      <c r="M77" s="88">
        <v>1719.21512448</v>
      </c>
      <c r="N77" s="89">
        <v>0.197404</v>
      </c>
      <c r="O77" s="90">
        <v>14196.14</v>
      </c>
      <c r="P77" s="90">
        <v>3409.97</v>
      </c>
      <c r="Q77" s="97">
        <f t="shared" si="7"/>
        <v>0.240204027291926</v>
      </c>
      <c r="R77" s="103">
        <f t="shared" si="8"/>
        <v>1.9716861111111099</v>
      </c>
      <c r="S77" s="104">
        <f t="shared" si="9"/>
        <v>1.63003150720165</v>
      </c>
      <c r="T77" s="80">
        <v>100</v>
      </c>
      <c r="U77" s="79">
        <v>100</v>
      </c>
      <c r="V77" s="106" t="s">
        <v>202</v>
      </c>
      <c r="X77" s="100">
        <f t="shared" si="11"/>
        <v>200</v>
      </c>
      <c r="Z77" s="58">
        <f t="shared" si="10"/>
        <v>0</v>
      </c>
    </row>
    <row r="78" spans="1:26" s="58" customFormat="1" ht="17.100000000000001" customHeight="1">
      <c r="A78" s="77">
        <v>76</v>
      </c>
      <c r="B78" s="77">
        <v>723</v>
      </c>
      <c r="C78" s="78" t="s">
        <v>147</v>
      </c>
      <c r="D78" s="78" t="s">
        <v>49</v>
      </c>
      <c r="E78" s="79">
        <v>7</v>
      </c>
      <c r="F78" s="271"/>
      <c r="G78" s="80">
        <v>100</v>
      </c>
      <c r="H78" s="73">
        <v>300</v>
      </c>
      <c r="I78" s="85">
        <v>6819.6979453355998</v>
      </c>
      <c r="J78" s="86">
        <v>1551.1266582706901</v>
      </c>
      <c r="K78" s="87">
        <v>0.22744800000000001</v>
      </c>
      <c r="L78" s="88">
        <v>8111.62152409998</v>
      </c>
      <c r="M78" s="88">
        <v>1608.43720877074</v>
      </c>
      <c r="N78" s="89">
        <v>0.19828799999999999</v>
      </c>
      <c r="O78" s="90">
        <v>7486.43</v>
      </c>
      <c r="P78" s="90">
        <v>1564.79</v>
      </c>
      <c r="Q78" s="97">
        <f t="shared" si="7"/>
        <v>0.20901684781665</v>
      </c>
      <c r="R78" s="104">
        <f t="shared" si="8"/>
        <v>1.09776562833262</v>
      </c>
      <c r="S78" s="104">
        <f t="shared" si="9"/>
        <v>0.92292644297536497</v>
      </c>
      <c r="T78" s="80">
        <v>100</v>
      </c>
      <c r="U78" s="79"/>
      <c r="V78" s="106"/>
      <c r="X78" s="100">
        <f t="shared" si="11"/>
        <v>100</v>
      </c>
      <c r="Z78" s="58">
        <f t="shared" si="10"/>
        <v>0</v>
      </c>
    </row>
    <row r="79" spans="1:26" s="58" customFormat="1" ht="17.100000000000001" customHeight="1">
      <c r="A79" s="77">
        <v>77</v>
      </c>
      <c r="B79" s="77">
        <v>102564</v>
      </c>
      <c r="C79" s="78" t="s">
        <v>87</v>
      </c>
      <c r="D79" s="78" t="s">
        <v>53</v>
      </c>
      <c r="E79" s="79">
        <v>7</v>
      </c>
      <c r="F79" s="271"/>
      <c r="G79" s="80">
        <v>100</v>
      </c>
      <c r="H79" s="73">
        <v>300</v>
      </c>
      <c r="I79" s="85">
        <v>6622.6631646023998</v>
      </c>
      <c r="J79" s="86">
        <v>1541.9546646143799</v>
      </c>
      <c r="K79" s="87">
        <v>0.23283000000000001</v>
      </c>
      <c r="L79" s="88">
        <v>7877.2604745046801</v>
      </c>
      <c r="M79" s="88">
        <v>1598.92633111496</v>
      </c>
      <c r="N79" s="89">
        <v>0.20297999999999999</v>
      </c>
      <c r="O79" s="90">
        <v>8703.17</v>
      </c>
      <c r="P79" s="90">
        <v>1859.37</v>
      </c>
      <c r="Q79" s="97">
        <f t="shared" si="7"/>
        <v>0.21364284507828801</v>
      </c>
      <c r="R79" s="104">
        <f t="shared" si="8"/>
        <v>1.31414957754725</v>
      </c>
      <c r="S79" s="104">
        <f t="shared" si="9"/>
        <v>1.1048473042333</v>
      </c>
      <c r="T79" s="80">
        <v>100</v>
      </c>
      <c r="U79" s="79"/>
      <c r="V79" s="108"/>
      <c r="X79" s="100">
        <f t="shared" si="11"/>
        <v>100</v>
      </c>
      <c r="Z79" s="58">
        <f t="shared" si="10"/>
        <v>0</v>
      </c>
    </row>
    <row r="80" spans="1:26" s="58" customFormat="1" ht="17.100000000000001" customHeight="1">
      <c r="A80" s="20">
        <v>78</v>
      </c>
      <c r="B80" s="20">
        <v>743</v>
      </c>
      <c r="C80" s="21" t="s">
        <v>129</v>
      </c>
      <c r="D80" s="21" t="s">
        <v>73</v>
      </c>
      <c r="E80" s="74">
        <v>7</v>
      </c>
      <c r="F80" s="270">
        <v>27</v>
      </c>
      <c r="G80" s="75">
        <v>100</v>
      </c>
      <c r="H80" s="73">
        <v>300</v>
      </c>
      <c r="I80" s="85">
        <v>6890.13</v>
      </c>
      <c r="J80" s="86">
        <v>1429.5641724</v>
      </c>
      <c r="K80" s="87">
        <v>0.20748</v>
      </c>
      <c r="L80" s="88">
        <v>8195.3962272000008</v>
      </c>
      <c r="M80" s="88">
        <v>1482.3832695759399</v>
      </c>
      <c r="N80" s="89">
        <v>0.18088000000000001</v>
      </c>
      <c r="O80" s="90">
        <v>8057.06</v>
      </c>
      <c r="P80" s="90">
        <v>2180.91</v>
      </c>
      <c r="Q80" s="97">
        <f t="shared" si="7"/>
        <v>0.27068310276949697</v>
      </c>
      <c r="R80" s="98">
        <f t="shared" si="8"/>
        <v>1.16936255194024</v>
      </c>
      <c r="S80" s="98">
        <f t="shared" si="9"/>
        <v>0.98312025149670401</v>
      </c>
      <c r="T80" s="75">
        <v>100</v>
      </c>
      <c r="U80" s="74"/>
      <c r="V80" s="99"/>
      <c r="X80" s="100">
        <f t="shared" si="11"/>
        <v>100</v>
      </c>
      <c r="Z80" s="58">
        <f t="shared" si="10"/>
        <v>0</v>
      </c>
    </row>
    <row r="81" spans="1:26" s="58" customFormat="1" ht="17.100000000000001" customHeight="1">
      <c r="A81" s="20">
        <v>79</v>
      </c>
      <c r="B81" s="20">
        <v>539</v>
      </c>
      <c r="C81" s="21" t="s">
        <v>75</v>
      </c>
      <c r="D81" s="21" t="s">
        <v>53</v>
      </c>
      <c r="E81" s="74">
        <v>7</v>
      </c>
      <c r="F81" s="270"/>
      <c r="G81" s="75">
        <v>100</v>
      </c>
      <c r="H81" s="73">
        <v>300</v>
      </c>
      <c r="I81" s="85">
        <v>7150.6959877908002</v>
      </c>
      <c r="J81" s="86">
        <v>1731.2693069960101</v>
      </c>
      <c r="K81" s="87">
        <v>0.24211199999999999</v>
      </c>
      <c r="L81" s="88">
        <v>8505.3238357178907</v>
      </c>
      <c r="M81" s="88">
        <v>1795.2357126526499</v>
      </c>
      <c r="N81" s="89">
        <v>0.21107200000000001</v>
      </c>
      <c r="O81" s="90">
        <v>10013.530000000001</v>
      </c>
      <c r="P81" s="90">
        <v>1645.15</v>
      </c>
      <c r="Q81" s="97">
        <f t="shared" si="7"/>
        <v>0.16429271196071699</v>
      </c>
      <c r="R81" s="101">
        <f t="shared" si="8"/>
        <v>1.4003573941749501</v>
      </c>
      <c r="S81" s="98">
        <f t="shared" si="9"/>
        <v>1.1773249547475699</v>
      </c>
      <c r="T81" s="75">
        <v>100</v>
      </c>
      <c r="U81" s="74">
        <v>100</v>
      </c>
      <c r="V81" s="107" t="s">
        <v>202</v>
      </c>
      <c r="X81" s="100">
        <f t="shared" si="11"/>
        <v>200</v>
      </c>
      <c r="Z81" s="58">
        <f t="shared" si="10"/>
        <v>0</v>
      </c>
    </row>
    <row r="82" spans="1:26" s="58" customFormat="1" ht="17.100000000000001" customHeight="1">
      <c r="A82" s="20">
        <v>80</v>
      </c>
      <c r="B82" s="20">
        <v>752</v>
      </c>
      <c r="C82" s="21" t="s">
        <v>122</v>
      </c>
      <c r="D82" s="21" t="s">
        <v>68</v>
      </c>
      <c r="E82" s="74">
        <v>7</v>
      </c>
      <c r="F82" s="270"/>
      <c r="G82" s="75">
        <v>100</v>
      </c>
      <c r="H82" s="73">
        <v>300</v>
      </c>
      <c r="I82" s="85">
        <v>7200</v>
      </c>
      <c r="J82" s="86">
        <v>1482.0624</v>
      </c>
      <c r="K82" s="87">
        <v>0.205842</v>
      </c>
      <c r="L82" s="88">
        <v>8563.9680000000008</v>
      </c>
      <c r="M82" s="88">
        <v>1536.821185536</v>
      </c>
      <c r="N82" s="89">
        <v>0.179452</v>
      </c>
      <c r="O82" s="90">
        <v>7450.25</v>
      </c>
      <c r="P82" s="90">
        <v>1039.97</v>
      </c>
      <c r="Q82" s="97">
        <f t="shared" si="7"/>
        <v>0.139588604409248</v>
      </c>
      <c r="R82" s="98">
        <f t="shared" si="8"/>
        <v>1.03475694444444</v>
      </c>
      <c r="S82" s="98">
        <f t="shared" si="9"/>
        <v>0.86995304045974897</v>
      </c>
      <c r="T82" s="75">
        <v>100</v>
      </c>
      <c r="U82" s="74"/>
      <c r="V82" s="99"/>
      <c r="X82" s="100">
        <f t="shared" si="11"/>
        <v>100</v>
      </c>
      <c r="Z82" s="58">
        <f t="shared" si="10"/>
        <v>0</v>
      </c>
    </row>
    <row r="83" spans="1:26" s="58" customFormat="1" ht="17.100000000000001" customHeight="1">
      <c r="A83" s="77">
        <v>81</v>
      </c>
      <c r="B83" s="77">
        <v>727</v>
      </c>
      <c r="C83" s="78" t="s">
        <v>104</v>
      </c>
      <c r="D83" s="78" t="s">
        <v>68</v>
      </c>
      <c r="E83" s="79">
        <v>7</v>
      </c>
      <c r="F83" s="271">
        <v>28</v>
      </c>
      <c r="G83" s="80">
        <v>100</v>
      </c>
      <c r="H83" s="73">
        <v>300</v>
      </c>
      <c r="I83" s="85">
        <v>7604.61940134</v>
      </c>
      <c r="J83" s="86">
        <v>1888.62243756159</v>
      </c>
      <c r="K83" s="87">
        <v>0.24835199999999999</v>
      </c>
      <c r="L83" s="88">
        <v>9045.2385007298508</v>
      </c>
      <c r="M83" s="88">
        <v>1958.40267827002</v>
      </c>
      <c r="N83" s="89">
        <v>0.21651200000000001</v>
      </c>
      <c r="O83" s="90">
        <v>11492.97</v>
      </c>
      <c r="P83" s="90">
        <v>2762.43</v>
      </c>
      <c r="Q83" s="97">
        <f t="shared" si="7"/>
        <v>0.24035823638276299</v>
      </c>
      <c r="R83" s="104">
        <f t="shared" si="8"/>
        <v>1.5113142937797599</v>
      </c>
      <c r="S83" s="104">
        <f t="shared" si="9"/>
        <v>1.2706099456717099</v>
      </c>
      <c r="T83" s="80">
        <v>100</v>
      </c>
      <c r="U83" s="79"/>
      <c r="V83" s="106"/>
      <c r="X83" s="100">
        <f t="shared" si="11"/>
        <v>100</v>
      </c>
      <c r="Z83" s="58">
        <f t="shared" si="10"/>
        <v>0</v>
      </c>
    </row>
    <row r="84" spans="1:26" s="58" customFormat="1" ht="17.100000000000001" customHeight="1">
      <c r="A84" s="77">
        <v>82</v>
      </c>
      <c r="B84" s="77">
        <v>339</v>
      </c>
      <c r="C84" s="78" t="s">
        <v>141</v>
      </c>
      <c r="D84" s="78" t="s">
        <v>68</v>
      </c>
      <c r="E84" s="79">
        <v>7</v>
      </c>
      <c r="F84" s="271"/>
      <c r="G84" s="80">
        <v>100</v>
      </c>
      <c r="H84" s="73">
        <v>300</v>
      </c>
      <c r="I84" s="85">
        <v>7200</v>
      </c>
      <c r="J84" s="86">
        <v>1680.3072</v>
      </c>
      <c r="K84" s="87">
        <v>0.233376</v>
      </c>
      <c r="L84" s="88">
        <v>8563.9680000000008</v>
      </c>
      <c r="M84" s="88">
        <v>1742.3906734080001</v>
      </c>
      <c r="N84" s="89">
        <v>0.203456</v>
      </c>
      <c r="O84" s="90">
        <v>7222.73</v>
      </c>
      <c r="P84" s="90">
        <v>1573.28</v>
      </c>
      <c r="Q84" s="97">
        <f t="shared" si="7"/>
        <v>0.217823454566348</v>
      </c>
      <c r="R84" s="104">
        <f t="shared" si="8"/>
        <v>1.0031569444444399</v>
      </c>
      <c r="S84" s="104">
        <f t="shared" si="9"/>
        <v>0.84338591643499805</v>
      </c>
      <c r="T84" s="80">
        <v>100</v>
      </c>
      <c r="U84" s="79"/>
      <c r="V84" s="108"/>
      <c r="X84" s="100">
        <f t="shared" si="11"/>
        <v>100</v>
      </c>
      <c r="Z84" s="58">
        <f t="shared" si="10"/>
        <v>0</v>
      </c>
    </row>
    <row r="85" spans="1:26" s="58" customFormat="1" ht="17.100000000000001" customHeight="1">
      <c r="A85" s="77">
        <v>83</v>
      </c>
      <c r="B85" s="77">
        <v>720</v>
      </c>
      <c r="C85" s="78" t="s">
        <v>103</v>
      </c>
      <c r="D85" s="78" t="s">
        <v>53</v>
      </c>
      <c r="E85" s="79">
        <v>7</v>
      </c>
      <c r="F85" s="271"/>
      <c r="G85" s="80">
        <v>100</v>
      </c>
      <c r="H85" s="73">
        <v>300</v>
      </c>
      <c r="I85" s="85">
        <v>7000</v>
      </c>
      <c r="J85" s="86">
        <v>1698.06</v>
      </c>
      <c r="K85" s="87">
        <v>0.24257999999999999</v>
      </c>
      <c r="L85" s="88">
        <v>8326.08</v>
      </c>
      <c r="M85" s="88">
        <v>1760.7993984</v>
      </c>
      <c r="N85" s="89">
        <v>0.21148</v>
      </c>
      <c r="O85" s="90">
        <v>12758.48</v>
      </c>
      <c r="P85" s="90">
        <v>2557.5300000000002</v>
      </c>
      <c r="Q85" s="97">
        <f t="shared" si="7"/>
        <v>0.20045726450172699</v>
      </c>
      <c r="R85" s="103">
        <f t="shared" si="8"/>
        <v>1.82264</v>
      </c>
      <c r="S85" s="104">
        <f t="shared" si="9"/>
        <v>1.5323513586225499</v>
      </c>
      <c r="T85" s="80">
        <v>100</v>
      </c>
      <c r="U85" s="79">
        <v>100</v>
      </c>
      <c r="V85" s="106" t="s">
        <v>202</v>
      </c>
      <c r="X85" s="100">
        <f t="shared" si="11"/>
        <v>200</v>
      </c>
      <c r="Z85" s="58">
        <f t="shared" si="10"/>
        <v>0</v>
      </c>
    </row>
    <row r="86" spans="1:26" s="58" customFormat="1" ht="17.100000000000001" customHeight="1">
      <c r="A86" s="20">
        <v>84</v>
      </c>
      <c r="B86" s="20">
        <v>108656</v>
      </c>
      <c r="C86" s="21" t="s">
        <v>61</v>
      </c>
      <c r="D86" s="21" t="s">
        <v>53</v>
      </c>
      <c r="E86" s="74">
        <v>8</v>
      </c>
      <c r="F86" s="270">
        <v>29</v>
      </c>
      <c r="G86" s="75">
        <v>100</v>
      </c>
      <c r="H86" s="73">
        <v>300</v>
      </c>
      <c r="I86" s="85">
        <v>6133.2029904456003</v>
      </c>
      <c r="J86" s="86">
        <v>851.05551336021199</v>
      </c>
      <c r="K86" s="87">
        <v>0.138762</v>
      </c>
      <c r="L86" s="88">
        <v>7295.0769649556196</v>
      </c>
      <c r="M86" s="88">
        <v>882.50005060461103</v>
      </c>
      <c r="N86" s="89">
        <v>0.120972</v>
      </c>
      <c r="O86" s="90">
        <v>12916.54</v>
      </c>
      <c r="P86" s="90">
        <v>2157.96</v>
      </c>
      <c r="Q86" s="97">
        <f t="shared" si="7"/>
        <v>0.16706950932680101</v>
      </c>
      <c r="R86" s="101">
        <f t="shared" si="8"/>
        <v>2.10600236452659</v>
      </c>
      <c r="S86" s="98">
        <f t="shared" si="9"/>
        <v>1.7705831017340901</v>
      </c>
      <c r="T86" s="75">
        <v>100</v>
      </c>
      <c r="U86" s="74">
        <v>100</v>
      </c>
      <c r="V86" s="107" t="s">
        <v>216</v>
      </c>
      <c r="X86" s="100">
        <f t="shared" si="11"/>
        <v>200</v>
      </c>
      <c r="Z86" s="58">
        <f t="shared" si="10"/>
        <v>0</v>
      </c>
    </row>
    <row r="87" spans="1:26" s="58" customFormat="1" ht="17.100000000000001" customHeight="1">
      <c r="A87" s="20">
        <v>85</v>
      </c>
      <c r="B87" s="20">
        <v>104533</v>
      </c>
      <c r="C87" s="21" t="s">
        <v>77</v>
      </c>
      <c r="D87" s="21" t="s">
        <v>53</v>
      </c>
      <c r="E87" s="74">
        <v>8</v>
      </c>
      <c r="F87" s="270"/>
      <c r="G87" s="75">
        <v>100</v>
      </c>
      <c r="H87" s="73">
        <v>300</v>
      </c>
      <c r="I87" s="85">
        <v>6569.65</v>
      </c>
      <c r="J87" s="86">
        <v>1536.7856672999999</v>
      </c>
      <c r="K87" s="87">
        <v>0.23392199999999999</v>
      </c>
      <c r="L87" s="88">
        <v>7814.2044960000003</v>
      </c>
      <c r="M87" s="88">
        <v>1593.5663512782701</v>
      </c>
      <c r="N87" s="89">
        <v>0.203932</v>
      </c>
      <c r="O87" s="90">
        <v>11868.89</v>
      </c>
      <c r="P87" s="90">
        <v>2718.7</v>
      </c>
      <c r="Q87" s="97">
        <f t="shared" si="7"/>
        <v>0.229061015815295</v>
      </c>
      <c r="R87" s="98">
        <f t="shared" si="8"/>
        <v>1.80662440160435</v>
      </c>
      <c r="S87" s="98">
        <f t="shared" si="9"/>
        <v>1.51888653618875</v>
      </c>
      <c r="T87" s="75">
        <v>100</v>
      </c>
      <c r="U87" s="74"/>
      <c r="V87" s="99"/>
      <c r="X87" s="100">
        <f t="shared" si="11"/>
        <v>100</v>
      </c>
      <c r="Z87" s="58">
        <f t="shared" si="10"/>
        <v>0</v>
      </c>
    </row>
    <row r="88" spans="1:26" s="58" customFormat="1" ht="17.100000000000001" customHeight="1">
      <c r="A88" s="20">
        <v>86</v>
      </c>
      <c r="B88" s="20">
        <v>107658</v>
      </c>
      <c r="C88" s="21" t="s">
        <v>162</v>
      </c>
      <c r="D88" s="21" t="s">
        <v>68</v>
      </c>
      <c r="E88" s="74">
        <v>8</v>
      </c>
      <c r="F88" s="270"/>
      <c r="G88" s="75">
        <v>100</v>
      </c>
      <c r="H88" s="73">
        <v>300</v>
      </c>
      <c r="I88" s="85">
        <v>5946.7870000000003</v>
      </c>
      <c r="J88" s="86">
        <v>1212.502295004</v>
      </c>
      <c r="K88" s="87">
        <v>0.20389199999999999</v>
      </c>
      <c r="L88" s="88">
        <v>7073.3463292799997</v>
      </c>
      <c r="M88" s="88">
        <v>1257.3014567221801</v>
      </c>
      <c r="N88" s="89">
        <v>0.17775199999999999</v>
      </c>
      <c r="O88" s="90">
        <v>4626.8900000000003</v>
      </c>
      <c r="P88" s="90">
        <v>1054.18</v>
      </c>
      <c r="Q88" s="97">
        <f t="shared" si="7"/>
        <v>0.22783770524045299</v>
      </c>
      <c r="R88" s="98">
        <f t="shared" si="8"/>
        <v>0.77804871773614903</v>
      </c>
      <c r="S88" s="98">
        <f t="shared" si="9"/>
        <v>0.65413027789224298</v>
      </c>
      <c r="T88" s="75">
        <v>0</v>
      </c>
      <c r="U88" s="74"/>
      <c r="V88" s="99"/>
      <c r="X88" s="100">
        <f t="shared" si="11"/>
        <v>0</v>
      </c>
      <c r="Z88" s="58">
        <f t="shared" si="10"/>
        <v>-100</v>
      </c>
    </row>
    <row r="89" spans="1:26" s="58" customFormat="1" ht="17.100000000000001" customHeight="1">
      <c r="A89" s="77">
        <v>87</v>
      </c>
      <c r="B89" s="77">
        <v>56</v>
      </c>
      <c r="C89" s="78" t="s">
        <v>54</v>
      </c>
      <c r="D89" s="78" t="s">
        <v>55</v>
      </c>
      <c r="E89" s="79">
        <v>8</v>
      </c>
      <c r="F89" s="271">
        <v>30</v>
      </c>
      <c r="G89" s="80">
        <v>100</v>
      </c>
      <c r="H89" s="73">
        <v>300</v>
      </c>
      <c r="I89" s="85">
        <v>6574.665</v>
      </c>
      <c r="J89" s="86">
        <v>1600.0104744</v>
      </c>
      <c r="K89" s="87">
        <v>0.24335999999999999</v>
      </c>
      <c r="L89" s="88">
        <v>7820.1695375999998</v>
      </c>
      <c r="M89" s="88">
        <v>1659.1271690972201</v>
      </c>
      <c r="N89" s="89">
        <v>0.21215999999999999</v>
      </c>
      <c r="O89" s="90">
        <v>15139.59</v>
      </c>
      <c r="P89" s="90">
        <v>3423.23</v>
      </c>
      <c r="Q89" s="97">
        <f t="shared" si="7"/>
        <v>0.226111143036238</v>
      </c>
      <c r="R89" s="103">
        <f t="shared" si="8"/>
        <v>2.3027165642660101</v>
      </c>
      <c r="S89" s="104">
        <f t="shared" si="9"/>
        <v>1.9359669796425301</v>
      </c>
      <c r="T89" s="80">
        <v>100</v>
      </c>
      <c r="U89" s="79">
        <v>100</v>
      </c>
      <c r="V89" s="106" t="s">
        <v>202</v>
      </c>
      <c r="X89" s="100">
        <f t="shared" si="11"/>
        <v>200</v>
      </c>
      <c r="Z89" s="58">
        <f t="shared" si="10"/>
        <v>0</v>
      </c>
    </row>
    <row r="90" spans="1:26" s="58" customFormat="1" ht="17.100000000000001" customHeight="1">
      <c r="A90" s="77">
        <v>88</v>
      </c>
      <c r="B90" s="77">
        <v>740</v>
      </c>
      <c r="C90" s="78" t="s">
        <v>72</v>
      </c>
      <c r="D90" s="78" t="s">
        <v>73</v>
      </c>
      <c r="E90" s="79">
        <v>8</v>
      </c>
      <c r="F90" s="271"/>
      <c r="G90" s="80">
        <v>100</v>
      </c>
      <c r="H90" s="73">
        <v>300</v>
      </c>
      <c r="I90" s="85">
        <v>5704.6048831691996</v>
      </c>
      <c r="J90" s="86">
        <v>1541.33860259325</v>
      </c>
      <c r="K90" s="87">
        <v>0.27019199999999999</v>
      </c>
      <c r="L90" s="88">
        <v>6785.2852322367698</v>
      </c>
      <c r="M90" s="88">
        <v>1598.2875070238399</v>
      </c>
      <c r="N90" s="89">
        <v>0.23555200000000001</v>
      </c>
      <c r="O90" s="90">
        <v>5948.77</v>
      </c>
      <c r="P90" s="90">
        <v>1634.54</v>
      </c>
      <c r="Q90" s="97">
        <f t="shared" si="7"/>
        <v>0.27476940611252398</v>
      </c>
      <c r="R90" s="104">
        <f t="shared" si="8"/>
        <v>1.04280140725455</v>
      </c>
      <c r="S90" s="104">
        <f t="shared" si="9"/>
        <v>0.87671627594039803</v>
      </c>
      <c r="T90" s="80">
        <v>100</v>
      </c>
      <c r="U90" s="79"/>
      <c r="V90" s="108"/>
      <c r="X90" s="100">
        <f t="shared" si="11"/>
        <v>100</v>
      </c>
      <c r="Z90" s="58">
        <f t="shared" si="10"/>
        <v>0</v>
      </c>
    </row>
    <row r="91" spans="1:26" s="58" customFormat="1" ht="17.100000000000001" customHeight="1">
      <c r="A91" s="77">
        <v>89</v>
      </c>
      <c r="B91" s="77">
        <v>710</v>
      </c>
      <c r="C91" s="78" t="s">
        <v>79</v>
      </c>
      <c r="D91" s="78" t="s">
        <v>55</v>
      </c>
      <c r="E91" s="79">
        <v>8</v>
      </c>
      <c r="F91" s="271"/>
      <c r="G91" s="80">
        <v>100</v>
      </c>
      <c r="H91" s="73">
        <v>300</v>
      </c>
      <c r="I91" s="85">
        <v>5516.5</v>
      </c>
      <c r="J91" s="86">
        <v>1604.1099360000001</v>
      </c>
      <c r="K91" s="87">
        <v>0.29078399999999999</v>
      </c>
      <c r="L91" s="88">
        <v>6561.54576</v>
      </c>
      <c r="M91" s="88">
        <v>1663.3780963430399</v>
      </c>
      <c r="N91" s="89">
        <v>0.25350400000000001</v>
      </c>
      <c r="O91" s="90">
        <v>6722.47</v>
      </c>
      <c r="P91" s="90">
        <v>1770.48</v>
      </c>
      <c r="Q91" s="97">
        <f t="shared" si="7"/>
        <v>0.26336748248783598</v>
      </c>
      <c r="R91" s="104">
        <f t="shared" si="8"/>
        <v>1.2186114384120399</v>
      </c>
      <c r="S91" s="104">
        <f t="shared" si="9"/>
        <v>1.02452535513522</v>
      </c>
      <c r="T91" s="80">
        <v>100</v>
      </c>
      <c r="U91" s="79"/>
      <c r="V91" s="106"/>
      <c r="X91" s="100">
        <f t="shared" si="11"/>
        <v>100</v>
      </c>
      <c r="Z91" s="58">
        <f t="shared" si="10"/>
        <v>0</v>
      </c>
    </row>
    <row r="92" spans="1:26" s="58" customFormat="1" ht="17.100000000000001" customHeight="1">
      <c r="A92" s="20">
        <v>90</v>
      </c>
      <c r="B92" s="20">
        <v>104838</v>
      </c>
      <c r="C92" s="21" t="s">
        <v>134</v>
      </c>
      <c r="D92" s="21" t="s">
        <v>55</v>
      </c>
      <c r="E92" s="74">
        <v>8</v>
      </c>
      <c r="F92" s="270">
        <v>31</v>
      </c>
      <c r="G92" s="75">
        <v>100</v>
      </c>
      <c r="H92" s="73">
        <v>300</v>
      </c>
      <c r="I92" s="85">
        <v>6820.4</v>
      </c>
      <c r="J92" s="86">
        <v>1391.156988</v>
      </c>
      <c r="K92" s="87">
        <v>0.20397000000000001</v>
      </c>
      <c r="L92" s="88">
        <v>8112.4565759999996</v>
      </c>
      <c r="M92" s="88">
        <v>1442.5570283443201</v>
      </c>
      <c r="N92" s="89">
        <v>0.17782000000000001</v>
      </c>
      <c r="O92" s="90">
        <v>7748.64</v>
      </c>
      <c r="P92" s="90">
        <v>1189.17</v>
      </c>
      <c r="Q92" s="97">
        <f t="shared" si="7"/>
        <v>0.15346822152016401</v>
      </c>
      <c r="R92" s="98">
        <f t="shared" si="8"/>
        <v>1.13609758958419</v>
      </c>
      <c r="S92" s="98">
        <f t="shared" si="9"/>
        <v>0.95515334071848002</v>
      </c>
      <c r="T92" s="75">
        <v>100</v>
      </c>
      <c r="U92" s="74"/>
      <c r="V92" s="107" t="s">
        <v>50</v>
      </c>
      <c r="X92" s="100">
        <f t="shared" si="11"/>
        <v>100</v>
      </c>
      <c r="Y92" s="110" t="s">
        <v>204</v>
      </c>
      <c r="Z92" s="58">
        <f t="shared" si="10"/>
        <v>0</v>
      </c>
    </row>
    <row r="93" spans="1:26" s="58" customFormat="1" ht="17.100000000000001" customHeight="1">
      <c r="A93" s="20">
        <v>91</v>
      </c>
      <c r="B93" s="20">
        <v>105396</v>
      </c>
      <c r="C93" s="21" t="s">
        <v>167</v>
      </c>
      <c r="D93" s="21" t="s">
        <v>73</v>
      </c>
      <c r="E93" s="74">
        <v>8</v>
      </c>
      <c r="F93" s="270"/>
      <c r="G93" s="75">
        <v>100</v>
      </c>
      <c r="H93" s="73">
        <v>300</v>
      </c>
      <c r="I93" s="85">
        <v>6519.5</v>
      </c>
      <c r="J93" s="86">
        <v>1536.750462</v>
      </c>
      <c r="K93" s="87">
        <v>0.23571600000000001</v>
      </c>
      <c r="L93" s="88">
        <v>7754.5540799999999</v>
      </c>
      <c r="M93" s="88">
        <v>1593.52984522368</v>
      </c>
      <c r="N93" s="89">
        <v>0.20549600000000001</v>
      </c>
      <c r="O93" s="91">
        <v>5163.6099999999997</v>
      </c>
      <c r="P93" s="91">
        <v>1481.4</v>
      </c>
      <c r="Q93" s="109">
        <f t="shared" si="7"/>
        <v>0.28689230983749697</v>
      </c>
      <c r="R93" s="98">
        <f t="shared" si="8"/>
        <v>0.79202546207531199</v>
      </c>
      <c r="S93" s="98">
        <f t="shared" si="9"/>
        <v>0.66588097094036902</v>
      </c>
      <c r="T93" s="75">
        <v>0</v>
      </c>
      <c r="U93" s="74"/>
      <c r="V93" s="107"/>
      <c r="X93" s="100">
        <f t="shared" si="11"/>
        <v>0</v>
      </c>
      <c r="Y93" s="110" t="s">
        <v>204</v>
      </c>
      <c r="Z93" s="58">
        <f t="shared" si="10"/>
        <v>-100</v>
      </c>
    </row>
    <row r="94" spans="1:26" s="58" customFormat="1" ht="17.100000000000001" customHeight="1">
      <c r="A94" s="20">
        <v>92</v>
      </c>
      <c r="B94" s="20">
        <v>733</v>
      </c>
      <c r="C94" s="21" t="s">
        <v>142</v>
      </c>
      <c r="D94" s="21" t="s">
        <v>73</v>
      </c>
      <c r="E94" s="74">
        <v>8</v>
      </c>
      <c r="F94" s="270"/>
      <c r="G94" s="75">
        <v>100</v>
      </c>
      <c r="H94" s="73">
        <v>300</v>
      </c>
      <c r="I94" s="85">
        <v>6122.8678517675999</v>
      </c>
      <c r="J94" s="86">
        <v>1503.9110474868601</v>
      </c>
      <c r="K94" s="87">
        <v>0.24562200000000001</v>
      </c>
      <c r="L94" s="88">
        <v>7282.7839376064503</v>
      </c>
      <c r="M94" s="88">
        <v>1559.4770901275499</v>
      </c>
      <c r="N94" s="89">
        <v>0.21413199999999999</v>
      </c>
      <c r="O94" s="90">
        <v>8143.33</v>
      </c>
      <c r="P94" s="90">
        <v>1931.88</v>
      </c>
      <c r="Q94" s="97">
        <f t="shared" si="7"/>
        <v>0.23723464479518799</v>
      </c>
      <c r="R94" s="101">
        <f t="shared" si="8"/>
        <v>1.32998624127567</v>
      </c>
      <c r="S94" s="98">
        <f t="shared" si="9"/>
        <v>1.1181616906070599</v>
      </c>
      <c r="T94" s="75">
        <v>100</v>
      </c>
      <c r="U94" s="74">
        <v>100</v>
      </c>
      <c r="V94" s="107" t="s">
        <v>232</v>
      </c>
      <c r="X94" s="100">
        <f t="shared" si="11"/>
        <v>200</v>
      </c>
      <c r="Y94" s="110" t="s">
        <v>204</v>
      </c>
      <c r="Z94" s="58">
        <f t="shared" si="10"/>
        <v>0</v>
      </c>
    </row>
    <row r="95" spans="1:26" s="58" customFormat="1" ht="17.100000000000001" customHeight="1">
      <c r="A95" s="77">
        <v>93</v>
      </c>
      <c r="B95" s="77">
        <v>107728</v>
      </c>
      <c r="C95" s="78" t="s">
        <v>157</v>
      </c>
      <c r="D95" s="78" t="s">
        <v>53</v>
      </c>
      <c r="E95" s="79">
        <v>8</v>
      </c>
      <c r="F95" s="271">
        <v>32</v>
      </c>
      <c r="G95" s="80">
        <v>100</v>
      </c>
      <c r="H95" s="73">
        <v>300</v>
      </c>
      <c r="I95" s="85">
        <v>6135.5267568935997</v>
      </c>
      <c r="J95" s="86">
        <v>1125.1206256256301</v>
      </c>
      <c r="K95" s="87">
        <v>0.18337800000000001</v>
      </c>
      <c r="L95" s="88">
        <v>7297.8409457195203</v>
      </c>
      <c r="M95" s="88">
        <v>1166.6912363102899</v>
      </c>
      <c r="N95" s="89">
        <v>0.15986800000000001</v>
      </c>
      <c r="O95" s="90">
        <v>5094.8900000000003</v>
      </c>
      <c r="P95" s="90">
        <v>1020.74</v>
      </c>
      <c r="Q95" s="97">
        <f t="shared" si="7"/>
        <v>0.200345836710901</v>
      </c>
      <c r="R95" s="104">
        <f t="shared" si="8"/>
        <v>0.83039161947678097</v>
      </c>
      <c r="S95" s="104">
        <f t="shared" si="9"/>
        <v>0.69813661847321595</v>
      </c>
      <c r="T95" s="80">
        <v>0</v>
      </c>
      <c r="U95" s="79"/>
      <c r="V95" s="106"/>
      <c r="X95" s="100">
        <f t="shared" si="11"/>
        <v>0</v>
      </c>
      <c r="Z95" s="58">
        <f t="shared" si="10"/>
        <v>-100</v>
      </c>
    </row>
    <row r="96" spans="1:26" s="58" customFormat="1" ht="17.100000000000001" customHeight="1">
      <c r="A96" s="77">
        <v>94</v>
      </c>
      <c r="B96" s="77">
        <v>732</v>
      </c>
      <c r="C96" s="78" t="s">
        <v>107</v>
      </c>
      <c r="D96" s="78" t="s">
        <v>53</v>
      </c>
      <c r="E96" s="79">
        <v>8</v>
      </c>
      <c r="F96" s="271"/>
      <c r="G96" s="80">
        <v>100</v>
      </c>
      <c r="H96" s="73">
        <v>300</v>
      </c>
      <c r="I96" s="85">
        <v>6820.4</v>
      </c>
      <c r="J96" s="86">
        <v>1620.4451951999999</v>
      </c>
      <c r="K96" s="87">
        <v>0.23758799999999999</v>
      </c>
      <c r="L96" s="88">
        <v>8112.4565759999996</v>
      </c>
      <c r="M96" s="88">
        <v>1680.3169056737299</v>
      </c>
      <c r="N96" s="89">
        <v>0.20712800000000001</v>
      </c>
      <c r="O96" s="90">
        <v>7120.53</v>
      </c>
      <c r="P96" s="90">
        <v>1684.08</v>
      </c>
      <c r="Q96" s="97">
        <f t="shared" si="7"/>
        <v>0.236510484472364</v>
      </c>
      <c r="R96" s="104">
        <f t="shared" si="8"/>
        <v>1.04400475045452</v>
      </c>
      <c r="S96" s="104">
        <f t="shared" si="9"/>
        <v>0.87772796480236004</v>
      </c>
      <c r="T96" s="80">
        <v>100</v>
      </c>
      <c r="U96" s="79"/>
      <c r="V96" s="108"/>
      <c r="X96" s="100">
        <f t="shared" si="11"/>
        <v>100</v>
      </c>
      <c r="Z96" s="58">
        <f t="shared" si="10"/>
        <v>0</v>
      </c>
    </row>
    <row r="97" spans="1:26" s="58" customFormat="1" ht="17.100000000000001" customHeight="1">
      <c r="A97" s="77">
        <v>95</v>
      </c>
      <c r="B97" s="77">
        <v>594</v>
      </c>
      <c r="C97" s="78" t="s">
        <v>62</v>
      </c>
      <c r="D97" s="78" t="s">
        <v>53</v>
      </c>
      <c r="E97" s="79">
        <v>8</v>
      </c>
      <c r="F97" s="271"/>
      <c r="G97" s="80">
        <v>100</v>
      </c>
      <c r="H97" s="73">
        <v>300</v>
      </c>
      <c r="I97" s="85">
        <v>6532.4849999999997</v>
      </c>
      <c r="J97" s="86">
        <v>1538.28263277</v>
      </c>
      <c r="K97" s="87">
        <v>0.235482</v>
      </c>
      <c r="L97" s="88">
        <v>8359.9920996479996</v>
      </c>
      <c r="M97" s="88">
        <v>1716.23949812094</v>
      </c>
      <c r="N97" s="89">
        <v>0.205292</v>
      </c>
      <c r="O97" s="90">
        <v>9516.02</v>
      </c>
      <c r="P97" s="90">
        <v>2016.02</v>
      </c>
      <c r="Q97" s="97">
        <f t="shared" si="7"/>
        <v>0.21185537651245001</v>
      </c>
      <c r="R97" s="103">
        <f t="shared" si="8"/>
        <v>1.45672282446879</v>
      </c>
      <c r="S97" s="104">
        <f t="shared" si="9"/>
        <v>1.13828098000244</v>
      </c>
      <c r="T97" s="80">
        <v>100</v>
      </c>
      <c r="U97" s="79">
        <v>100</v>
      </c>
      <c r="V97" s="108" t="s">
        <v>218</v>
      </c>
      <c r="X97" s="100">
        <f t="shared" si="11"/>
        <v>200</v>
      </c>
      <c r="Z97" s="58">
        <f t="shared" si="10"/>
        <v>0</v>
      </c>
    </row>
    <row r="98" spans="1:26" s="58" customFormat="1" ht="17.100000000000001" customHeight="1">
      <c r="A98" s="20">
        <v>96</v>
      </c>
      <c r="B98" s="20">
        <v>738</v>
      </c>
      <c r="C98" s="21" t="s">
        <v>60</v>
      </c>
      <c r="D98" s="21" t="s">
        <v>55</v>
      </c>
      <c r="E98" s="74">
        <v>8</v>
      </c>
      <c r="F98" s="270">
        <v>33</v>
      </c>
      <c r="G98" s="75">
        <v>100</v>
      </c>
      <c r="H98" s="73">
        <v>300</v>
      </c>
      <c r="I98" s="85">
        <v>5631.1007772096</v>
      </c>
      <c r="J98" s="86">
        <v>1430.1194021863701</v>
      </c>
      <c r="K98" s="87">
        <v>0.25396800000000003</v>
      </c>
      <c r="L98" s="88">
        <v>6697.8565084441898</v>
      </c>
      <c r="M98" s="88">
        <v>1482.9590138216099</v>
      </c>
      <c r="N98" s="89">
        <v>0.22140799999999999</v>
      </c>
      <c r="O98" s="90">
        <v>14321.06</v>
      </c>
      <c r="P98" s="90">
        <v>3949.58</v>
      </c>
      <c r="Q98" s="97">
        <f t="shared" si="7"/>
        <v>0.27578824472490199</v>
      </c>
      <c r="R98" s="101">
        <f t="shared" si="8"/>
        <v>2.5432079031440402</v>
      </c>
      <c r="S98" s="98">
        <f t="shared" si="9"/>
        <v>2.13815568935301</v>
      </c>
      <c r="T98" s="75">
        <v>100</v>
      </c>
      <c r="U98" s="74">
        <v>100</v>
      </c>
      <c r="V98" s="107" t="s">
        <v>233</v>
      </c>
      <c r="X98" s="100">
        <f t="shared" si="11"/>
        <v>200</v>
      </c>
      <c r="Z98" s="58">
        <f t="shared" si="10"/>
        <v>0</v>
      </c>
    </row>
    <row r="99" spans="1:26" s="58" customFormat="1" ht="17.100000000000001" customHeight="1">
      <c r="A99" s="20">
        <v>97</v>
      </c>
      <c r="B99" s="20">
        <v>706</v>
      </c>
      <c r="C99" s="21" t="s">
        <v>113</v>
      </c>
      <c r="D99" s="21" t="s">
        <v>55</v>
      </c>
      <c r="E99" s="74">
        <v>8</v>
      </c>
      <c r="F99" s="270"/>
      <c r="G99" s="75">
        <v>100</v>
      </c>
      <c r="H99" s="73">
        <v>300</v>
      </c>
      <c r="I99" s="85">
        <v>6716.3353145244</v>
      </c>
      <c r="J99" s="86">
        <v>1743.4531862854999</v>
      </c>
      <c r="K99" s="87">
        <v>0.25958399999999998</v>
      </c>
      <c r="L99" s="88">
        <v>7988.6778765078998</v>
      </c>
      <c r="M99" s="88">
        <v>1807.86975816524</v>
      </c>
      <c r="N99" s="89">
        <v>0.22630400000000001</v>
      </c>
      <c r="O99" s="90">
        <v>6851.27</v>
      </c>
      <c r="P99" s="90">
        <v>1455.45</v>
      </c>
      <c r="Q99" s="97">
        <f t="shared" si="7"/>
        <v>0.21243506678323901</v>
      </c>
      <c r="R99" s="98">
        <f t="shared" si="8"/>
        <v>1.0200905224585499</v>
      </c>
      <c r="S99" s="98">
        <f t="shared" si="9"/>
        <v>0.85762251350093299</v>
      </c>
      <c r="T99" s="75">
        <v>100</v>
      </c>
      <c r="U99" s="74"/>
      <c r="V99" s="99"/>
      <c r="X99" s="100">
        <f t="shared" si="11"/>
        <v>100</v>
      </c>
      <c r="Z99" s="58">
        <f t="shared" si="10"/>
        <v>0</v>
      </c>
    </row>
    <row r="100" spans="1:26" s="58" customFormat="1" ht="17.100000000000001" customHeight="1">
      <c r="A100" s="20">
        <v>98</v>
      </c>
      <c r="B100" s="20">
        <v>108277</v>
      </c>
      <c r="C100" s="21" t="s">
        <v>154</v>
      </c>
      <c r="D100" s="21" t="s">
        <v>68</v>
      </c>
      <c r="E100" s="74">
        <v>8</v>
      </c>
      <c r="F100" s="270"/>
      <c r="G100" s="75">
        <v>100</v>
      </c>
      <c r="H100" s="73">
        <v>300</v>
      </c>
      <c r="I100" s="85">
        <v>6406.7946316092002</v>
      </c>
      <c r="J100" s="86">
        <v>1167.86896621751</v>
      </c>
      <c r="K100" s="87">
        <v>0.182286</v>
      </c>
      <c r="L100" s="88">
        <v>7620.4978066212498</v>
      </c>
      <c r="M100" s="88">
        <v>1211.01902943702</v>
      </c>
      <c r="N100" s="89">
        <v>0.158916</v>
      </c>
      <c r="O100" s="90">
        <v>4347.63</v>
      </c>
      <c r="P100" s="90">
        <v>1184.1600000000001</v>
      </c>
      <c r="Q100" s="97">
        <f t="shared" si="7"/>
        <v>0.27236908384568098</v>
      </c>
      <c r="R100" s="98">
        <f t="shared" si="8"/>
        <v>0.67859674767005995</v>
      </c>
      <c r="S100" s="98">
        <f t="shared" si="9"/>
        <v>0.57051784677668405</v>
      </c>
      <c r="T100" s="75">
        <v>0</v>
      </c>
      <c r="U100" s="74"/>
      <c r="V100" s="99"/>
      <c r="X100" s="100">
        <f t="shared" si="11"/>
        <v>0</v>
      </c>
      <c r="Z100" s="58">
        <f t="shared" si="10"/>
        <v>-100</v>
      </c>
    </row>
    <row r="101" spans="1:26" s="58" customFormat="1" ht="17.100000000000001" customHeight="1">
      <c r="A101" s="77">
        <v>99</v>
      </c>
      <c r="B101" s="77">
        <v>107829</v>
      </c>
      <c r="C101" s="78" t="s">
        <v>165</v>
      </c>
      <c r="D101" s="78" t="s">
        <v>49</v>
      </c>
      <c r="E101" s="79">
        <v>9</v>
      </c>
      <c r="F101" s="271">
        <v>34</v>
      </c>
      <c r="G101" s="80">
        <v>100</v>
      </c>
      <c r="H101" s="73">
        <v>300</v>
      </c>
      <c r="I101" s="85">
        <v>4500</v>
      </c>
      <c r="J101" s="86">
        <v>694.98</v>
      </c>
      <c r="K101" s="87">
        <v>0.15443999999999999</v>
      </c>
      <c r="L101" s="88">
        <v>5670</v>
      </c>
      <c r="M101" s="88">
        <v>763.40880000000004</v>
      </c>
      <c r="N101" s="89">
        <v>0.13464000000000001</v>
      </c>
      <c r="O101" s="90">
        <v>1720.4</v>
      </c>
      <c r="P101" s="90">
        <v>571.32000000000005</v>
      </c>
      <c r="Q101" s="97">
        <f t="shared" si="7"/>
        <v>0.33208556149732599</v>
      </c>
      <c r="R101" s="104">
        <f t="shared" si="8"/>
        <v>0.38231111111111099</v>
      </c>
      <c r="S101" s="104">
        <f t="shared" si="9"/>
        <v>0.30342151675485002</v>
      </c>
      <c r="T101" s="80">
        <v>0</v>
      </c>
      <c r="U101" s="79"/>
      <c r="V101" s="106"/>
      <c r="X101" s="100">
        <f t="shared" si="11"/>
        <v>0</v>
      </c>
      <c r="Z101" s="58">
        <f t="shared" si="10"/>
        <v>-100</v>
      </c>
    </row>
    <row r="102" spans="1:26" s="58" customFormat="1" ht="17.100000000000001" customHeight="1">
      <c r="A102" s="77">
        <v>100</v>
      </c>
      <c r="B102" s="77">
        <v>106865</v>
      </c>
      <c r="C102" s="78" t="s">
        <v>48</v>
      </c>
      <c r="D102" s="78" t="s">
        <v>49</v>
      </c>
      <c r="E102" s="79">
        <v>9</v>
      </c>
      <c r="F102" s="271"/>
      <c r="G102" s="80">
        <v>100</v>
      </c>
      <c r="H102" s="73">
        <v>300</v>
      </c>
      <c r="I102" s="85">
        <v>5000</v>
      </c>
      <c r="J102" s="86">
        <v>978.9</v>
      </c>
      <c r="K102" s="87">
        <v>0.19578000000000001</v>
      </c>
      <c r="L102" s="88">
        <v>6300</v>
      </c>
      <c r="M102" s="88">
        <v>1075.2840000000001</v>
      </c>
      <c r="N102" s="89">
        <v>0.17068</v>
      </c>
      <c r="O102" s="90">
        <v>16151.49</v>
      </c>
      <c r="P102" s="90">
        <v>3261.68</v>
      </c>
      <c r="Q102" s="97">
        <f t="shared" si="7"/>
        <v>0.201942978635408</v>
      </c>
      <c r="R102" s="103">
        <f t="shared" si="8"/>
        <v>3.2302979999999999</v>
      </c>
      <c r="S102" s="104">
        <f t="shared" si="9"/>
        <v>2.56372857142857</v>
      </c>
      <c r="T102" s="80">
        <v>100</v>
      </c>
      <c r="U102" s="79">
        <v>100</v>
      </c>
      <c r="V102" s="108" t="s">
        <v>220</v>
      </c>
      <c r="X102" s="100">
        <f t="shared" si="11"/>
        <v>200</v>
      </c>
      <c r="Z102" s="58">
        <f t="shared" si="10"/>
        <v>0</v>
      </c>
    </row>
    <row r="103" spans="1:26" s="58" customFormat="1" ht="17.100000000000001" customHeight="1">
      <c r="A103" s="77">
        <v>101</v>
      </c>
      <c r="B103" s="77">
        <v>371</v>
      </c>
      <c r="C103" s="78" t="s">
        <v>112</v>
      </c>
      <c r="D103" s="78" t="s">
        <v>53</v>
      </c>
      <c r="E103" s="79">
        <v>9</v>
      </c>
      <c r="F103" s="271"/>
      <c r="G103" s="80">
        <v>100</v>
      </c>
      <c r="H103" s="73">
        <v>300</v>
      </c>
      <c r="I103" s="85">
        <v>5300</v>
      </c>
      <c r="J103" s="86">
        <v>1364.6333999999999</v>
      </c>
      <c r="K103" s="87">
        <v>0.25747799999999998</v>
      </c>
      <c r="L103" s="88">
        <v>6304.0320000000002</v>
      </c>
      <c r="M103" s="88">
        <v>1415.053454976</v>
      </c>
      <c r="N103" s="89">
        <v>0.224468</v>
      </c>
      <c r="O103" s="90">
        <v>5330.86</v>
      </c>
      <c r="P103" s="90">
        <v>1156.03</v>
      </c>
      <c r="Q103" s="97">
        <f t="shared" si="7"/>
        <v>0.216856192059067</v>
      </c>
      <c r="R103" s="104">
        <f t="shared" si="8"/>
        <v>1.00582264150943</v>
      </c>
      <c r="S103" s="104">
        <f t="shared" si="9"/>
        <v>0.84562705265455496</v>
      </c>
      <c r="T103" s="80">
        <v>100</v>
      </c>
      <c r="U103" s="79"/>
      <c r="V103" s="106"/>
      <c r="X103" s="100">
        <f t="shared" si="11"/>
        <v>100</v>
      </c>
      <c r="Z103" s="58">
        <f t="shared" si="10"/>
        <v>0</v>
      </c>
    </row>
    <row r="104" spans="1:26" s="58" customFormat="1" ht="17.100000000000001" customHeight="1">
      <c r="A104" s="20">
        <v>102</v>
      </c>
      <c r="B104" s="20">
        <v>105910</v>
      </c>
      <c r="C104" s="21" t="s">
        <v>120</v>
      </c>
      <c r="D104" s="21" t="s">
        <v>73</v>
      </c>
      <c r="E104" s="74">
        <v>9</v>
      </c>
      <c r="F104" s="270">
        <v>35</v>
      </c>
      <c r="G104" s="75">
        <v>100</v>
      </c>
      <c r="H104" s="73">
        <v>300</v>
      </c>
      <c r="I104" s="85">
        <v>4500</v>
      </c>
      <c r="J104" s="86">
        <v>1031.5889999999999</v>
      </c>
      <c r="K104" s="87">
        <v>0.229242</v>
      </c>
      <c r="L104" s="88">
        <v>5533.92</v>
      </c>
      <c r="M104" s="88">
        <v>1105.9649798400001</v>
      </c>
      <c r="N104" s="89">
        <v>0.199852</v>
      </c>
      <c r="O104" s="90">
        <v>3974.57</v>
      </c>
      <c r="P104" s="90">
        <v>872.53</v>
      </c>
      <c r="Q104" s="97">
        <f t="shared" si="7"/>
        <v>0.219528150214992</v>
      </c>
      <c r="R104" s="98">
        <f t="shared" si="8"/>
        <v>0.88323777777777801</v>
      </c>
      <c r="S104" s="98">
        <f t="shared" si="9"/>
        <v>0.718219634544771</v>
      </c>
      <c r="T104" s="75">
        <v>0</v>
      </c>
      <c r="U104" s="74"/>
      <c r="V104" s="99"/>
      <c r="X104" s="100">
        <f t="shared" si="11"/>
        <v>0</v>
      </c>
      <c r="Z104" s="58">
        <f t="shared" si="10"/>
        <v>-100</v>
      </c>
    </row>
    <row r="105" spans="1:26" s="58" customFormat="1" ht="17.100000000000001" customHeight="1">
      <c r="A105" s="20">
        <v>103</v>
      </c>
      <c r="B105" s="20">
        <v>102567</v>
      </c>
      <c r="C105" s="21" t="s">
        <v>84</v>
      </c>
      <c r="D105" s="21" t="s">
        <v>53</v>
      </c>
      <c r="E105" s="74">
        <v>9</v>
      </c>
      <c r="F105" s="270"/>
      <c r="G105" s="75">
        <v>100</v>
      </c>
      <c r="H105" s="73">
        <v>300</v>
      </c>
      <c r="I105" s="85">
        <v>5300</v>
      </c>
      <c r="J105" s="86">
        <v>1241.8535999999999</v>
      </c>
      <c r="K105" s="87">
        <v>0.23431199999999999</v>
      </c>
      <c r="L105" s="88">
        <v>6304.0320000000002</v>
      </c>
      <c r="M105" s="88">
        <v>1287.737224704</v>
      </c>
      <c r="N105" s="89">
        <v>0.20427200000000001</v>
      </c>
      <c r="O105" s="90">
        <v>11375.63</v>
      </c>
      <c r="P105" s="90">
        <v>2223.65</v>
      </c>
      <c r="Q105" s="97">
        <f t="shared" si="7"/>
        <v>0.19547488798422599</v>
      </c>
      <c r="R105" s="101">
        <f t="shared" si="8"/>
        <v>2.1463452830188698</v>
      </c>
      <c r="S105" s="98">
        <f t="shared" si="9"/>
        <v>1.80450067512348</v>
      </c>
      <c r="T105" s="75">
        <v>100</v>
      </c>
      <c r="U105" s="74">
        <v>100</v>
      </c>
      <c r="V105" s="107" t="s">
        <v>234</v>
      </c>
      <c r="X105" s="100">
        <f t="shared" si="11"/>
        <v>200</v>
      </c>
      <c r="Z105" s="58">
        <f t="shared" si="10"/>
        <v>0</v>
      </c>
    </row>
    <row r="106" spans="1:26" s="58" customFormat="1" ht="17.100000000000001" customHeight="1">
      <c r="A106" s="20">
        <v>104</v>
      </c>
      <c r="B106" s="20">
        <v>104430</v>
      </c>
      <c r="C106" s="21" t="s">
        <v>89</v>
      </c>
      <c r="D106" s="21" t="s">
        <v>73</v>
      </c>
      <c r="E106" s="74">
        <v>9</v>
      </c>
      <c r="F106" s="270"/>
      <c r="G106" s="75">
        <v>100</v>
      </c>
      <c r="H106" s="73">
        <v>300</v>
      </c>
      <c r="I106" s="85">
        <v>5500</v>
      </c>
      <c r="J106" s="86">
        <v>1306.7339999999999</v>
      </c>
      <c r="K106" s="87">
        <v>0.23758799999999999</v>
      </c>
      <c r="L106" s="88">
        <v>6541.92</v>
      </c>
      <c r="M106" s="88">
        <v>1355.0148057599999</v>
      </c>
      <c r="N106" s="89">
        <v>0.20712800000000001</v>
      </c>
      <c r="O106" s="90">
        <v>7754.76</v>
      </c>
      <c r="P106" s="90">
        <v>1465.28</v>
      </c>
      <c r="Q106" s="97">
        <f t="shared" si="7"/>
        <v>0.188952333792406</v>
      </c>
      <c r="R106" s="98">
        <f t="shared" si="8"/>
        <v>1.4099563636363599</v>
      </c>
      <c r="S106" s="98">
        <f t="shared" si="9"/>
        <v>1.1853951133612199</v>
      </c>
      <c r="T106" s="75">
        <v>100</v>
      </c>
      <c r="U106" s="74"/>
      <c r="V106" s="107"/>
      <c r="X106" s="100">
        <f t="shared" si="11"/>
        <v>100</v>
      </c>
      <c r="Z106" s="58">
        <f t="shared" si="10"/>
        <v>0</v>
      </c>
    </row>
    <row r="107" spans="1:26" s="58" customFormat="1" ht="17.100000000000001" customHeight="1">
      <c r="A107" s="77">
        <v>105</v>
      </c>
      <c r="B107" s="77">
        <v>102478</v>
      </c>
      <c r="C107" s="78" t="s">
        <v>101</v>
      </c>
      <c r="D107" s="78" t="s">
        <v>49</v>
      </c>
      <c r="E107" s="79">
        <v>9</v>
      </c>
      <c r="F107" s="271">
        <v>36</v>
      </c>
      <c r="G107" s="80">
        <v>100</v>
      </c>
      <c r="H107" s="73">
        <v>300</v>
      </c>
      <c r="I107" s="85">
        <v>4000</v>
      </c>
      <c r="J107" s="86">
        <v>968.76</v>
      </c>
      <c r="K107" s="87">
        <v>0.24218999999999999</v>
      </c>
      <c r="L107" s="88">
        <v>5040</v>
      </c>
      <c r="M107" s="88">
        <v>1064.1456000000001</v>
      </c>
      <c r="N107" s="89">
        <v>0.21113999999999999</v>
      </c>
      <c r="O107" s="90">
        <v>4199.62</v>
      </c>
      <c r="P107" s="90">
        <v>1088.96</v>
      </c>
      <c r="Q107" s="97">
        <f t="shared" si="7"/>
        <v>0.25929965092079799</v>
      </c>
      <c r="R107" s="103">
        <f t="shared" si="8"/>
        <v>1.0499050000000001</v>
      </c>
      <c r="S107" s="104">
        <f t="shared" si="9"/>
        <v>0.833257936507936</v>
      </c>
      <c r="T107" s="80">
        <v>100</v>
      </c>
      <c r="U107" s="79">
        <v>100</v>
      </c>
      <c r="V107" s="108" t="s">
        <v>235</v>
      </c>
      <c r="X107" s="100">
        <f t="shared" si="11"/>
        <v>200</v>
      </c>
      <c r="Z107" s="58">
        <f t="shared" si="10"/>
        <v>0</v>
      </c>
    </row>
    <row r="108" spans="1:26" s="58" customFormat="1" ht="17.100000000000001" customHeight="1">
      <c r="A108" s="77">
        <v>106</v>
      </c>
      <c r="B108" s="77">
        <v>106568</v>
      </c>
      <c r="C108" s="78" t="s">
        <v>126</v>
      </c>
      <c r="D108" s="78" t="s">
        <v>73</v>
      </c>
      <c r="E108" s="79">
        <v>9</v>
      </c>
      <c r="F108" s="271"/>
      <c r="G108" s="80">
        <v>100</v>
      </c>
      <c r="H108" s="73">
        <v>300</v>
      </c>
      <c r="I108" s="85">
        <v>4000</v>
      </c>
      <c r="J108" s="86">
        <v>971.56799999999998</v>
      </c>
      <c r="K108" s="87">
        <v>0.242892</v>
      </c>
      <c r="L108" s="88">
        <v>5040</v>
      </c>
      <c r="M108" s="88">
        <v>1067.23008</v>
      </c>
      <c r="N108" s="89">
        <v>0.211752</v>
      </c>
      <c r="O108" s="90">
        <v>3084.14</v>
      </c>
      <c r="P108" s="90">
        <v>890.42</v>
      </c>
      <c r="Q108" s="97">
        <f t="shared" si="7"/>
        <v>0.28870933226118101</v>
      </c>
      <c r="R108" s="104">
        <f t="shared" si="8"/>
        <v>0.77103500000000003</v>
      </c>
      <c r="S108" s="104">
        <f t="shared" si="9"/>
        <v>0.61193253968254002</v>
      </c>
      <c r="T108" s="80">
        <v>0</v>
      </c>
      <c r="U108" s="79"/>
      <c r="V108" s="108"/>
      <c r="X108" s="100">
        <f t="shared" si="11"/>
        <v>0</v>
      </c>
      <c r="Z108" s="58">
        <f t="shared" si="10"/>
        <v>-100</v>
      </c>
    </row>
    <row r="109" spans="1:26" s="58" customFormat="1" ht="17.100000000000001" customHeight="1">
      <c r="A109" s="20">
        <v>107</v>
      </c>
      <c r="B109" s="20">
        <v>713</v>
      </c>
      <c r="C109" s="21" t="s">
        <v>95</v>
      </c>
      <c r="D109" s="21" t="s">
        <v>55</v>
      </c>
      <c r="E109" s="74">
        <v>9</v>
      </c>
      <c r="F109" s="270">
        <v>37</v>
      </c>
      <c r="G109" s="75">
        <v>100</v>
      </c>
      <c r="H109" s="73">
        <v>300</v>
      </c>
      <c r="I109" s="85">
        <v>5000</v>
      </c>
      <c r="J109" s="86">
        <v>1455.87</v>
      </c>
      <c r="K109" s="87">
        <v>0.29117399999999999</v>
      </c>
      <c r="L109" s="88">
        <v>6300</v>
      </c>
      <c r="M109" s="88">
        <v>1599.2172</v>
      </c>
      <c r="N109" s="89">
        <v>0.25384400000000001</v>
      </c>
      <c r="O109" s="90">
        <v>6005.72</v>
      </c>
      <c r="P109" s="90">
        <v>1668.52</v>
      </c>
      <c r="Q109" s="97">
        <f t="shared" si="7"/>
        <v>0.27782180987458599</v>
      </c>
      <c r="R109" s="101">
        <f t="shared" si="8"/>
        <v>1.201144</v>
      </c>
      <c r="S109" s="98">
        <f t="shared" si="9"/>
        <v>0.95328888888888896</v>
      </c>
      <c r="T109" s="75">
        <v>100</v>
      </c>
      <c r="U109" s="74">
        <v>100</v>
      </c>
      <c r="V109" s="107" t="s">
        <v>236</v>
      </c>
      <c r="X109" s="100">
        <f t="shared" si="11"/>
        <v>200</v>
      </c>
      <c r="Z109" s="58">
        <f t="shared" si="10"/>
        <v>0</v>
      </c>
    </row>
    <row r="110" spans="1:26" s="58" customFormat="1" ht="17.100000000000001" customHeight="1">
      <c r="A110" s="20">
        <v>108</v>
      </c>
      <c r="B110" s="20">
        <v>718</v>
      </c>
      <c r="C110" s="21" t="s">
        <v>144</v>
      </c>
      <c r="D110" s="21" t="s">
        <v>49</v>
      </c>
      <c r="E110" s="74">
        <v>9</v>
      </c>
      <c r="F110" s="270"/>
      <c r="G110" s="75">
        <v>100</v>
      </c>
      <c r="H110" s="73">
        <v>300</v>
      </c>
      <c r="I110" s="85">
        <v>4500</v>
      </c>
      <c r="J110" s="86">
        <v>835.029</v>
      </c>
      <c r="K110" s="87">
        <v>0.185562</v>
      </c>
      <c r="L110" s="88">
        <v>5670</v>
      </c>
      <c r="M110" s="88">
        <v>917.24724000000003</v>
      </c>
      <c r="N110" s="89">
        <v>0.161772</v>
      </c>
      <c r="O110" s="90">
        <v>3589.06</v>
      </c>
      <c r="P110" s="90">
        <v>911.25</v>
      </c>
      <c r="Q110" s="97">
        <f t="shared" si="7"/>
        <v>0.25389656344558198</v>
      </c>
      <c r="R110" s="98">
        <f t="shared" si="8"/>
        <v>0.79756888888888899</v>
      </c>
      <c r="S110" s="98">
        <f t="shared" si="9"/>
        <v>0.63299118165784796</v>
      </c>
      <c r="T110" s="75">
        <v>0</v>
      </c>
      <c r="U110" s="74"/>
      <c r="V110" s="99"/>
      <c r="X110" s="100">
        <f t="shared" si="11"/>
        <v>0</v>
      </c>
      <c r="Z110" s="58">
        <f t="shared" si="10"/>
        <v>-100</v>
      </c>
    </row>
    <row r="111" spans="1:26" s="58" customFormat="1" ht="17.100000000000001" customHeight="1">
      <c r="A111" s="20">
        <v>109</v>
      </c>
      <c r="B111" s="20">
        <v>753</v>
      </c>
      <c r="C111" s="21" t="s">
        <v>119</v>
      </c>
      <c r="D111" s="21" t="s">
        <v>73</v>
      </c>
      <c r="E111" s="74">
        <v>9</v>
      </c>
      <c r="F111" s="270"/>
      <c r="G111" s="75">
        <v>100</v>
      </c>
      <c r="H111" s="73">
        <v>300</v>
      </c>
      <c r="I111" s="85">
        <v>5000</v>
      </c>
      <c r="J111" s="86">
        <v>1170</v>
      </c>
      <c r="K111" s="87">
        <v>0.23400000000000001</v>
      </c>
      <c r="L111" s="88">
        <v>6300</v>
      </c>
      <c r="M111" s="88">
        <v>1285.2</v>
      </c>
      <c r="N111" s="89">
        <v>0.20399999999999999</v>
      </c>
      <c r="O111" s="90">
        <v>5247.31</v>
      </c>
      <c r="P111" s="90">
        <v>1264.95</v>
      </c>
      <c r="Q111" s="97">
        <f t="shared" si="7"/>
        <v>0.24106637496164701</v>
      </c>
      <c r="R111" s="98">
        <f t="shared" si="8"/>
        <v>1.0494619999999999</v>
      </c>
      <c r="S111" s="98">
        <f t="shared" si="9"/>
        <v>0.83290634920634898</v>
      </c>
      <c r="T111" s="75">
        <v>100</v>
      </c>
      <c r="U111" s="74"/>
      <c r="V111" s="107"/>
      <c r="X111" s="100">
        <f t="shared" si="11"/>
        <v>100</v>
      </c>
      <c r="Z111" s="58">
        <f t="shared" si="10"/>
        <v>0</v>
      </c>
    </row>
    <row r="112" spans="1:26" s="58" customFormat="1" ht="17.100000000000001" customHeight="1">
      <c r="A112" s="77">
        <v>110</v>
      </c>
      <c r="B112" s="77">
        <v>104429</v>
      </c>
      <c r="C112" s="78" t="s">
        <v>166</v>
      </c>
      <c r="D112" s="78" t="s">
        <v>68</v>
      </c>
      <c r="E112" s="79">
        <v>9</v>
      </c>
      <c r="F112" s="271">
        <v>38</v>
      </c>
      <c r="G112" s="80">
        <v>100</v>
      </c>
      <c r="H112" s="73">
        <v>300</v>
      </c>
      <c r="I112" s="85">
        <v>5068.9255599999997</v>
      </c>
      <c r="J112" s="86">
        <v>805.77668271983998</v>
      </c>
      <c r="K112" s="87">
        <v>0.15896399999999999</v>
      </c>
      <c r="L112" s="88">
        <v>6897.7939020479998</v>
      </c>
      <c r="M112" s="88">
        <v>955.92387012142001</v>
      </c>
      <c r="N112" s="89">
        <v>0.13858400000000001</v>
      </c>
      <c r="O112" s="90">
        <v>1935.43</v>
      </c>
      <c r="P112" s="90">
        <v>266.44</v>
      </c>
      <c r="Q112" s="97">
        <f t="shared" si="7"/>
        <v>0.137664498328537</v>
      </c>
      <c r="R112" s="104">
        <f t="shared" si="8"/>
        <v>0.38182253361006202</v>
      </c>
      <c r="S112" s="104">
        <f t="shared" si="9"/>
        <v>0.28058681188276102</v>
      </c>
      <c r="T112" s="80">
        <v>0</v>
      </c>
      <c r="U112" s="79"/>
      <c r="V112" s="106"/>
      <c r="X112" s="100">
        <f t="shared" si="11"/>
        <v>0</v>
      </c>
      <c r="Z112" s="58">
        <f t="shared" si="10"/>
        <v>-100</v>
      </c>
    </row>
    <row r="113" spans="1:26 16290:16384" s="58" customFormat="1" ht="17.100000000000001" customHeight="1">
      <c r="A113" s="77">
        <v>111</v>
      </c>
      <c r="B113" s="77">
        <v>545</v>
      </c>
      <c r="C113" s="78" t="s">
        <v>97</v>
      </c>
      <c r="D113" s="78" t="s">
        <v>73</v>
      </c>
      <c r="E113" s="79">
        <v>9</v>
      </c>
      <c r="F113" s="271"/>
      <c r="G113" s="80">
        <v>100</v>
      </c>
      <c r="H113" s="73">
        <v>300</v>
      </c>
      <c r="I113" s="85">
        <v>5300</v>
      </c>
      <c r="J113" s="86">
        <v>1390.2642000000001</v>
      </c>
      <c r="K113" s="87">
        <v>0.26231399999999999</v>
      </c>
      <c r="L113" s="88">
        <v>6304.0320000000002</v>
      </c>
      <c r="M113" s="88">
        <v>1441.6312538879999</v>
      </c>
      <c r="N113" s="89">
        <v>0.228684</v>
      </c>
      <c r="O113" s="90">
        <v>7756.85</v>
      </c>
      <c r="P113" s="90">
        <v>1455.22</v>
      </c>
      <c r="Q113" s="97">
        <f t="shared" si="7"/>
        <v>0.187604504405783</v>
      </c>
      <c r="R113" s="103">
        <f t="shared" ref="R113:R115" si="12">O113/I113</f>
        <v>1.4635566037735801</v>
      </c>
      <c r="S113" s="104">
        <f t="shared" si="9"/>
        <v>1.2304585382815301</v>
      </c>
      <c r="T113" s="80">
        <v>100</v>
      </c>
      <c r="U113" s="79">
        <v>100</v>
      </c>
      <c r="V113" s="108" t="s">
        <v>237</v>
      </c>
      <c r="X113" s="100">
        <f t="shared" si="11"/>
        <v>200</v>
      </c>
      <c r="Z113" s="58">
        <f t="shared" si="10"/>
        <v>0</v>
      </c>
    </row>
    <row r="114" spans="1:26 16290:16384" s="58" customFormat="1" ht="17.100000000000001" customHeight="1">
      <c r="A114" s="77">
        <v>112</v>
      </c>
      <c r="B114" s="77">
        <v>741</v>
      </c>
      <c r="C114" s="78" t="s">
        <v>71</v>
      </c>
      <c r="D114" s="78" t="s">
        <v>68</v>
      </c>
      <c r="E114" s="79">
        <v>9</v>
      </c>
      <c r="F114" s="271"/>
      <c r="G114" s="80">
        <v>100</v>
      </c>
      <c r="H114" s="73">
        <v>300</v>
      </c>
      <c r="I114" s="85">
        <v>4000</v>
      </c>
      <c r="J114" s="86">
        <v>795.28800000000001</v>
      </c>
      <c r="K114" s="87">
        <v>0.198822</v>
      </c>
      <c r="L114" s="88">
        <v>5040</v>
      </c>
      <c r="M114" s="88">
        <v>873.59328000000005</v>
      </c>
      <c r="N114" s="89">
        <v>0.17333200000000001</v>
      </c>
      <c r="O114" s="90">
        <v>4109.4399999999996</v>
      </c>
      <c r="P114" s="90">
        <v>985.09</v>
      </c>
      <c r="Q114" s="97">
        <f t="shared" si="7"/>
        <v>0.23971392695841801</v>
      </c>
      <c r="R114" s="104">
        <f t="shared" si="12"/>
        <v>1.0273600000000001</v>
      </c>
      <c r="S114" s="104">
        <f t="shared" si="9"/>
        <v>0.81536507936507896</v>
      </c>
      <c r="T114" s="80">
        <v>100</v>
      </c>
      <c r="U114" s="79"/>
      <c r="V114" s="108"/>
      <c r="X114" s="100">
        <f t="shared" si="11"/>
        <v>100</v>
      </c>
      <c r="Z114" s="58">
        <f t="shared" si="10"/>
        <v>0</v>
      </c>
    </row>
    <row r="115" spans="1:26 16290:16384" s="58" customFormat="1" ht="17.100000000000001" customHeight="1">
      <c r="A115" s="90"/>
      <c r="B115" s="90"/>
      <c r="C115" s="70" t="s">
        <v>168</v>
      </c>
      <c r="D115" s="112"/>
      <c r="E115" s="95"/>
      <c r="F115" s="95"/>
      <c r="G115" s="72" t="s">
        <v>50</v>
      </c>
      <c r="H115" s="73">
        <v>48150</v>
      </c>
      <c r="I115" s="81">
        <f t="shared" ref="I115:M115" si="13">SUM(I3:I114)</f>
        <v>1300187.5235860799</v>
      </c>
      <c r="J115" s="86">
        <f t="shared" si="13"/>
        <v>299737.74255488103</v>
      </c>
      <c r="K115" s="87">
        <f>J115/I115</f>
        <v>0.23053423995960701</v>
      </c>
      <c r="L115" s="113">
        <f t="shared" si="13"/>
        <v>1509184.14214867</v>
      </c>
      <c r="M115" s="88">
        <f t="shared" si="13"/>
        <v>303532.51885275898</v>
      </c>
      <c r="N115" s="89">
        <f>M115/L115</f>
        <v>0.20112358086443399</v>
      </c>
      <c r="O115" s="90">
        <f>SUM(O3:O114)</f>
        <v>1527175.68</v>
      </c>
      <c r="P115" s="90">
        <f>SUM(P3:P114)</f>
        <v>343607.33</v>
      </c>
      <c r="Q115" s="97">
        <f t="shared" si="7"/>
        <v>0.22499528672431501</v>
      </c>
      <c r="R115" s="114">
        <f t="shared" si="12"/>
        <v>1.17458109103205</v>
      </c>
      <c r="S115" s="114">
        <f t="shared" si="9"/>
        <v>1.01192136688219</v>
      </c>
      <c r="T115" s="115">
        <f>SUM(T3:T114)</f>
        <v>13500</v>
      </c>
      <c r="U115" s="95">
        <v>5800</v>
      </c>
      <c r="V115" s="73"/>
      <c r="X115" s="58">
        <f>SUM(X3:X114)</f>
        <v>19300</v>
      </c>
      <c r="Z115" s="116"/>
      <c r="XBN115" s="68"/>
      <c r="XBO115" s="68"/>
    </row>
    <row r="116" spans="1:26 16290:16384" s="58" customFormat="1" ht="17.100000000000001" customHeight="1">
      <c r="C116" s="35"/>
      <c r="D116" s="35"/>
      <c r="E116" s="59"/>
      <c r="F116" s="59"/>
      <c r="G116" s="60"/>
      <c r="H116" s="61"/>
      <c r="I116" s="62"/>
      <c r="J116" s="63"/>
      <c r="K116" s="64"/>
      <c r="L116" s="62"/>
      <c r="M116" s="63"/>
      <c r="N116" s="64"/>
      <c r="Q116" s="64"/>
      <c r="R116" s="65"/>
      <c r="S116" s="65"/>
      <c r="T116" s="66"/>
      <c r="U116" s="59"/>
      <c r="V116" s="67"/>
      <c r="Y116" s="110"/>
      <c r="XBN116" s="68"/>
      <c r="XBO116" s="68"/>
      <c r="XBP116" s="68"/>
      <c r="XBQ116" s="68"/>
      <c r="XBR116" s="68"/>
      <c r="XBS116" s="68"/>
      <c r="XBT116" s="68"/>
      <c r="XBU116" s="68"/>
      <c r="XBV116" s="68"/>
      <c r="XBW116" s="68"/>
      <c r="XBX116" s="68"/>
      <c r="XBY116" s="68"/>
      <c r="XBZ116" s="68"/>
      <c r="XCA116" s="68"/>
      <c r="XCB116" s="68"/>
      <c r="XCC116" s="68"/>
      <c r="XCD116" s="68"/>
      <c r="XCE116" s="68"/>
      <c r="XCF116" s="68"/>
      <c r="XCG116" s="68"/>
      <c r="XCH116" s="68"/>
      <c r="XCI116" s="68"/>
      <c r="XCJ116" s="68"/>
      <c r="XCK116" s="68"/>
      <c r="XCL116" s="68"/>
      <c r="XCM116" s="68"/>
      <c r="XCN116" s="68"/>
      <c r="XCO116" s="68"/>
      <c r="XCP116" s="68"/>
      <c r="XCQ116" s="68"/>
      <c r="XCR116" s="68"/>
      <c r="XCS116" s="68"/>
      <c r="XCT116" s="68"/>
      <c r="XCU116" s="68"/>
      <c r="XCV116" s="68"/>
      <c r="XCW116" s="68"/>
      <c r="XCX116" s="68"/>
      <c r="XCY116" s="68"/>
      <c r="XCZ116" s="68"/>
      <c r="XDA116" s="68"/>
      <c r="XDB116" s="68"/>
      <c r="XDC116" s="68"/>
      <c r="XDD116" s="68"/>
      <c r="XDE116" s="68"/>
      <c r="XDF116" s="68"/>
      <c r="XDG116" s="68"/>
      <c r="XDH116" s="68"/>
      <c r="XDI116" s="68"/>
      <c r="XDJ116" s="68"/>
      <c r="XDK116" s="68"/>
      <c r="XDL116" s="68"/>
      <c r="XDM116" s="68"/>
      <c r="XDN116" s="68"/>
      <c r="XDO116" s="68"/>
      <c r="XDP116" s="68"/>
      <c r="XDQ116" s="68"/>
      <c r="XDR116" s="68"/>
      <c r="XDS116" s="68"/>
      <c r="XDT116" s="68"/>
      <c r="XDU116" s="68"/>
      <c r="XDV116" s="68"/>
      <c r="XDW116" s="68"/>
      <c r="XDX116" s="68"/>
      <c r="XDY116" s="68"/>
      <c r="XDZ116" s="68"/>
      <c r="XEA116" s="68"/>
      <c r="XEB116" s="68"/>
      <c r="XEC116" s="68"/>
      <c r="XED116" s="68"/>
      <c r="XEE116" s="68"/>
      <c r="XEF116" s="68"/>
      <c r="XEG116" s="68"/>
      <c r="XEH116" s="68"/>
      <c r="XEI116" s="68"/>
      <c r="XEJ116" s="68"/>
      <c r="XEK116" s="68"/>
      <c r="XEL116" s="68"/>
      <c r="XEM116" s="68"/>
      <c r="XEN116" s="68"/>
      <c r="XEO116" s="68"/>
      <c r="XEP116" s="68"/>
      <c r="XEQ116" s="68"/>
      <c r="XER116" s="68"/>
      <c r="XES116" s="68"/>
      <c r="XET116" s="68"/>
      <c r="XEU116" s="68"/>
      <c r="XEV116" s="68"/>
      <c r="XEW116" s="68"/>
      <c r="XEX116"/>
      <c r="XEY116"/>
      <c r="XEZ116"/>
      <c r="XFA116"/>
      <c r="XFB116"/>
      <c r="XFC116"/>
      <c r="XFD116"/>
    </row>
    <row r="117" spans="1:26 16290:16384" s="58" customFormat="1" ht="17.100000000000001" customHeight="1">
      <c r="C117" s="35"/>
      <c r="D117" s="35"/>
      <c r="E117" s="59"/>
      <c r="F117" s="59"/>
      <c r="G117" s="60"/>
      <c r="H117" s="61"/>
      <c r="I117" s="62"/>
      <c r="J117" s="63"/>
      <c r="K117" s="64"/>
      <c r="L117" s="62"/>
      <c r="M117" s="63"/>
      <c r="N117" s="64"/>
      <c r="Q117" s="64"/>
      <c r="R117" s="65"/>
      <c r="S117" s="65"/>
      <c r="T117" s="66"/>
      <c r="U117" s="59"/>
      <c r="V117" s="67"/>
      <c r="W117" s="110" t="s">
        <v>223</v>
      </c>
      <c r="X117" s="58">
        <v>16050</v>
      </c>
      <c r="XBN117" s="68"/>
      <c r="XBO117" s="68"/>
      <c r="XBP117" s="68"/>
      <c r="XBQ117" s="68"/>
      <c r="XBR117" s="68"/>
      <c r="XBS117" s="68"/>
      <c r="XBT117" s="68"/>
      <c r="XBU117" s="68"/>
      <c r="XBV117" s="68"/>
      <c r="XBW117" s="68"/>
      <c r="XBX117" s="68"/>
      <c r="XBY117" s="68"/>
      <c r="XBZ117" s="68"/>
      <c r="XCA117" s="68"/>
      <c r="XCB117" s="68"/>
      <c r="XCC117" s="68"/>
      <c r="XCD117" s="68"/>
      <c r="XCE117" s="68"/>
      <c r="XCF117" s="68"/>
      <c r="XCG117" s="68"/>
      <c r="XCH117" s="68"/>
      <c r="XCI117" s="68"/>
      <c r="XCJ117" s="68"/>
      <c r="XCK117" s="68"/>
      <c r="XCL117" s="68"/>
      <c r="XCM117" s="68"/>
      <c r="XCN117" s="68"/>
      <c r="XCO117" s="68"/>
      <c r="XCP117" s="68"/>
      <c r="XCQ117" s="68"/>
      <c r="XCR117" s="68"/>
      <c r="XCS117" s="68"/>
      <c r="XCT117" s="68"/>
      <c r="XCU117" s="68"/>
      <c r="XCV117" s="68"/>
      <c r="XCW117" s="68"/>
      <c r="XCX117" s="68"/>
      <c r="XCY117" s="68"/>
      <c r="XCZ117" s="68"/>
      <c r="XDA117" s="68"/>
      <c r="XDB117" s="68"/>
      <c r="XDC117" s="68"/>
      <c r="XDD117" s="68"/>
      <c r="XDE117" s="68"/>
      <c r="XDF117" s="68"/>
      <c r="XDG117" s="68"/>
      <c r="XDH117" s="68"/>
      <c r="XDI117" s="68"/>
      <c r="XDJ117" s="68"/>
      <c r="XDK117" s="68"/>
      <c r="XDL117" s="68"/>
      <c r="XDM117" s="68"/>
      <c r="XDN117" s="68"/>
      <c r="XDO117" s="68"/>
      <c r="XDP117" s="68"/>
      <c r="XDQ117" s="68"/>
      <c r="XDR117" s="68"/>
      <c r="XDS117" s="68"/>
      <c r="XDT117" s="68"/>
      <c r="XDU117" s="68"/>
      <c r="XDV117" s="68"/>
      <c r="XDW117" s="68"/>
      <c r="XDX117" s="68"/>
      <c r="XDY117" s="68"/>
      <c r="XDZ117" s="68"/>
      <c r="XEA117" s="68"/>
      <c r="XEB117" s="68"/>
      <c r="XEC117" s="68"/>
      <c r="XED117" s="68"/>
      <c r="XEE117" s="68"/>
      <c r="XEF117" s="68"/>
      <c r="XEG117" s="68"/>
      <c r="XEH117" s="68"/>
      <c r="XEI117" s="68"/>
      <c r="XEJ117" s="68"/>
      <c r="XEK117" s="68"/>
      <c r="XEL117" s="68"/>
      <c r="XEM117" s="68"/>
      <c r="XEN117" s="68"/>
      <c r="XEO117" s="68"/>
      <c r="XEP117" s="68"/>
      <c r="XEQ117" s="68"/>
      <c r="XER117" s="68"/>
      <c r="XES117" s="68"/>
      <c r="XET117" s="68"/>
      <c r="XEU117" s="68"/>
      <c r="XEV117" s="68"/>
      <c r="XEW117" s="68"/>
      <c r="XEX117"/>
      <c r="XEY117"/>
      <c r="XEZ117"/>
      <c r="XFA117"/>
      <c r="XFB117"/>
      <c r="XFC117"/>
      <c r="XFD117"/>
    </row>
    <row r="118" spans="1:26 16290:16384" s="58" customFormat="1" ht="17.100000000000001" customHeight="1">
      <c r="C118" s="35"/>
      <c r="D118" s="35"/>
      <c r="E118" s="59"/>
      <c r="F118" s="59"/>
      <c r="G118" s="60"/>
      <c r="H118" s="61"/>
      <c r="I118" s="62"/>
      <c r="J118" s="63"/>
      <c r="K118" s="64"/>
      <c r="L118" s="62"/>
      <c r="M118" s="63"/>
      <c r="N118" s="64"/>
      <c r="Q118" s="64"/>
      <c r="R118" s="65"/>
      <c r="S118" s="65"/>
      <c r="T118" s="66"/>
      <c r="U118" s="59"/>
      <c r="V118" s="67"/>
      <c r="XBN118" s="68"/>
      <c r="XBO118" s="68"/>
      <c r="XBP118" s="68"/>
      <c r="XBQ118" s="68"/>
      <c r="XBR118" s="68"/>
      <c r="XBS118" s="68"/>
      <c r="XBT118" s="68"/>
      <c r="XBU118" s="68"/>
      <c r="XBV118" s="68"/>
      <c r="XBW118" s="68"/>
      <c r="XBX118" s="68"/>
      <c r="XBY118" s="68"/>
      <c r="XBZ118" s="68"/>
      <c r="XCA118" s="68"/>
      <c r="XCB118" s="68"/>
      <c r="XCC118" s="68"/>
      <c r="XCD118" s="68"/>
      <c r="XCE118" s="68"/>
      <c r="XCF118" s="68"/>
      <c r="XCG118" s="68"/>
      <c r="XCH118" s="68"/>
      <c r="XCI118" s="68"/>
      <c r="XCJ118" s="68"/>
      <c r="XCK118" s="68"/>
      <c r="XCL118" s="68"/>
      <c r="XCM118" s="68"/>
      <c r="XCN118" s="68"/>
      <c r="XCO118" s="68"/>
      <c r="XCP118" s="68"/>
      <c r="XCQ118" s="68"/>
      <c r="XCR118" s="68"/>
      <c r="XCS118" s="68"/>
      <c r="XCT118" s="68"/>
      <c r="XCU118" s="68"/>
      <c r="XCV118" s="68"/>
      <c r="XCW118" s="68"/>
      <c r="XCX118" s="68"/>
      <c r="XCY118" s="68"/>
      <c r="XCZ118" s="68"/>
      <c r="XDA118" s="68"/>
      <c r="XDB118" s="68"/>
      <c r="XDC118" s="68"/>
      <c r="XDD118" s="68"/>
      <c r="XDE118" s="68"/>
      <c r="XDF118" s="68"/>
      <c r="XDG118" s="68"/>
      <c r="XDH118" s="68"/>
      <c r="XDI118" s="68"/>
      <c r="XDJ118" s="68"/>
      <c r="XDK118" s="68"/>
      <c r="XDL118" s="68"/>
      <c r="XDM118" s="68"/>
      <c r="XDN118" s="68"/>
      <c r="XDO118" s="68"/>
      <c r="XDP118" s="68"/>
      <c r="XDQ118" s="68"/>
      <c r="XDR118" s="68"/>
      <c r="XDS118" s="68"/>
      <c r="XDT118" s="68"/>
      <c r="XDU118" s="68"/>
      <c r="XDV118" s="68"/>
      <c r="XDW118" s="68"/>
      <c r="XDX118" s="68"/>
      <c r="XDY118" s="68"/>
      <c r="XDZ118" s="68"/>
      <c r="XEA118" s="68"/>
      <c r="XEB118" s="68"/>
      <c r="XEC118" s="68"/>
      <c r="XED118" s="68"/>
      <c r="XEE118" s="68"/>
      <c r="XEF118" s="68"/>
      <c r="XEG118" s="68"/>
      <c r="XEH118" s="68"/>
      <c r="XEI118" s="68"/>
      <c r="XEJ118" s="68"/>
      <c r="XEK118" s="68"/>
      <c r="XEL118" s="68"/>
      <c r="XEM118" s="68"/>
      <c r="XEN118" s="68"/>
      <c r="XEO118" s="68"/>
      <c r="XEP118" s="68"/>
      <c r="XEQ118" s="68"/>
      <c r="XER118" s="68"/>
      <c r="XES118" s="68"/>
      <c r="XET118" s="68"/>
      <c r="XEU118" s="68"/>
      <c r="XEV118" s="68"/>
      <c r="XEW118" s="68"/>
      <c r="XEX118"/>
      <c r="XEY118"/>
      <c r="XEZ118"/>
      <c r="XFA118"/>
      <c r="XFB118"/>
      <c r="XFC118"/>
      <c r="XFD118"/>
    </row>
    <row r="119" spans="1:26 16290:16384" s="58" customFormat="1" ht="17.100000000000001" customHeight="1">
      <c r="C119" s="35"/>
      <c r="D119" s="35"/>
      <c r="E119" s="59"/>
      <c r="F119" s="59"/>
      <c r="G119" s="60"/>
      <c r="H119" s="61"/>
      <c r="I119" s="62"/>
      <c r="J119" s="63"/>
      <c r="K119" s="64"/>
      <c r="L119" s="62"/>
      <c r="M119" s="63"/>
      <c r="N119" s="64"/>
      <c r="Q119" s="64"/>
      <c r="R119" s="65"/>
      <c r="S119" s="65"/>
      <c r="T119" s="66"/>
      <c r="U119" s="59"/>
      <c r="V119" s="67"/>
      <c r="W119" s="110" t="s">
        <v>224</v>
      </c>
      <c r="X119" s="58">
        <f>X115-X117</f>
        <v>3250</v>
      </c>
      <c r="XBN119" s="68"/>
      <c r="XBO119" s="68"/>
      <c r="XBP119" s="68"/>
      <c r="XBQ119" s="68"/>
      <c r="XBR119" s="68"/>
      <c r="XBS119" s="68"/>
      <c r="XBT119" s="68"/>
      <c r="XBU119" s="68"/>
      <c r="XBV119" s="68"/>
      <c r="XBW119" s="68"/>
      <c r="XBX119" s="68"/>
      <c r="XBY119" s="68"/>
      <c r="XBZ119" s="68"/>
      <c r="XCA119" s="68"/>
      <c r="XCB119" s="68"/>
      <c r="XCC119" s="68"/>
      <c r="XCD119" s="68"/>
      <c r="XCE119" s="68"/>
      <c r="XCF119" s="68"/>
      <c r="XCG119" s="68"/>
      <c r="XCH119" s="68"/>
      <c r="XCI119" s="68"/>
      <c r="XCJ119" s="68"/>
      <c r="XCK119" s="68"/>
      <c r="XCL119" s="68"/>
      <c r="XCM119" s="68"/>
      <c r="XCN119" s="68"/>
      <c r="XCO119" s="68"/>
      <c r="XCP119" s="68"/>
      <c r="XCQ119" s="68"/>
      <c r="XCR119" s="68"/>
      <c r="XCS119" s="68"/>
      <c r="XCT119" s="68"/>
      <c r="XCU119" s="68"/>
      <c r="XCV119" s="68"/>
      <c r="XCW119" s="68"/>
      <c r="XCX119" s="68"/>
      <c r="XCY119" s="68"/>
      <c r="XCZ119" s="68"/>
      <c r="XDA119" s="68"/>
      <c r="XDB119" s="68"/>
      <c r="XDC119" s="68"/>
      <c r="XDD119" s="68"/>
      <c r="XDE119" s="68"/>
      <c r="XDF119" s="68"/>
      <c r="XDG119" s="68"/>
      <c r="XDH119" s="68"/>
      <c r="XDI119" s="68"/>
      <c r="XDJ119" s="68"/>
      <c r="XDK119" s="68"/>
      <c r="XDL119" s="68"/>
      <c r="XDM119" s="68"/>
      <c r="XDN119" s="68"/>
      <c r="XDO119" s="68"/>
      <c r="XDP119" s="68"/>
      <c r="XDQ119" s="68"/>
      <c r="XDR119" s="68"/>
      <c r="XDS119" s="68"/>
      <c r="XDT119" s="68"/>
      <c r="XDU119" s="68"/>
      <c r="XDV119" s="68"/>
      <c r="XDW119" s="68"/>
      <c r="XDX119" s="68"/>
      <c r="XDY119" s="68"/>
      <c r="XDZ119" s="68"/>
      <c r="XEA119" s="68"/>
      <c r="XEB119" s="68"/>
      <c r="XEC119" s="68"/>
      <c r="XED119" s="68"/>
      <c r="XEE119" s="68"/>
      <c r="XEF119" s="68"/>
      <c r="XEG119" s="68"/>
      <c r="XEH119" s="68"/>
      <c r="XEI119" s="68"/>
      <c r="XEJ119" s="68"/>
      <c r="XEK119" s="68"/>
      <c r="XEL119" s="68"/>
      <c r="XEM119" s="68"/>
      <c r="XEN119" s="68"/>
      <c r="XEO119" s="68"/>
      <c r="XEP119" s="68"/>
      <c r="XEQ119" s="68"/>
      <c r="XER119" s="68"/>
      <c r="XES119" s="68"/>
      <c r="XET119" s="68"/>
      <c r="XEU119" s="68"/>
      <c r="XEV119" s="68"/>
      <c r="XEW119" s="68"/>
      <c r="XEX119"/>
      <c r="XEY119"/>
      <c r="XEZ119"/>
      <c r="XFA119"/>
      <c r="XFB119"/>
      <c r="XFC119"/>
      <c r="XFD119"/>
    </row>
  </sheetData>
  <mergeCells count="39">
    <mergeCell ref="F104:F106"/>
    <mergeCell ref="F107:F108"/>
    <mergeCell ref="F109:F111"/>
    <mergeCell ref="F112:F114"/>
    <mergeCell ref="F89:F91"/>
    <mergeCell ref="F92:F94"/>
    <mergeCell ref="F95:F97"/>
    <mergeCell ref="F98:F100"/>
    <mergeCell ref="F101:F103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F14:F16"/>
    <mergeCell ref="F17:F19"/>
    <mergeCell ref="F20:F22"/>
    <mergeCell ref="F23:F25"/>
    <mergeCell ref="F26:F28"/>
    <mergeCell ref="A1:V1"/>
    <mergeCell ref="F3:F4"/>
    <mergeCell ref="F5:F7"/>
    <mergeCell ref="F8:F10"/>
    <mergeCell ref="F11:F13"/>
  </mergeCells>
  <phoneticPr fontId="3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119"/>
  <sheetViews>
    <sheetView workbookViewId="0">
      <pane ySplit="2" topLeftCell="A109" activePane="bottomLeft" state="frozen"/>
      <selection pane="bottomLeft" activeCell="Z1" sqref="Z1:Z1048576"/>
    </sheetView>
  </sheetViews>
  <sheetFormatPr defaultColWidth="8" defaultRowHeight="17.100000000000001" customHeight="1"/>
  <cols>
    <col min="1" max="1" width="4.25" style="58" customWidth="1"/>
    <col min="2" max="2" width="6.5" style="58" customWidth="1"/>
    <col min="3" max="3" width="28.625" style="35" customWidth="1"/>
    <col min="4" max="4" width="9" style="35" customWidth="1"/>
    <col min="5" max="5" width="5.125" style="59" hidden="1" customWidth="1"/>
    <col min="6" max="6" width="5.125" style="59" customWidth="1"/>
    <col min="7" max="7" width="8.75" style="60" customWidth="1"/>
    <col min="8" max="8" width="7" style="61" hidden="1" customWidth="1"/>
    <col min="9" max="9" width="9.75" style="62" hidden="1" customWidth="1"/>
    <col min="10" max="10" width="8.75" style="63" hidden="1" customWidth="1"/>
    <col min="11" max="11" width="8" style="64" hidden="1" customWidth="1"/>
    <col min="12" max="12" width="9.625" style="62" hidden="1" customWidth="1"/>
    <col min="13" max="13" width="8.875" style="63" hidden="1" customWidth="1"/>
    <col min="14" max="14" width="8.625" style="64" hidden="1" customWidth="1"/>
    <col min="15" max="15" width="9.375" style="58" hidden="1" customWidth="1"/>
    <col min="16" max="16" width="8.375" style="58" hidden="1" customWidth="1"/>
    <col min="17" max="17" width="7.125" style="64" hidden="1" customWidth="1"/>
    <col min="18" max="19" width="7.125" style="65" customWidth="1"/>
    <col min="20" max="20" width="7.625" style="66" customWidth="1"/>
    <col min="21" max="21" width="7" style="59" customWidth="1"/>
    <col min="22" max="22" width="11.625" style="67" customWidth="1"/>
    <col min="23" max="24" width="8" style="58"/>
    <col min="25" max="25" width="11.875" style="58" customWidth="1"/>
    <col min="26" max="26" width="9.875" style="58" customWidth="1"/>
    <col min="27" max="16289" width="8" style="58"/>
    <col min="16290" max="16377" width="8" style="68"/>
  </cols>
  <sheetData>
    <row r="1" spans="1:26 16290:16376" s="58" customFormat="1" ht="17.100000000000001" customHeight="1">
      <c r="A1" s="269" t="s">
        <v>238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72"/>
      <c r="V1" s="269"/>
      <c r="XBN1" s="68"/>
      <c r="XBO1" s="68"/>
      <c r="XBP1" s="68"/>
      <c r="XBQ1" s="68"/>
      <c r="XBR1" s="68"/>
      <c r="XBS1" s="68"/>
      <c r="XBT1" s="68"/>
      <c r="XBU1" s="68"/>
      <c r="XBV1" s="68"/>
      <c r="XBW1" s="68"/>
    </row>
    <row r="2" spans="1:26 16290:16376" s="58" customFormat="1" ht="27.95" customHeight="1">
      <c r="A2" s="69" t="s">
        <v>15</v>
      </c>
      <c r="B2" s="69" t="s">
        <v>16</v>
      </c>
      <c r="C2" s="70" t="s">
        <v>17</v>
      </c>
      <c r="D2" s="70" t="s">
        <v>18</v>
      </c>
      <c r="E2" s="71" t="s">
        <v>19</v>
      </c>
      <c r="F2" s="71" t="s">
        <v>194</v>
      </c>
      <c r="G2" s="72" t="s">
        <v>239</v>
      </c>
      <c r="H2" s="73" t="s">
        <v>21</v>
      </c>
      <c r="I2" s="81" t="s">
        <v>22</v>
      </c>
      <c r="J2" s="81" t="s">
        <v>24</v>
      </c>
      <c r="K2" s="82" t="s">
        <v>26</v>
      </c>
      <c r="L2" s="83" t="s">
        <v>27</v>
      </c>
      <c r="M2" s="83" t="s">
        <v>29</v>
      </c>
      <c r="N2" s="84" t="s">
        <v>31</v>
      </c>
      <c r="O2" s="69" t="s">
        <v>240</v>
      </c>
      <c r="P2" s="69" t="s">
        <v>38</v>
      </c>
      <c r="Q2" s="92" t="s">
        <v>39</v>
      </c>
      <c r="R2" s="93" t="s">
        <v>195</v>
      </c>
      <c r="S2" s="93" t="s">
        <v>196</v>
      </c>
      <c r="T2" s="94" t="s">
        <v>226</v>
      </c>
      <c r="U2" s="95" t="s">
        <v>198</v>
      </c>
      <c r="V2" s="96" t="s">
        <v>199</v>
      </c>
      <c r="X2" s="45" t="s">
        <v>200</v>
      </c>
      <c r="Z2" s="110" t="s">
        <v>201</v>
      </c>
    </row>
    <row r="3" spans="1:26 16290:16376" s="58" customFormat="1" ht="17.100000000000001" customHeight="1">
      <c r="A3" s="20">
        <v>1</v>
      </c>
      <c r="B3" s="20">
        <v>337</v>
      </c>
      <c r="C3" s="21" t="s">
        <v>148</v>
      </c>
      <c r="D3" s="21" t="s">
        <v>49</v>
      </c>
      <c r="E3" s="74">
        <v>1</v>
      </c>
      <c r="F3" s="270">
        <v>1</v>
      </c>
      <c r="G3" s="75">
        <v>200</v>
      </c>
      <c r="H3" s="73">
        <v>600</v>
      </c>
      <c r="I3" s="85">
        <v>36500</v>
      </c>
      <c r="J3" s="86">
        <v>6861.27</v>
      </c>
      <c r="K3" s="87">
        <v>0.18798000000000001</v>
      </c>
      <c r="L3" s="88">
        <v>40471.199999999997</v>
      </c>
      <c r="M3" s="88">
        <v>6632.4202560000003</v>
      </c>
      <c r="N3" s="89">
        <v>0.16388</v>
      </c>
      <c r="O3" s="90">
        <v>39226.980000000003</v>
      </c>
      <c r="P3" s="90">
        <v>8556.01</v>
      </c>
      <c r="Q3" s="97">
        <f t="shared" ref="Q3:Q66" si="0">P3/O3</f>
        <v>0.21811543993445301</v>
      </c>
      <c r="R3" s="98">
        <f t="shared" ref="R3:R66" si="1">O3/I3</f>
        <v>1.07471178082192</v>
      </c>
      <c r="S3" s="98">
        <f t="shared" ref="S3:S66" si="2">O3/L3</f>
        <v>0.96925665658542404</v>
      </c>
      <c r="T3" s="75">
        <v>200</v>
      </c>
      <c r="U3" s="74"/>
      <c r="V3" s="99"/>
      <c r="X3" s="100">
        <v>200</v>
      </c>
      <c r="Y3" s="110" t="s">
        <v>241</v>
      </c>
      <c r="Z3" s="58">
        <f>T3-G3</f>
        <v>0</v>
      </c>
    </row>
    <row r="4" spans="1:26 16290:16376" s="58" customFormat="1" ht="17.100000000000001" customHeight="1">
      <c r="A4" s="20">
        <v>2</v>
      </c>
      <c r="B4" s="20">
        <v>582</v>
      </c>
      <c r="C4" s="21" t="s">
        <v>99</v>
      </c>
      <c r="D4" s="21" t="s">
        <v>68</v>
      </c>
      <c r="E4" s="76">
        <v>1</v>
      </c>
      <c r="F4" s="270"/>
      <c r="G4" s="75">
        <v>200</v>
      </c>
      <c r="H4" s="73">
        <v>600</v>
      </c>
      <c r="I4" s="85">
        <v>36438.99</v>
      </c>
      <c r="J4" s="86">
        <v>6194.6283000000003</v>
      </c>
      <c r="K4" s="87">
        <v>0.17</v>
      </c>
      <c r="L4" s="88">
        <v>40403.552111999998</v>
      </c>
      <c r="M4" s="88">
        <v>6060.5328167999996</v>
      </c>
      <c r="N4" s="89">
        <v>0.15</v>
      </c>
      <c r="O4" s="90">
        <v>58399.75</v>
      </c>
      <c r="P4" s="90">
        <v>12697.79</v>
      </c>
      <c r="Q4" s="97">
        <f t="shared" si="0"/>
        <v>0.21742884173305499</v>
      </c>
      <c r="R4" s="101">
        <f t="shared" si="1"/>
        <v>1.60267202795687</v>
      </c>
      <c r="S4" s="98">
        <f t="shared" si="2"/>
        <v>1.44541128062488</v>
      </c>
      <c r="T4" s="75">
        <v>200</v>
      </c>
      <c r="U4" s="74">
        <v>200</v>
      </c>
      <c r="V4" s="102" t="s">
        <v>202</v>
      </c>
      <c r="X4" s="100">
        <f>T4+U4</f>
        <v>400</v>
      </c>
      <c r="Z4" s="58">
        <f t="shared" ref="Z4:Z35" si="3">T4-G4</f>
        <v>0</v>
      </c>
    </row>
    <row r="5" spans="1:26 16290:16376" s="58" customFormat="1" ht="18.95" customHeight="1">
      <c r="A5" s="77">
        <v>3</v>
      </c>
      <c r="B5" s="77">
        <v>517</v>
      </c>
      <c r="C5" s="78" t="s">
        <v>93</v>
      </c>
      <c r="D5" s="78" t="s">
        <v>49</v>
      </c>
      <c r="E5" s="79">
        <v>2</v>
      </c>
      <c r="F5" s="271">
        <v>2</v>
      </c>
      <c r="G5" s="80">
        <v>200</v>
      </c>
      <c r="H5" s="73">
        <v>600</v>
      </c>
      <c r="I5" s="85">
        <v>30810.745599999998</v>
      </c>
      <c r="J5" s="86">
        <v>6159.4993958783998</v>
      </c>
      <c r="K5" s="87">
        <v>0.19991400000000001</v>
      </c>
      <c r="L5" s="88">
        <v>34162.954721280003</v>
      </c>
      <c r="M5" s="88">
        <v>5954.0564006435598</v>
      </c>
      <c r="N5" s="89">
        <v>0.17428399999999999</v>
      </c>
      <c r="O5" s="90">
        <v>50623.99</v>
      </c>
      <c r="P5" s="90">
        <v>9866.41</v>
      </c>
      <c r="Q5" s="97">
        <f t="shared" si="0"/>
        <v>0.19489593767697899</v>
      </c>
      <c r="R5" s="103">
        <f t="shared" si="1"/>
        <v>1.64306280208941</v>
      </c>
      <c r="S5" s="104">
        <f t="shared" si="2"/>
        <v>1.48183874647313</v>
      </c>
      <c r="T5" s="80">
        <v>200</v>
      </c>
      <c r="U5" s="79">
        <v>200</v>
      </c>
      <c r="V5" s="105" t="s">
        <v>202</v>
      </c>
      <c r="X5" s="100">
        <f t="shared" ref="X5:X36" si="4">T5+U5</f>
        <v>400</v>
      </c>
      <c r="Z5" s="58">
        <f t="shared" si="3"/>
        <v>0</v>
      </c>
    </row>
    <row r="6" spans="1:26 16290:16376" s="58" customFormat="1" ht="18" customHeight="1">
      <c r="A6" s="77">
        <v>4</v>
      </c>
      <c r="B6" s="77">
        <v>343</v>
      </c>
      <c r="C6" s="78" t="s">
        <v>137</v>
      </c>
      <c r="D6" s="78" t="s">
        <v>68</v>
      </c>
      <c r="E6" s="79">
        <v>2</v>
      </c>
      <c r="F6" s="271"/>
      <c r="G6" s="80">
        <v>200</v>
      </c>
      <c r="H6" s="73">
        <v>600</v>
      </c>
      <c r="I6" s="85">
        <v>30837.355559998199</v>
      </c>
      <c r="J6" s="86">
        <v>6768.5528465751204</v>
      </c>
      <c r="K6" s="87">
        <v>0.21949199999999999</v>
      </c>
      <c r="L6" s="88">
        <v>34192.459844926001</v>
      </c>
      <c r="M6" s="88">
        <v>6542.7955762462798</v>
      </c>
      <c r="N6" s="89">
        <v>0.19135199999999999</v>
      </c>
      <c r="O6" s="90">
        <v>39879.94</v>
      </c>
      <c r="P6" s="90">
        <v>8650.08</v>
      </c>
      <c r="Q6" s="97">
        <f t="shared" si="0"/>
        <v>0.216903034457925</v>
      </c>
      <c r="R6" s="104">
        <f t="shared" si="1"/>
        <v>1.29323475621664</v>
      </c>
      <c r="S6" s="104">
        <f t="shared" si="2"/>
        <v>1.16633726210014</v>
      </c>
      <c r="T6" s="80">
        <v>200</v>
      </c>
      <c r="U6" s="79"/>
      <c r="V6" s="106"/>
      <c r="X6" s="100">
        <f t="shared" si="4"/>
        <v>200</v>
      </c>
      <c r="Z6" s="58">
        <f t="shared" si="3"/>
        <v>0</v>
      </c>
    </row>
    <row r="7" spans="1:26 16290:16376" s="58" customFormat="1" ht="17.100000000000001" customHeight="1">
      <c r="A7" s="77">
        <v>5</v>
      </c>
      <c r="B7" s="77">
        <v>709</v>
      </c>
      <c r="C7" s="78" t="s">
        <v>145</v>
      </c>
      <c r="D7" s="78" t="s">
        <v>68</v>
      </c>
      <c r="E7" s="79">
        <v>2</v>
      </c>
      <c r="F7" s="271"/>
      <c r="G7" s="80">
        <v>200</v>
      </c>
      <c r="H7" s="73">
        <v>600</v>
      </c>
      <c r="I7" s="85">
        <v>16745.3991781152</v>
      </c>
      <c r="J7" s="86">
        <v>3965.4444885711</v>
      </c>
      <c r="K7" s="87">
        <v>0.23680799999999999</v>
      </c>
      <c r="L7" s="88">
        <v>18736.092232409501</v>
      </c>
      <c r="M7" s="88">
        <v>3868.02876919648</v>
      </c>
      <c r="N7" s="89">
        <v>0.20644799999999999</v>
      </c>
      <c r="O7" s="90">
        <v>18351.8</v>
      </c>
      <c r="P7" s="90">
        <v>4055.95</v>
      </c>
      <c r="Q7" s="97">
        <f t="shared" si="0"/>
        <v>0.221011017992785</v>
      </c>
      <c r="R7" s="104">
        <f t="shared" si="1"/>
        <v>1.09593087658276</v>
      </c>
      <c r="S7" s="104">
        <f t="shared" si="2"/>
        <v>0.97948920043504295</v>
      </c>
      <c r="T7" s="80">
        <v>200</v>
      </c>
      <c r="U7" s="79"/>
      <c r="V7" s="106"/>
      <c r="X7" s="100">
        <f t="shared" si="4"/>
        <v>200</v>
      </c>
      <c r="Z7" s="58">
        <f t="shared" si="3"/>
        <v>0</v>
      </c>
    </row>
    <row r="8" spans="1:26 16290:16376" s="58" customFormat="1" ht="18.95" customHeight="1">
      <c r="A8" s="20">
        <v>6</v>
      </c>
      <c r="B8" s="20">
        <v>307</v>
      </c>
      <c r="C8" s="21" t="s">
        <v>118</v>
      </c>
      <c r="D8" s="21" t="s">
        <v>116</v>
      </c>
      <c r="E8" s="74">
        <v>2</v>
      </c>
      <c r="F8" s="270">
        <v>3</v>
      </c>
      <c r="G8" s="75">
        <v>200</v>
      </c>
      <c r="H8" s="73">
        <v>600</v>
      </c>
      <c r="I8" s="85">
        <v>100000</v>
      </c>
      <c r="J8" s="86">
        <v>22175.4</v>
      </c>
      <c r="K8" s="87">
        <v>0.22175400000000001</v>
      </c>
      <c r="L8" s="88">
        <v>120000</v>
      </c>
      <c r="M8" s="88">
        <v>23198.880000000001</v>
      </c>
      <c r="N8" s="89">
        <v>0.193324</v>
      </c>
      <c r="O8" s="90">
        <v>133790.88</v>
      </c>
      <c r="P8" s="90">
        <v>22604.62</v>
      </c>
      <c r="Q8" s="97">
        <f t="shared" si="0"/>
        <v>0.16895486448702601</v>
      </c>
      <c r="R8" s="98">
        <f t="shared" si="1"/>
        <v>1.3379087999999999</v>
      </c>
      <c r="S8" s="98">
        <f t="shared" si="2"/>
        <v>1.114924</v>
      </c>
      <c r="T8" s="75">
        <v>200</v>
      </c>
      <c r="U8" s="74"/>
      <c r="V8" s="107"/>
      <c r="X8" s="100">
        <f t="shared" si="4"/>
        <v>200</v>
      </c>
      <c r="Z8" s="58">
        <f t="shared" si="3"/>
        <v>0</v>
      </c>
    </row>
    <row r="9" spans="1:26 16290:16376" s="58" customFormat="1" ht="17.100000000000001" customHeight="1">
      <c r="A9" s="20">
        <v>7</v>
      </c>
      <c r="B9" s="20">
        <v>585</v>
      </c>
      <c r="C9" s="21" t="s">
        <v>90</v>
      </c>
      <c r="D9" s="21" t="s">
        <v>68</v>
      </c>
      <c r="E9" s="74">
        <v>2</v>
      </c>
      <c r="F9" s="270"/>
      <c r="G9" s="75">
        <v>200</v>
      </c>
      <c r="H9" s="73">
        <v>600</v>
      </c>
      <c r="I9" s="85">
        <v>17163.336599999999</v>
      </c>
      <c r="J9" s="86">
        <v>4235.7741661871996</v>
      </c>
      <c r="K9" s="87">
        <v>0.24679200000000001</v>
      </c>
      <c r="L9" s="88">
        <v>19030.707622080001</v>
      </c>
      <c r="M9" s="88">
        <v>4094.49480630576</v>
      </c>
      <c r="N9" s="89">
        <v>0.21515200000000001</v>
      </c>
      <c r="O9" s="90">
        <v>34040.01</v>
      </c>
      <c r="P9" s="90">
        <v>8192.56</v>
      </c>
      <c r="Q9" s="97">
        <f t="shared" si="0"/>
        <v>0.24067442988412699</v>
      </c>
      <c r="R9" s="101">
        <f t="shared" si="1"/>
        <v>1.9832979328739599</v>
      </c>
      <c r="S9" s="98">
        <f t="shared" si="2"/>
        <v>1.7886886118993199</v>
      </c>
      <c r="T9" s="75">
        <v>200</v>
      </c>
      <c r="U9" s="74">
        <v>200</v>
      </c>
      <c r="V9" s="99" t="s">
        <v>202</v>
      </c>
      <c r="X9" s="100">
        <f t="shared" si="4"/>
        <v>400</v>
      </c>
      <c r="Z9" s="58">
        <f t="shared" si="3"/>
        <v>0</v>
      </c>
    </row>
    <row r="10" spans="1:26 16290:16376" s="58" customFormat="1" ht="17.100000000000001" customHeight="1">
      <c r="A10" s="20">
        <v>8</v>
      </c>
      <c r="B10" s="20">
        <v>730</v>
      </c>
      <c r="C10" s="21" t="s">
        <v>127</v>
      </c>
      <c r="D10" s="21" t="s">
        <v>68</v>
      </c>
      <c r="E10" s="74">
        <v>2</v>
      </c>
      <c r="F10" s="270"/>
      <c r="G10" s="75">
        <v>200</v>
      </c>
      <c r="H10" s="73">
        <v>600</v>
      </c>
      <c r="I10" s="85">
        <v>18103.086794323201</v>
      </c>
      <c r="J10" s="86">
        <v>4346.2614899282898</v>
      </c>
      <c r="K10" s="87">
        <v>0.24008399999999999</v>
      </c>
      <c r="L10" s="88">
        <v>20255.181752432301</v>
      </c>
      <c r="M10" s="88">
        <v>4239.4905615111002</v>
      </c>
      <c r="N10" s="89">
        <v>0.20930399999999999</v>
      </c>
      <c r="O10" s="90">
        <v>22952.37</v>
      </c>
      <c r="P10" s="90">
        <v>4735.72</v>
      </c>
      <c r="Q10" s="97">
        <f t="shared" si="0"/>
        <v>0.20632814824787199</v>
      </c>
      <c r="R10" s="98">
        <f t="shared" si="1"/>
        <v>1.2678705162700501</v>
      </c>
      <c r="S10" s="98">
        <f t="shared" si="2"/>
        <v>1.13316040707676</v>
      </c>
      <c r="T10" s="75">
        <v>200</v>
      </c>
      <c r="U10" s="74"/>
      <c r="V10" s="107"/>
      <c r="X10" s="100">
        <f t="shared" si="4"/>
        <v>200</v>
      </c>
      <c r="Z10" s="58">
        <f t="shared" si="3"/>
        <v>0</v>
      </c>
    </row>
    <row r="11" spans="1:26 16290:16376" s="58" customFormat="1" ht="17.100000000000001" customHeight="1">
      <c r="A11" s="77">
        <v>9</v>
      </c>
      <c r="B11" s="77">
        <v>341</v>
      </c>
      <c r="C11" s="78" t="s">
        <v>143</v>
      </c>
      <c r="D11" s="78" t="s">
        <v>53</v>
      </c>
      <c r="E11" s="79">
        <v>2</v>
      </c>
      <c r="F11" s="271">
        <v>4</v>
      </c>
      <c r="G11" s="80">
        <v>200</v>
      </c>
      <c r="H11" s="73">
        <v>600</v>
      </c>
      <c r="I11" s="85">
        <v>36962.354998800001</v>
      </c>
      <c r="J11" s="86">
        <v>7334.5140271218797</v>
      </c>
      <c r="K11" s="87">
        <v>0.198432</v>
      </c>
      <c r="L11" s="88">
        <v>40983.859222669402</v>
      </c>
      <c r="M11" s="88">
        <v>7089.8797746480304</v>
      </c>
      <c r="N11" s="89">
        <v>0.17299200000000001</v>
      </c>
      <c r="O11" s="90">
        <v>44364.31</v>
      </c>
      <c r="P11" s="90">
        <v>9698.3700000000008</v>
      </c>
      <c r="Q11" s="97">
        <f t="shared" si="0"/>
        <v>0.218607479751178</v>
      </c>
      <c r="R11" s="104">
        <f t="shared" si="1"/>
        <v>1.2002565854215801</v>
      </c>
      <c r="S11" s="104">
        <f t="shared" si="2"/>
        <v>1.08248249045958</v>
      </c>
      <c r="T11" s="80">
        <v>200</v>
      </c>
      <c r="U11" s="79"/>
      <c r="V11" s="106"/>
      <c r="X11" s="100">
        <f t="shared" si="4"/>
        <v>200</v>
      </c>
      <c r="Z11" s="58">
        <f t="shared" si="3"/>
        <v>0</v>
      </c>
    </row>
    <row r="12" spans="1:26 16290:16376" s="58" customFormat="1" ht="17.100000000000001" customHeight="1">
      <c r="A12" s="77">
        <v>10</v>
      </c>
      <c r="B12" s="77">
        <v>712</v>
      </c>
      <c r="C12" s="78" t="s">
        <v>158</v>
      </c>
      <c r="D12" s="78" t="s">
        <v>73</v>
      </c>
      <c r="E12" s="79">
        <v>2</v>
      </c>
      <c r="F12" s="271"/>
      <c r="G12" s="80">
        <v>200</v>
      </c>
      <c r="H12" s="73">
        <v>600</v>
      </c>
      <c r="I12" s="85">
        <v>17102.071550000001</v>
      </c>
      <c r="J12" s="86">
        <v>4626.1787625611996</v>
      </c>
      <c r="K12" s="87">
        <v>0.27050400000000002</v>
      </c>
      <c r="L12" s="88">
        <v>19824.721340759999</v>
      </c>
      <c r="M12" s="88">
        <v>4675.1450854633904</v>
      </c>
      <c r="N12" s="89">
        <v>0.23582400000000001</v>
      </c>
      <c r="O12" s="90">
        <v>12395.34</v>
      </c>
      <c r="P12" s="90">
        <v>4047.52</v>
      </c>
      <c r="Q12" s="97">
        <f t="shared" si="0"/>
        <v>0.32653561741751302</v>
      </c>
      <c r="R12" s="104">
        <f t="shared" si="1"/>
        <v>0.72478588127530097</v>
      </c>
      <c r="S12" s="104">
        <f t="shared" si="2"/>
        <v>0.62524661945764404</v>
      </c>
      <c r="T12" s="80">
        <v>0</v>
      </c>
      <c r="U12" s="79"/>
      <c r="V12" s="106"/>
      <c r="X12" s="100">
        <f t="shared" si="4"/>
        <v>0</v>
      </c>
      <c r="Z12" s="58">
        <f t="shared" si="3"/>
        <v>-200</v>
      </c>
    </row>
    <row r="13" spans="1:26 16290:16376" s="58" customFormat="1" ht="17.100000000000001" customHeight="1">
      <c r="A13" s="77">
        <v>11</v>
      </c>
      <c r="B13" s="77">
        <v>581</v>
      </c>
      <c r="C13" s="78" t="s">
        <v>109</v>
      </c>
      <c r="D13" s="78" t="s">
        <v>68</v>
      </c>
      <c r="E13" s="79">
        <v>2</v>
      </c>
      <c r="F13" s="271"/>
      <c r="G13" s="80">
        <v>200</v>
      </c>
      <c r="H13" s="73">
        <v>600</v>
      </c>
      <c r="I13" s="85">
        <v>17551.871999999999</v>
      </c>
      <c r="J13" s="86">
        <v>4557.5541872639997</v>
      </c>
      <c r="K13" s="87">
        <v>0.259662</v>
      </c>
      <c r="L13" s="88">
        <v>19461.515673599999</v>
      </c>
      <c r="M13" s="88">
        <v>4405.5422260641799</v>
      </c>
      <c r="N13" s="89">
        <v>0.22637199999999999</v>
      </c>
      <c r="O13" s="90">
        <v>28714.11</v>
      </c>
      <c r="P13" s="90">
        <v>6694.59</v>
      </c>
      <c r="Q13" s="97">
        <f t="shared" si="0"/>
        <v>0.23314635208961701</v>
      </c>
      <c r="R13" s="104">
        <f t="shared" si="1"/>
        <v>1.63595712183863</v>
      </c>
      <c r="S13" s="104">
        <f t="shared" si="2"/>
        <v>1.47543030468852</v>
      </c>
      <c r="T13" s="80">
        <v>200</v>
      </c>
      <c r="U13" s="79">
        <v>200</v>
      </c>
      <c r="V13" s="108" t="s">
        <v>203</v>
      </c>
      <c r="X13" s="100">
        <f t="shared" si="4"/>
        <v>400</v>
      </c>
      <c r="Z13" s="58">
        <f t="shared" si="3"/>
        <v>0</v>
      </c>
    </row>
    <row r="14" spans="1:26 16290:16376" s="58" customFormat="1" ht="17.100000000000001" customHeight="1">
      <c r="A14" s="20">
        <v>12</v>
      </c>
      <c r="B14" s="20">
        <v>750</v>
      </c>
      <c r="C14" s="21" t="s">
        <v>161</v>
      </c>
      <c r="D14" s="21" t="s">
        <v>73</v>
      </c>
      <c r="E14" s="74">
        <v>2</v>
      </c>
      <c r="F14" s="270">
        <v>5</v>
      </c>
      <c r="G14" s="75">
        <v>200</v>
      </c>
      <c r="H14" s="73">
        <v>600</v>
      </c>
      <c r="I14" s="85">
        <v>35398.289842815</v>
      </c>
      <c r="J14" s="86">
        <v>8926.52834282203</v>
      </c>
      <c r="K14" s="87">
        <v>0.25217400000000001</v>
      </c>
      <c r="L14" s="88">
        <v>39249.623777713299</v>
      </c>
      <c r="M14" s="88">
        <v>8628.7942897876001</v>
      </c>
      <c r="N14" s="89">
        <v>0.21984400000000001</v>
      </c>
      <c r="O14" s="91">
        <v>37839.199999999997</v>
      </c>
      <c r="P14" s="91">
        <v>10304.799999999999</v>
      </c>
      <c r="Q14" s="109">
        <f t="shared" si="0"/>
        <v>0.27233133892894101</v>
      </c>
      <c r="R14" s="98">
        <f t="shared" si="1"/>
        <v>1.06895559553933</v>
      </c>
      <c r="S14" s="98">
        <f t="shared" si="2"/>
        <v>0.96406529179232103</v>
      </c>
      <c r="T14" s="75">
        <v>200</v>
      </c>
      <c r="U14" s="74"/>
      <c r="V14" s="107"/>
      <c r="X14" s="100">
        <f t="shared" si="4"/>
        <v>200</v>
      </c>
      <c r="Y14" s="110" t="s">
        <v>204</v>
      </c>
      <c r="Z14" s="58">
        <f t="shared" si="3"/>
        <v>0</v>
      </c>
      <c r="XBN14" s="111"/>
      <c r="XBO14" s="111"/>
      <c r="XBP14" s="111"/>
      <c r="XBQ14" s="111"/>
      <c r="XBR14" s="111"/>
      <c r="XBS14" s="111"/>
      <c r="XBT14" s="111"/>
      <c r="XBU14" s="111"/>
      <c r="XBV14" s="111"/>
      <c r="XBW14" s="111"/>
      <c r="XBX14" s="111"/>
      <c r="XBY14" s="111"/>
      <c r="XBZ14" s="111"/>
      <c r="XCA14" s="111"/>
      <c r="XCB14" s="111"/>
      <c r="XCC14" s="111"/>
      <c r="XCD14" s="111"/>
      <c r="XCE14" s="111"/>
      <c r="XCF14" s="111"/>
      <c r="XCG14" s="111"/>
      <c r="XCH14" s="111"/>
      <c r="XCI14" s="111"/>
      <c r="XCJ14" s="111"/>
      <c r="XCK14" s="111"/>
      <c r="XCL14" s="111"/>
      <c r="XCM14" s="111"/>
      <c r="XCN14" s="111"/>
      <c r="XCO14" s="111"/>
      <c r="XCP14" s="111"/>
      <c r="XCQ14" s="111"/>
      <c r="XCR14" s="111"/>
      <c r="XCS14" s="111"/>
      <c r="XCT14" s="111"/>
      <c r="XCU14" s="111"/>
      <c r="XCV14" s="111"/>
      <c r="XCW14" s="111"/>
      <c r="XCX14" s="111"/>
      <c r="XCY14" s="111"/>
      <c r="XCZ14" s="111"/>
      <c r="XDA14" s="111"/>
      <c r="XDB14" s="111"/>
      <c r="XDC14" s="111"/>
      <c r="XDD14" s="111"/>
      <c r="XDE14" s="111"/>
      <c r="XDF14" s="111"/>
      <c r="XDG14" s="111"/>
      <c r="XDH14" s="111"/>
      <c r="XDI14" s="111"/>
      <c r="XDJ14" s="111"/>
      <c r="XDK14" s="111"/>
      <c r="XDL14" s="111"/>
      <c r="XDM14" s="111"/>
      <c r="XDN14" s="111"/>
      <c r="XDO14" s="111"/>
      <c r="XDP14" s="111"/>
      <c r="XDQ14" s="111"/>
      <c r="XDR14" s="111"/>
      <c r="XDS14" s="111"/>
      <c r="XDT14" s="111"/>
      <c r="XDU14" s="111"/>
      <c r="XDV14" s="111"/>
      <c r="XDW14" s="111"/>
      <c r="XDX14" s="111"/>
      <c r="XDY14" s="111"/>
      <c r="XDZ14" s="111"/>
      <c r="XEA14" s="111"/>
      <c r="XEB14" s="111"/>
      <c r="XEC14" s="111"/>
      <c r="XED14" s="111"/>
      <c r="XEE14" s="111"/>
      <c r="XEF14" s="111"/>
      <c r="XEG14" s="111"/>
      <c r="XEH14" s="111"/>
      <c r="XEI14" s="111"/>
      <c r="XEJ14" s="111"/>
      <c r="XEK14" s="111"/>
      <c r="XEL14" s="111"/>
      <c r="XEM14" s="111"/>
      <c r="XEN14" s="111"/>
      <c r="XEO14" s="111"/>
      <c r="XEP14" s="111"/>
      <c r="XEQ14" s="111"/>
      <c r="XER14" s="111"/>
      <c r="XES14" s="111"/>
      <c r="XET14" s="111"/>
      <c r="XEU14" s="111"/>
      <c r="XEV14" s="111"/>
    </row>
    <row r="15" spans="1:26 16290:16376" s="58" customFormat="1" ht="17.100000000000001" customHeight="1">
      <c r="A15" s="20">
        <v>13</v>
      </c>
      <c r="B15" s="20">
        <v>385</v>
      </c>
      <c r="C15" s="21" t="s">
        <v>96</v>
      </c>
      <c r="D15" s="21" t="s">
        <v>53</v>
      </c>
      <c r="E15" s="74">
        <v>2</v>
      </c>
      <c r="F15" s="270"/>
      <c r="G15" s="75">
        <v>200</v>
      </c>
      <c r="H15" s="73">
        <v>600</v>
      </c>
      <c r="I15" s="85">
        <v>17652.918600000001</v>
      </c>
      <c r="J15" s="86">
        <v>3355.5726849995999</v>
      </c>
      <c r="K15" s="87">
        <v>0.190086</v>
      </c>
      <c r="L15" s="88">
        <v>19573.556143680002</v>
      </c>
      <c r="M15" s="88">
        <v>3243.65142990608</v>
      </c>
      <c r="N15" s="89">
        <v>0.165716</v>
      </c>
      <c r="O15" s="90">
        <v>25204.76</v>
      </c>
      <c r="P15" s="90">
        <v>5205.25</v>
      </c>
      <c r="Q15" s="97">
        <f t="shared" si="0"/>
        <v>0.20651853062675499</v>
      </c>
      <c r="R15" s="101">
        <f t="shared" si="1"/>
        <v>1.42779562808385</v>
      </c>
      <c r="S15" s="98">
        <f t="shared" si="2"/>
        <v>1.2876944697725901</v>
      </c>
      <c r="T15" s="75">
        <v>200</v>
      </c>
      <c r="U15" s="74">
        <v>200</v>
      </c>
      <c r="V15" s="107" t="s">
        <v>242</v>
      </c>
      <c r="X15" s="100">
        <f t="shared" si="4"/>
        <v>400</v>
      </c>
      <c r="Y15" s="110" t="s">
        <v>204</v>
      </c>
      <c r="Z15" s="58">
        <f t="shared" si="3"/>
        <v>0</v>
      </c>
      <c r="XBN15" s="111"/>
      <c r="XBO15" s="111"/>
      <c r="XBP15" s="111"/>
      <c r="XBQ15" s="111"/>
      <c r="XBR15" s="111"/>
      <c r="XBS15" s="111"/>
      <c r="XBT15" s="111"/>
      <c r="XBU15" s="111"/>
      <c r="XBV15" s="111"/>
      <c r="XBW15" s="111"/>
      <c r="XBX15" s="111"/>
      <c r="XBY15" s="111"/>
      <c r="XBZ15" s="111"/>
      <c r="XCA15" s="111"/>
      <c r="XCB15" s="111"/>
      <c r="XCC15" s="111"/>
      <c r="XCD15" s="111"/>
      <c r="XCE15" s="111"/>
      <c r="XCF15" s="111"/>
      <c r="XCG15" s="111"/>
      <c r="XCH15" s="111"/>
      <c r="XCI15" s="111"/>
      <c r="XCJ15" s="111"/>
      <c r="XCK15" s="111"/>
      <c r="XCL15" s="111"/>
      <c r="XCM15" s="111"/>
      <c r="XCN15" s="111"/>
      <c r="XCO15" s="111"/>
      <c r="XCP15" s="111"/>
      <c r="XCQ15" s="111"/>
      <c r="XCR15" s="111"/>
      <c r="XCS15" s="111"/>
      <c r="XCT15" s="111"/>
      <c r="XCU15" s="111"/>
      <c r="XCV15" s="111"/>
      <c r="XCW15" s="111"/>
      <c r="XCX15" s="111"/>
      <c r="XCY15" s="111"/>
      <c r="XCZ15" s="111"/>
      <c r="XDA15" s="111"/>
      <c r="XDB15" s="111"/>
      <c r="XDC15" s="111"/>
      <c r="XDD15" s="111"/>
      <c r="XDE15" s="111"/>
      <c r="XDF15" s="111"/>
      <c r="XDG15" s="111"/>
      <c r="XDH15" s="111"/>
      <c r="XDI15" s="111"/>
      <c r="XDJ15" s="111"/>
      <c r="XDK15" s="111"/>
      <c r="XDL15" s="111"/>
      <c r="XDM15" s="111"/>
      <c r="XDN15" s="111"/>
      <c r="XDO15" s="111"/>
      <c r="XDP15" s="111"/>
      <c r="XDQ15" s="111"/>
      <c r="XDR15" s="111"/>
      <c r="XDS15" s="111"/>
      <c r="XDT15" s="111"/>
      <c r="XDU15" s="111"/>
      <c r="XDV15" s="111"/>
      <c r="XDW15" s="111"/>
      <c r="XDX15" s="111"/>
      <c r="XDY15" s="111"/>
      <c r="XDZ15" s="111"/>
      <c r="XEA15" s="111"/>
      <c r="XEB15" s="111"/>
      <c r="XEC15" s="111"/>
      <c r="XED15" s="111"/>
      <c r="XEE15" s="111"/>
      <c r="XEF15" s="111"/>
      <c r="XEG15" s="111"/>
      <c r="XEH15" s="111"/>
      <c r="XEI15" s="111"/>
      <c r="XEJ15" s="111"/>
      <c r="XEK15" s="111"/>
      <c r="XEL15" s="111"/>
      <c r="XEM15" s="111"/>
      <c r="XEN15" s="111"/>
      <c r="XEO15" s="111"/>
      <c r="XEP15" s="111"/>
      <c r="XEQ15" s="111"/>
      <c r="XER15" s="111"/>
      <c r="XES15" s="111"/>
      <c r="XET15" s="111"/>
      <c r="XEU15" s="111"/>
      <c r="XEV15" s="111"/>
    </row>
    <row r="16" spans="1:26 16290:16376" s="58" customFormat="1" ht="17.100000000000001" customHeight="1">
      <c r="A16" s="20">
        <v>14</v>
      </c>
      <c r="B16" s="20">
        <v>373</v>
      </c>
      <c r="C16" s="21" t="s">
        <v>130</v>
      </c>
      <c r="D16" s="21" t="s">
        <v>49</v>
      </c>
      <c r="E16" s="74">
        <v>2</v>
      </c>
      <c r="F16" s="270"/>
      <c r="G16" s="75">
        <v>200</v>
      </c>
      <c r="H16" s="73">
        <v>600</v>
      </c>
      <c r="I16" s="85">
        <v>16788.099844156801</v>
      </c>
      <c r="J16" s="86">
        <v>3810.5629026267102</v>
      </c>
      <c r="K16" s="87">
        <v>0.22697999999999999</v>
      </c>
      <c r="L16" s="88">
        <v>18783.869153630199</v>
      </c>
      <c r="M16" s="88">
        <v>3716.9520281203399</v>
      </c>
      <c r="N16" s="89">
        <v>0.19788</v>
      </c>
      <c r="O16" s="90">
        <v>16276.8</v>
      </c>
      <c r="P16" s="90">
        <v>3885.97</v>
      </c>
      <c r="Q16" s="97">
        <f t="shared" si="0"/>
        <v>0.23874287329204799</v>
      </c>
      <c r="R16" s="98">
        <f t="shared" si="1"/>
        <v>0.96954391212208801</v>
      </c>
      <c r="S16" s="98">
        <f t="shared" si="2"/>
        <v>0.86653073798985203</v>
      </c>
      <c r="T16" s="75">
        <v>0</v>
      </c>
      <c r="U16" s="74"/>
      <c r="V16" s="107"/>
      <c r="X16" s="100">
        <f t="shared" si="4"/>
        <v>0</v>
      </c>
      <c r="Y16" s="110" t="s">
        <v>204</v>
      </c>
      <c r="Z16" s="58">
        <f t="shared" si="3"/>
        <v>-200</v>
      </c>
      <c r="XBN16" s="111"/>
      <c r="XBO16" s="111"/>
      <c r="XBP16" s="111"/>
      <c r="XBQ16" s="111"/>
      <c r="XBR16" s="111"/>
      <c r="XBS16" s="111"/>
      <c r="XBT16" s="111"/>
      <c r="XBU16" s="111"/>
      <c r="XBV16" s="111"/>
      <c r="XBW16" s="111"/>
      <c r="XBX16" s="111"/>
      <c r="XBY16" s="111"/>
      <c r="XBZ16" s="111"/>
      <c r="XCA16" s="111"/>
      <c r="XCB16" s="111"/>
      <c r="XCC16" s="111"/>
      <c r="XCD16" s="111"/>
      <c r="XCE16" s="111"/>
      <c r="XCF16" s="111"/>
      <c r="XCG16" s="111"/>
      <c r="XCH16" s="111"/>
      <c r="XCI16" s="111"/>
      <c r="XCJ16" s="111"/>
      <c r="XCK16" s="111"/>
      <c r="XCL16" s="111"/>
      <c r="XCM16" s="111"/>
      <c r="XCN16" s="111"/>
      <c r="XCO16" s="111"/>
      <c r="XCP16" s="111"/>
      <c r="XCQ16" s="111"/>
      <c r="XCR16" s="111"/>
      <c r="XCS16" s="111"/>
      <c r="XCT16" s="111"/>
      <c r="XCU16" s="111"/>
      <c r="XCV16" s="111"/>
      <c r="XCW16" s="111"/>
      <c r="XCX16" s="111"/>
      <c r="XCY16" s="111"/>
      <c r="XCZ16" s="111"/>
      <c r="XDA16" s="111"/>
      <c r="XDB16" s="111"/>
      <c r="XDC16" s="111"/>
      <c r="XDD16" s="111"/>
      <c r="XDE16" s="111"/>
      <c r="XDF16" s="111"/>
      <c r="XDG16" s="111"/>
      <c r="XDH16" s="111"/>
      <c r="XDI16" s="111"/>
      <c r="XDJ16" s="111"/>
      <c r="XDK16" s="111"/>
      <c r="XDL16" s="111"/>
      <c r="XDM16" s="111"/>
      <c r="XDN16" s="111"/>
      <c r="XDO16" s="111"/>
      <c r="XDP16" s="111"/>
      <c r="XDQ16" s="111"/>
      <c r="XDR16" s="111"/>
      <c r="XDS16" s="111"/>
      <c r="XDT16" s="111"/>
      <c r="XDU16" s="111"/>
      <c r="XDV16" s="111"/>
      <c r="XDW16" s="111"/>
      <c r="XDX16" s="111"/>
      <c r="XDY16" s="111"/>
      <c r="XDZ16" s="111"/>
      <c r="XEA16" s="111"/>
      <c r="XEB16" s="111"/>
      <c r="XEC16" s="111"/>
      <c r="XED16" s="111"/>
      <c r="XEE16" s="111"/>
      <c r="XEF16" s="111"/>
      <c r="XEG16" s="111"/>
      <c r="XEH16" s="111"/>
      <c r="XEI16" s="111"/>
      <c r="XEJ16" s="111"/>
      <c r="XEK16" s="111"/>
      <c r="XEL16" s="111"/>
      <c r="XEM16" s="111"/>
      <c r="XEN16" s="111"/>
      <c r="XEO16" s="111"/>
      <c r="XEP16" s="111"/>
      <c r="XEQ16" s="111"/>
      <c r="XER16" s="111"/>
      <c r="XES16" s="111"/>
      <c r="XET16" s="111"/>
      <c r="XEU16" s="111"/>
      <c r="XEV16" s="111"/>
    </row>
    <row r="17" spans="1:26" s="58" customFormat="1" ht="18" customHeight="1">
      <c r="A17" s="77">
        <v>15</v>
      </c>
      <c r="B17" s="77">
        <v>571</v>
      </c>
      <c r="C17" s="78" t="s">
        <v>146</v>
      </c>
      <c r="D17" s="78" t="s">
        <v>73</v>
      </c>
      <c r="E17" s="79">
        <v>2</v>
      </c>
      <c r="F17" s="271">
        <v>6</v>
      </c>
      <c r="G17" s="80">
        <v>200</v>
      </c>
      <c r="H17" s="73">
        <v>600</v>
      </c>
      <c r="I17" s="85">
        <v>26085.437763350401</v>
      </c>
      <c r="J17" s="86">
        <v>6403.0880660185703</v>
      </c>
      <c r="K17" s="87">
        <v>0.24546599999999999</v>
      </c>
      <c r="L17" s="88">
        <v>28923.533392002901</v>
      </c>
      <c r="M17" s="88">
        <v>6189.5204517550601</v>
      </c>
      <c r="N17" s="89">
        <v>0.21399599999999999</v>
      </c>
      <c r="O17" s="90">
        <v>24915.69</v>
      </c>
      <c r="P17" s="90">
        <v>5619.53</v>
      </c>
      <c r="Q17" s="97">
        <f t="shared" si="0"/>
        <v>0.225541817224408</v>
      </c>
      <c r="R17" s="104">
        <f t="shared" si="1"/>
        <v>0.95515705835713904</v>
      </c>
      <c r="S17" s="104">
        <f t="shared" si="2"/>
        <v>0.86143313343897898</v>
      </c>
      <c r="T17" s="80">
        <v>0</v>
      </c>
      <c r="U17" s="79"/>
      <c r="V17" s="108"/>
      <c r="X17" s="100">
        <f t="shared" si="4"/>
        <v>0</v>
      </c>
      <c r="Z17" s="58">
        <f t="shared" si="3"/>
        <v>-200</v>
      </c>
    </row>
    <row r="18" spans="1:26" s="58" customFormat="1" ht="17.100000000000001" customHeight="1">
      <c r="A18" s="77">
        <v>16</v>
      </c>
      <c r="B18" s="77">
        <v>365</v>
      </c>
      <c r="C18" s="78" t="s">
        <v>150</v>
      </c>
      <c r="D18" s="78" t="s">
        <v>68</v>
      </c>
      <c r="E18" s="79">
        <v>2</v>
      </c>
      <c r="F18" s="271"/>
      <c r="G18" s="80">
        <v>200</v>
      </c>
      <c r="H18" s="73">
        <v>600</v>
      </c>
      <c r="I18" s="85">
        <v>18054</v>
      </c>
      <c r="J18" s="86">
        <v>4320.3944160000001</v>
      </c>
      <c r="K18" s="87">
        <v>0.23930399999999999</v>
      </c>
      <c r="L18" s="88">
        <v>20018.2752</v>
      </c>
      <c r="M18" s="88">
        <v>4176.2926453248001</v>
      </c>
      <c r="N18" s="89">
        <v>0.208624</v>
      </c>
      <c r="O18" s="90">
        <v>23839.599999999999</v>
      </c>
      <c r="P18" s="90">
        <v>5639.11</v>
      </c>
      <c r="Q18" s="97">
        <f t="shared" si="0"/>
        <v>0.23654381784929299</v>
      </c>
      <c r="R18" s="103">
        <f t="shared" si="1"/>
        <v>1.3204608397031099</v>
      </c>
      <c r="S18" s="104">
        <f t="shared" si="2"/>
        <v>1.19089181069906</v>
      </c>
      <c r="T18" s="80">
        <v>200</v>
      </c>
      <c r="U18" s="79">
        <v>200</v>
      </c>
      <c r="V18" s="108" t="s">
        <v>243</v>
      </c>
      <c r="X18" s="100">
        <f t="shared" si="4"/>
        <v>400</v>
      </c>
      <c r="Z18" s="58">
        <f t="shared" si="3"/>
        <v>0</v>
      </c>
    </row>
    <row r="19" spans="1:26" s="58" customFormat="1" ht="17.100000000000001" customHeight="1">
      <c r="A19" s="77">
        <v>17</v>
      </c>
      <c r="B19" s="77">
        <v>387</v>
      </c>
      <c r="C19" s="78" t="s">
        <v>156</v>
      </c>
      <c r="D19" s="78" t="s">
        <v>73</v>
      </c>
      <c r="E19" s="79">
        <v>2</v>
      </c>
      <c r="F19" s="271"/>
      <c r="G19" s="80">
        <v>200</v>
      </c>
      <c r="H19" s="73">
        <v>600</v>
      </c>
      <c r="I19" s="85">
        <v>15794.3207168352</v>
      </c>
      <c r="J19" s="86">
        <v>3174.7532300081798</v>
      </c>
      <c r="K19" s="87">
        <v>0.20100599999999999</v>
      </c>
      <c r="L19" s="88">
        <v>17671.949563652601</v>
      </c>
      <c r="M19" s="88">
        <v>3096.7617537362198</v>
      </c>
      <c r="N19" s="89">
        <v>0.175236</v>
      </c>
      <c r="O19" s="90">
        <v>16881.490000000002</v>
      </c>
      <c r="P19" s="90">
        <v>3820.74</v>
      </c>
      <c r="Q19" s="97">
        <f t="shared" si="0"/>
        <v>0.22632717846588199</v>
      </c>
      <c r="R19" s="104">
        <f t="shared" si="1"/>
        <v>1.06883292435654</v>
      </c>
      <c r="S19" s="104">
        <f t="shared" si="2"/>
        <v>0.95527038141403497</v>
      </c>
      <c r="T19" s="80">
        <v>200</v>
      </c>
      <c r="U19" s="79"/>
      <c r="V19" s="106"/>
      <c r="X19" s="100">
        <f t="shared" si="4"/>
        <v>200</v>
      </c>
      <c r="Z19" s="58">
        <f t="shared" si="3"/>
        <v>0</v>
      </c>
    </row>
    <row r="20" spans="1:26" s="58" customFormat="1" ht="17.100000000000001" customHeight="1">
      <c r="A20" s="20">
        <v>18</v>
      </c>
      <c r="B20" s="20">
        <v>707</v>
      </c>
      <c r="C20" s="21" t="s">
        <v>128</v>
      </c>
      <c r="D20" s="21" t="s">
        <v>73</v>
      </c>
      <c r="E20" s="74">
        <v>3</v>
      </c>
      <c r="F20" s="270">
        <v>7</v>
      </c>
      <c r="G20" s="75">
        <v>200</v>
      </c>
      <c r="H20" s="73">
        <v>600</v>
      </c>
      <c r="I20" s="85">
        <v>15045</v>
      </c>
      <c r="J20" s="86">
        <v>3623.7988799999998</v>
      </c>
      <c r="K20" s="87">
        <v>0.24086399999999999</v>
      </c>
      <c r="L20" s="88">
        <v>17440.164000000001</v>
      </c>
      <c r="M20" s="88">
        <v>3662.1553973760001</v>
      </c>
      <c r="N20" s="89">
        <v>0.209984</v>
      </c>
      <c r="O20" s="90">
        <v>18801.91</v>
      </c>
      <c r="P20" s="90">
        <v>4810.33</v>
      </c>
      <c r="Q20" s="97">
        <f t="shared" si="0"/>
        <v>0.25584262449931899</v>
      </c>
      <c r="R20" s="98">
        <f t="shared" si="1"/>
        <v>1.2497115320704599</v>
      </c>
      <c r="S20" s="98">
        <f t="shared" si="2"/>
        <v>1.0780810318068099</v>
      </c>
      <c r="T20" s="75">
        <v>200</v>
      </c>
      <c r="U20" s="74"/>
      <c r="V20" s="99"/>
      <c r="X20" s="100">
        <f t="shared" si="4"/>
        <v>200</v>
      </c>
      <c r="Z20" s="58">
        <f t="shared" si="3"/>
        <v>0</v>
      </c>
    </row>
    <row r="21" spans="1:26" s="58" customFormat="1" ht="17.100000000000001" customHeight="1">
      <c r="A21" s="20">
        <v>19</v>
      </c>
      <c r="B21" s="20">
        <v>102934</v>
      </c>
      <c r="C21" s="21" t="s">
        <v>114</v>
      </c>
      <c r="D21" s="21" t="s">
        <v>68</v>
      </c>
      <c r="E21" s="74">
        <v>3</v>
      </c>
      <c r="F21" s="270"/>
      <c r="G21" s="75">
        <v>200</v>
      </c>
      <c r="H21" s="73">
        <v>600</v>
      </c>
      <c r="I21" s="85">
        <v>14829.666128995201</v>
      </c>
      <c r="J21" s="86">
        <v>3157.82910550824</v>
      </c>
      <c r="K21" s="87">
        <v>0.21293999999999999</v>
      </c>
      <c r="L21" s="88">
        <v>16592.616838410198</v>
      </c>
      <c r="M21" s="88">
        <v>3080.2533898824599</v>
      </c>
      <c r="N21" s="89">
        <v>0.18564</v>
      </c>
      <c r="O21" s="90">
        <v>20647.7</v>
      </c>
      <c r="P21" s="90">
        <v>3472.14</v>
      </c>
      <c r="Q21" s="97">
        <f t="shared" si="0"/>
        <v>0.16816110268940401</v>
      </c>
      <c r="R21" s="98">
        <f t="shared" si="1"/>
        <v>1.3923239957256499</v>
      </c>
      <c r="S21" s="98">
        <f t="shared" si="2"/>
        <v>1.24439081557062</v>
      </c>
      <c r="T21" s="75">
        <v>200</v>
      </c>
      <c r="U21" s="74"/>
      <c r="V21" s="99"/>
      <c r="X21" s="100">
        <f t="shared" si="4"/>
        <v>200</v>
      </c>
      <c r="Z21" s="58">
        <f t="shared" si="3"/>
        <v>0</v>
      </c>
    </row>
    <row r="22" spans="1:26" s="58" customFormat="1" ht="17.100000000000001" customHeight="1">
      <c r="A22" s="20">
        <v>20</v>
      </c>
      <c r="B22" s="20">
        <v>379</v>
      </c>
      <c r="C22" s="21" t="s">
        <v>67</v>
      </c>
      <c r="D22" s="21" t="s">
        <v>68</v>
      </c>
      <c r="E22" s="74">
        <v>3</v>
      </c>
      <c r="F22" s="270"/>
      <c r="G22" s="75">
        <v>200</v>
      </c>
      <c r="H22" s="73">
        <v>600</v>
      </c>
      <c r="I22" s="85">
        <v>12483.5132313216</v>
      </c>
      <c r="J22" s="86">
        <v>2699.1352968234301</v>
      </c>
      <c r="K22" s="87">
        <v>0.21621599999999999</v>
      </c>
      <c r="L22" s="88">
        <v>13967.553284261099</v>
      </c>
      <c r="M22" s="88">
        <v>2632.8279238700802</v>
      </c>
      <c r="N22" s="89">
        <v>0.188496</v>
      </c>
      <c r="O22" s="90">
        <v>28018.560000000001</v>
      </c>
      <c r="P22" s="90">
        <v>5819.93</v>
      </c>
      <c r="Q22" s="97">
        <f t="shared" si="0"/>
        <v>0.20771695618903999</v>
      </c>
      <c r="R22" s="101">
        <f t="shared" si="1"/>
        <v>2.24444509176314</v>
      </c>
      <c r="S22" s="98">
        <f t="shared" si="2"/>
        <v>2.00597480673812</v>
      </c>
      <c r="T22" s="75">
        <v>200</v>
      </c>
      <c r="U22" s="74">
        <v>200</v>
      </c>
      <c r="V22" s="107" t="s">
        <v>202</v>
      </c>
      <c r="X22" s="100">
        <f t="shared" si="4"/>
        <v>400</v>
      </c>
      <c r="Z22" s="58">
        <f t="shared" si="3"/>
        <v>0</v>
      </c>
    </row>
    <row r="23" spans="1:26" s="58" customFormat="1" ht="17.100000000000001" customHeight="1">
      <c r="A23" s="77">
        <v>21</v>
      </c>
      <c r="B23" s="77">
        <v>742</v>
      </c>
      <c r="C23" s="78" t="s">
        <v>155</v>
      </c>
      <c r="D23" s="78" t="s">
        <v>49</v>
      </c>
      <c r="E23" s="79">
        <v>3</v>
      </c>
      <c r="F23" s="271">
        <v>8</v>
      </c>
      <c r="G23" s="80">
        <v>200</v>
      </c>
      <c r="H23" s="73">
        <v>600</v>
      </c>
      <c r="I23" s="85">
        <v>16442.8231314144</v>
      </c>
      <c r="J23" s="86">
        <v>3496.2045967863801</v>
      </c>
      <c r="K23" s="87">
        <v>0.21262800000000001</v>
      </c>
      <c r="L23" s="88">
        <v>18397.545945276899</v>
      </c>
      <c r="M23" s="88">
        <v>3410.3162967840999</v>
      </c>
      <c r="N23" s="89">
        <v>0.185368</v>
      </c>
      <c r="O23" s="90">
        <v>16597.12</v>
      </c>
      <c r="P23" s="90">
        <v>3322.96</v>
      </c>
      <c r="Q23" s="97">
        <f t="shared" si="0"/>
        <v>0.200213049010913</v>
      </c>
      <c r="R23" s="104">
        <f t="shared" si="1"/>
        <v>1.00938384286886</v>
      </c>
      <c r="S23" s="104">
        <f t="shared" si="2"/>
        <v>0.90213771170175505</v>
      </c>
      <c r="T23" s="80">
        <v>200</v>
      </c>
      <c r="U23" s="79"/>
      <c r="V23" s="106"/>
      <c r="X23" s="100">
        <f t="shared" si="4"/>
        <v>200</v>
      </c>
      <c r="Z23" s="58">
        <f t="shared" si="3"/>
        <v>0</v>
      </c>
    </row>
    <row r="24" spans="1:26" s="58" customFormat="1" ht="17.100000000000001" customHeight="1">
      <c r="A24" s="77">
        <v>22</v>
      </c>
      <c r="B24" s="77">
        <v>726</v>
      </c>
      <c r="C24" s="78" t="s">
        <v>102</v>
      </c>
      <c r="D24" s="78" t="s">
        <v>68</v>
      </c>
      <c r="E24" s="79">
        <v>3</v>
      </c>
      <c r="F24" s="271"/>
      <c r="G24" s="80">
        <v>200</v>
      </c>
      <c r="H24" s="73">
        <v>600</v>
      </c>
      <c r="I24" s="85">
        <v>11997.1614071232</v>
      </c>
      <c r="J24" s="86">
        <v>2868.1613776009399</v>
      </c>
      <c r="K24" s="87">
        <v>0.23907</v>
      </c>
      <c r="L24" s="88">
        <v>13423.383955202</v>
      </c>
      <c r="M24" s="88">
        <v>2797.7016839431999</v>
      </c>
      <c r="N24" s="89">
        <v>0.20841999999999999</v>
      </c>
      <c r="O24" s="90">
        <v>20835.59</v>
      </c>
      <c r="P24" s="90">
        <v>3786.62</v>
      </c>
      <c r="Q24" s="97">
        <f t="shared" si="0"/>
        <v>0.18173807413181001</v>
      </c>
      <c r="R24" s="104">
        <f t="shared" si="1"/>
        <v>1.73670998438256</v>
      </c>
      <c r="S24" s="104">
        <f t="shared" si="2"/>
        <v>1.55218610072802</v>
      </c>
      <c r="T24" s="80">
        <v>200</v>
      </c>
      <c r="U24" s="79"/>
      <c r="V24" s="108"/>
      <c r="X24" s="100">
        <f t="shared" si="4"/>
        <v>200</v>
      </c>
      <c r="Z24" s="58">
        <f t="shared" si="3"/>
        <v>0</v>
      </c>
    </row>
    <row r="25" spans="1:26" s="58" customFormat="1" ht="15.95" customHeight="1">
      <c r="A25" s="77">
        <v>23</v>
      </c>
      <c r="B25" s="77">
        <v>578</v>
      </c>
      <c r="C25" s="78" t="s">
        <v>51</v>
      </c>
      <c r="D25" s="78" t="s">
        <v>49</v>
      </c>
      <c r="E25" s="79">
        <v>3</v>
      </c>
      <c r="F25" s="271"/>
      <c r="G25" s="80">
        <v>200</v>
      </c>
      <c r="H25" s="73">
        <v>600</v>
      </c>
      <c r="I25" s="85">
        <v>12405.358260901199</v>
      </c>
      <c r="J25" s="86">
        <v>3404.0799282243302</v>
      </c>
      <c r="K25" s="87">
        <v>0.27440399999999998</v>
      </c>
      <c r="L25" s="88">
        <v>14380.291296036699</v>
      </c>
      <c r="M25" s="88">
        <v>3440.1108050030798</v>
      </c>
      <c r="N25" s="89">
        <v>0.23922399999999999</v>
      </c>
      <c r="O25" s="90">
        <v>36753.39</v>
      </c>
      <c r="P25" s="90">
        <v>8485.27</v>
      </c>
      <c r="Q25" s="97">
        <f t="shared" si="0"/>
        <v>0.230870404063408</v>
      </c>
      <c r="R25" s="103">
        <f t="shared" si="1"/>
        <v>2.9627028278448102</v>
      </c>
      <c r="S25" s="104">
        <f t="shared" si="2"/>
        <v>2.55581679420705</v>
      </c>
      <c r="T25" s="80">
        <v>200</v>
      </c>
      <c r="U25" s="79">
        <v>200</v>
      </c>
      <c r="V25" s="106" t="s">
        <v>202</v>
      </c>
      <c r="X25" s="100">
        <f t="shared" si="4"/>
        <v>400</v>
      </c>
      <c r="Z25" s="58">
        <f t="shared" si="3"/>
        <v>0</v>
      </c>
    </row>
    <row r="26" spans="1:26" s="58" customFormat="1" ht="17.100000000000001" customHeight="1">
      <c r="A26" s="20">
        <v>24</v>
      </c>
      <c r="B26" s="20">
        <v>546</v>
      </c>
      <c r="C26" s="21" t="s">
        <v>151</v>
      </c>
      <c r="D26" s="21" t="s">
        <v>73</v>
      </c>
      <c r="E26" s="74">
        <v>3</v>
      </c>
      <c r="F26" s="270">
        <v>9</v>
      </c>
      <c r="G26" s="75">
        <v>200</v>
      </c>
      <c r="H26" s="73">
        <v>600</v>
      </c>
      <c r="I26" s="85">
        <v>14180.635</v>
      </c>
      <c r="J26" s="86">
        <v>3710.9303731499999</v>
      </c>
      <c r="K26" s="87">
        <v>0.26168999999999998</v>
      </c>
      <c r="L26" s="88">
        <v>16295.2512912</v>
      </c>
      <c r="M26" s="88">
        <v>3717.5986295743701</v>
      </c>
      <c r="N26" s="89">
        <v>0.22814000000000001</v>
      </c>
      <c r="O26" s="90">
        <v>15925.86</v>
      </c>
      <c r="P26" s="90">
        <v>4350.66</v>
      </c>
      <c r="Q26" s="97">
        <f t="shared" si="0"/>
        <v>0.27318210759104999</v>
      </c>
      <c r="R26" s="98">
        <f t="shared" si="1"/>
        <v>1.1230710049303201</v>
      </c>
      <c r="S26" s="98">
        <f t="shared" si="2"/>
        <v>0.97733135349686295</v>
      </c>
      <c r="T26" s="75">
        <v>200</v>
      </c>
      <c r="U26" s="74"/>
      <c r="V26" s="99"/>
      <c r="X26" s="100">
        <f t="shared" si="4"/>
        <v>200</v>
      </c>
      <c r="Z26" s="58">
        <f t="shared" si="3"/>
        <v>0</v>
      </c>
    </row>
    <row r="27" spans="1:26" s="58" customFormat="1" ht="17.100000000000001" customHeight="1">
      <c r="A27" s="20">
        <v>25</v>
      </c>
      <c r="B27" s="20">
        <v>744</v>
      </c>
      <c r="C27" s="21" t="s">
        <v>124</v>
      </c>
      <c r="D27" s="21" t="s">
        <v>49</v>
      </c>
      <c r="E27" s="74">
        <v>3</v>
      </c>
      <c r="F27" s="270"/>
      <c r="G27" s="75">
        <v>200</v>
      </c>
      <c r="H27" s="73">
        <v>600</v>
      </c>
      <c r="I27" s="85">
        <v>14320.184999999999</v>
      </c>
      <c r="J27" s="86">
        <v>3077.2645546499998</v>
      </c>
      <c r="K27" s="87">
        <v>0.21489</v>
      </c>
      <c r="L27" s="88">
        <v>16022.5685928</v>
      </c>
      <c r="M27" s="88">
        <v>3001.6680001751502</v>
      </c>
      <c r="N27" s="89">
        <v>0.18734000000000001</v>
      </c>
      <c r="O27" s="90">
        <v>17399.77</v>
      </c>
      <c r="P27" s="90">
        <v>3011.21</v>
      </c>
      <c r="Q27" s="97">
        <f t="shared" si="0"/>
        <v>0.17306033355613301</v>
      </c>
      <c r="R27" s="98">
        <f t="shared" si="1"/>
        <v>1.2150520401796501</v>
      </c>
      <c r="S27" s="98">
        <f t="shared" si="2"/>
        <v>1.0859538468644101</v>
      </c>
      <c r="T27" s="75">
        <v>200</v>
      </c>
      <c r="U27" s="74"/>
      <c r="V27" s="99"/>
      <c r="X27" s="100">
        <f t="shared" si="4"/>
        <v>200</v>
      </c>
      <c r="Z27" s="58">
        <f t="shared" si="3"/>
        <v>0</v>
      </c>
    </row>
    <row r="28" spans="1:26" s="58" customFormat="1" ht="17.100000000000001" customHeight="1">
      <c r="A28" s="20">
        <v>26</v>
      </c>
      <c r="B28" s="20">
        <v>513</v>
      </c>
      <c r="C28" s="21" t="s">
        <v>92</v>
      </c>
      <c r="D28" s="21" t="s">
        <v>68</v>
      </c>
      <c r="E28" s="74">
        <v>3</v>
      </c>
      <c r="F28" s="270"/>
      <c r="G28" s="75">
        <v>200</v>
      </c>
      <c r="H28" s="73">
        <v>600</v>
      </c>
      <c r="I28" s="85">
        <v>14519.8605866784</v>
      </c>
      <c r="J28" s="86">
        <v>3592.4458269136198</v>
      </c>
      <c r="K28" s="87">
        <v>0.247416</v>
      </c>
      <c r="L28" s="88">
        <v>16245.981613222701</v>
      </c>
      <c r="M28" s="88">
        <v>3504.1932500456901</v>
      </c>
      <c r="N28" s="89">
        <v>0.215696</v>
      </c>
      <c r="O28" s="90">
        <v>17669.04</v>
      </c>
      <c r="P28" s="90">
        <v>4839.21</v>
      </c>
      <c r="Q28" s="97">
        <f t="shared" si="0"/>
        <v>0.273880754132652</v>
      </c>
      <c r="R28" s="101">
        <f t="shared" si="1"/>
        <v>1.2168877169668499</v>
      </c>
      <c r="S28" s="98">
        <f t="shared" si="2"/>
        <v>1.0875944846336101</v>
      </c>
      <c r="T28" s="75">
        <v>200</v>
      </c>
      <c r="U28" s="74">
        <v>200</v>
      </c>
      <c r="V28" s="107" t="s">
        <v>202</v>
      </c>
      <c r="X28" s="100">
        <f t="shared" si="4"/>
        <v>400</v>
      </c>
      <c r="Z28" s="58">
        <f t="shared" si="3"/>
        <v>0</v>
      </c>
    </row>
    <row r="29" spans="1:26" s="58" customFormat="1" ht="17.100000000000001" customHeight="1">
      <c r="A29" s="77">
        <v>27</v>
      </c>
      <c r="B29" s="77">
        <v>724</v>
      </c>
      <c r="C29" s="78" t="s">
        <v>131</v>
      </c>
      <c r="D29" s="78" t="s">
        <v>73</v>
      </c>
      <c r="E29" s="79">
        <v>3</v>
      </c>
      <c r="F29" s="271">
        <v>10</v>
      </c>
      <c r="G29" s="80">
        <v>200</v>
      </c>
      <c r="H29" s="73">
        <v>600</v>
      </c>
      <c r="I29" s="85">
        <v>12919.708347456</v>
      </c>
      <c r="J29" s="86">
        <v>3188.48066248536</v>
      </c>
      <c r="K29" s="87">
        <v>0.24679200000000001</v>
      </c>
      <c r="L29" s="88">
        <v>14455.603275801601</v>
      </c>
      <c r="M29" s="88">
        <v>3110.1519559952599</v>
      </c>
      <c r="N29" s="89">
        <v>0.21515200000000001</v>
      </c>
      <c r="O29" s="90">
        <v>13662.12</v>
      </c>
      <c r="P29" s="90">
        <v>2473.54</v>
      </c>
      <c r="Q29" s="97">
        <f t="shared" si="0"/>
        <v>0.181050964272016</v>
      </c>
      <c r="R29" s="104">
        <f t="shared" si="1"/>
        <v>1.0574634993745999</v>
      </c>
      <c r="S29" s="104">
        <f t="shared" si="2"/>
        <v>0.94510894767499098</v>
      </c>
      <c r="T29" s="80">
        <v>200</v>
      </c>
      <c r="U29" s="79"/>
      <c r="V29" s="106"/>
      <c r="X29" s="100">
        <f t="shared" si="4"/>
        <v>200</v>
      </c>
      <c r="Z29" s="58">
        <f t="shared" si="3"/>
        <v>0</v>
      </c>
    </row>
    <row r="30" spans="1:26" s="58" customFormat="1" ht="17.100000000000001" customHeight="1">
      <c r="A30" s="77">
        <v>28</v>
      </c>
      <c r="B30" s="77">
        <v>747</v>
      </c>
      <c r="C30" s="78" t="s">
        <v>56</v>
      </c>
      <c r="D30" s="78" t="s">
        <v>49</v>
      </c>
      <c r="E30" s="79">
        <v>3</v>
      </c>
      <c r="F30" s="271"/>
      <c r="G30" s="80">
        <v>200</v>
      </c>
      <c r="H30" s="73">
        <v>600</v>
      </c>
      <c r="I30" s="85">
        <v>10320.614250000001</v>
      </c>
      <c r="J30" s="86">
        <v>1857.1532518305</v>
      </c>
      <c r="K30" s="87">
        <v>0.17994599999999999</v>
      </c>
      <c r="L30" s="88">
        <v>13003.973954999999</v>
      </c>
      <c r="M30" s="88">
        <v>2040.0114181645799</v>
      </c>
      <c r="N30" s="89">
        <v>0.15687599999999999</v>
      </c>
      <c r="O30" s="90">
        <v>21685.11</v>
      </c>
      <c r="P30" s="90">
        <v>4013.69</v>
      </c>
      <c r="Q30" s="97">
        <f t="shared" si="0"/>
        <v>0.18508967674132201</v>
      </c>
      <c r="R30" s="103">
        <f t="shared" si="1"/>
        <v>2.1011452879367098</v>
      </c>
      <c r="S30" s="104">
        <f t="shared" si="2"/>
        <v>1.6675756253466001</v>
      </c>
      <c r="T30" s="80">
        <v>200</v>
      </c>
      <c r="U30" s="79">
        <v>200</v>
      </c>
      <c r="V30" s="108" t="s">
        <v>202</v>
      </c>
      <c r="X30" s="100">
        <f t="shared" si="4"/>
        <v>400</v>
      </c>
      <c r="Z30" s="58">
        <f t="shared" si="3"/>
        <v>0</v>
      </c>
    </row>
    <row r="31" spans="1:26" s="58" customFormat="1" ht="17.100000000000001" customHeight="1">
      <c r="A31" s="77">
        <v>29</v>
      </c>
      <c r="B31" s="77">
        <v>399</v>
      </c>
      <c r="C31" s="78" t="s">
        <v>111</v>
      </c>
      <c r="D31" s="78" t="s">
        <v>73</v>
      </c>
      <c r="E31" s="79">
        <v>3</v>
      </c>
      <c r="F31" s="271"/>
      <c r="G31" s="80">
        <v>200</v>
      </c>
      <c r="H31" s="73">
        <v>600</v>
      </c>
      <c r="I31" s="85">
        <v>11600.153821948799</v>
      </c>
      <c r="J31" s="86">
        <v>2899.9224539489801</v>
      </c>
      <c r="K31" s="87">
        <v>0.24998999999999999</v>
      </c>
      <c r="L31" s="88">
        <v>13446.898310402999</v>
      </c>
      <c r="M31" s="88">
        <v>2930.6170177692402</v>
      </c>
      <c r="N31" s="89">
        <v>0.21793999999999999</v>
      </c>
      <c r="O31" s="90">
        <v>21848.83</v>
      </c>
      <c r="P31" s="90">
        <v>5656.48</v>
      </c>
      <c r="Q31" s="97">
        <f t="shared" si="0"/>
        <v>0.258891666052599</v>
      </c>
      <c r="R31" s="104">
        <f t="shared" si="1"/>
        <v>1.8834948514785701</v>
      </c>
      <c r="S31" s="104">
        <f t="shared" si="2"/>
        <v>1.6248230257751699</v>
      </c>
      <c r="T31" s="80">
        <v>200</v>
      </c>
      <c r="U31" s="79"/>
      <c r="V31" s="106"/>
      <c r="X31" s="100">
        <f t="shared" si="4"/>
        <v>200</v>
      </c>
      <c r="Z31" s="58">
        <f t="shared" si="3"/>
        <v>0</v>
      </c>
    </row>
    <row r="32" spans="1:26" s="58" customFormat="1" ht="17.100000000000001" customHeight="1">
      <c r="A32" s="20">
        <v>30</v>
      </c>
      <c r="B32" s="20">
        <v>308</v>
      </c>
      <c r="C32" s="21" t="s">
        <v>64</v>
      </c>
      <c r="D32" s="21" t="s">
        <v>49</v>
      </c>
      <c r="E32" s="74">
        <v>4</v>
      </c>
      <c r="F32" s="270">
        <v>11</v>
      </c>
      <c r="G32" s="75">
        <v>150</v>
      </c>
      <c r="H32" s="73">
        <v>450</v>
      </c>
      <c r="I32" s="85">
        <v>10696.489982679601</v>
      </c>
      <c r="J32" s="86">
        <v>2870.9165183712398</v>
      </c>
      <c r="K32" s="87">
        <v>0.26839800000000003</v>
      </c>
      <c r="L32" s="88">
        <v>12399.371187922199</v>
      </c>
      <c r="M32" s="88">
        <v>2901.30406551954</v>
      </c>
      <c r="N32" s="89">
        <v>0.233988</v>
      </c>
      <c r="O32" s="90">
        <v>29795.03</v>
      </c>
      <c r="P32" s="90">
        <v>6906.04</v>
      </c>
      <c r="Q32" s="97">
        <f t="shared" si="0"/>
        <v>0.23178496547914201</v>
      </c>
      <c r="R32" s="101">
        <f t="shared" si="1"/>
        <v>2.7854959943164399</v>
      </c>
      <c r="S32" s="98">
        <f t="shared" si="2"/>
        <v>2.4029468550003799</v>
      </c>
      <c r="T32" s="75">
        <v>150</v>
      </c>
      <c r="U32" s="74">
        <v>150</v>
      </c>
      <c r="V32" s="99" t="s">
        <v>202</v>
      </c>
      <c r="X32" s="100">
        <f t="shared" si="4"/>
        <v>300</v>
      </c>
      <c r="Z32" s="58">
        <f t="shared" si="3"/>
        <v>0</v>
      </c>
    </row>
    <row r="33" spans="1:26" s="58" customFormat="1" ht="17.100000000000001" customHeight="1">
      <c r="A33" s="20">
        <v>31</v>
      </c>
      <c r="B33" s="20">
        <v>754</v>
      </c>
      <c r="C33" s="21" t="s">
        <v>105</v>
      </c>
      <c r="D33" s="21" t="s">
        <v>55</v>
      </c>
      <c r="E33" s="74">
        <v>4</v>
      </c>
      <c r="F33" s="270"/>
      <c r="G33" s="75">
        <v>150</v>
      </c>
      <c r="H33" s="73">
        <v>450</v>
      </c>
      <c r="I33" s="85">
        <v>10568.264924880001</v>
      </c>
      <c r="J33" s="86">
        <v>2339.4333968311398</v>
      </c>
      <c r="K33" s="87">
        <v>0.22136400000000001</v>
      </c>
      <c r="L33" s="88">
        <v>12250.7327009209</v>
      </c>
      <c r="M33" s="88">
        <v>2364.19539955452</v>
      </c>
      <c r="N33" s="89">
        <v>0.19298399999999999</v>
      </c>
      <c r="O33" s="90">
        <v>16741.8</v>
      </c>
      <c r="P33" s="90">
        <v>3811.83</v>
      </c>
      <c r="Q33" s="97">
        <f t="shared" si="0"/>
        <v>0.227683403218292</v>
      </c>
      <c r="R33" s="98">
        <f t="shared" si="1"/>
        <v>1.5841578649855901</v>
      </c>
      <c r="S33" s="98">
        <f t="shared" si="2"/>
        <v>1.3665958117543</v>
      </c>
      <c r="T33" s="75">
        <v>150</v>
      </c>
      <c r="U33" s="74"/>
      <c r="V33" s="99"/>
      <c r="X33" s="100">
        <f t="shared" si="4"/>
        <v>150</v>
      </c>
      <c r="Z33" s="58">
        <f t="shared" si="3"/>
        <v>0</v>
      </c>
    </row>
    <row r="34" spans="1:26" s="58" customFormat="1" ht="17.100000000000001" customHeight="1">
      <c r="A34" s="20">
        <v>32</v>
      </c>
      <c r="B34" s="20">
        <v>357</v>
      </c>
      <c r="C34" s="21" t="s">
        <v>106</v>
      </c>
      <c r="D34" s="21" t="s">
        <v>68</v>
      </c>
      <c r="E34" s="74">
        <v>4</v>
      </c>
      <c r="F34" s="270"/>
      <c r="G34" s="75">
        <v>150</v>
      </c>
      <c r="H34" s="73">
        <v>450</v>
      </c>
      <c r="I34" s="85">
        <v>10357.775255312101</v>
      </c>
      <c r="J34" s="86">
        <v>2448.76451031038</v>
      </c>
      <c r="K34" s="87">
        <v>0.23641799999999999</v>
      </c>
      <c r="L34" s="88">
        <v>12006.7330759578</v>
      </c>
      <c r="M34" s="88">
        <v>2474.6837408195101</v>
      </c>
      <c r="N34" s="89">
        <v>0.20610800000000001</v>
      </c>
      <c r="O34" s="90">
        <v>11683.24</v>
      </c>
      <c r="P34" s="90">
        <v>2687.78</v>
      </c>
      <c r="Q34" s="97">
        <f t="shared" si="0"/>
        <v>0.23005433424289801</v>
      </c>
      <c r="R34" s="98">
        <f t="shared" si="1"/>
        <v>1.12796809276279</v>
      </c>
      <c r="S34" s="98">
        <f t="shared" si="2"/>
        <v>0.97305736090647699</v>
      </c>
      <c r="T34" s="75">
        <v>150</v>
      </c>
      <c r="U34" s="74"/>
      <c r="V34" s="107"/>
      <c r="X34" s="100">
        <f t="shared" si="4"/>
        <v>150</v>
      </c>
      <c r="Z34" s="58">
        <f t="shared" si="3"/>
        <v>0</v>
      </c>
    </row>
    <row r="35" spans="1:26" s="58" customFormat="1" ht="18" customHeight="1">
      <c r="A35" s="77">
        <v>33</v>
      </c>
      <c r="B35" s="77">
        <v>391</v>
      </c>
      <c r="C35" s="78" t="s">
        <v>159</v>
      </c>
      <c r="D35" s="78" t="s">
        <v>49</v>
      </c>
      <c r="E35" s="79">
        <v>4</v>
      </c>
      <c r="F35" s="271">
        <v>12</v>
      </c>
      <c r="G35" s="80">
        <v>150</v>
      </c>
      <c r="H35" s="73">
        <v>450</v>
      </c>
      <c r="I35" s="85">
        <v>9498.6930106925993</v>
      </c>
      <c r="J35" s="86">
        <v>2680.56916238949</v>
      </c>
      <c r="K35" s="87">
        <v>0.28220400000000001</v>
      </c>
      <c r="L35" s="88">
        <v>11106.6317635426</v>
      </c>
      <c r="M35" s="88">
        <v>2732.49797299381</v>
      </c>
      <c r="N35" s="89">
        <v>0.24602399999999999</v>
      </c>
      <c r="O35" s="91">
        <v>9937.7999999999993</v>
      </c>
      <c r="P35" s="91">
        <v>3019.47</v>
      </c>
      <c r="Q35" s="109">
        <f t="shared" si="0"/>
        <v>0.30383686530218001</v>
      </c>
      <c r="R35" s="104">
        <f t="shared" si="1"/>
        <v>1.0462281483161</v>
      </c>
      <c r="S35" s="104">
        <f t="shared" si="2"/>
        <v>0.89476271578758204</v>
      </c>
      <c r="T35" s="80">
        <v>150</v>
      </c>
      <c r="U35" s="79"/>
      <c r="V35" s="106"/>
      <c r="X35" s="100">
        <f t="shared" si="4"/>
        <v>150</v>
      </c>
      <c r="Y35" s="110" t="s">
        <v>204</v>
      </c>
      <c r="Z35" s="58">
        <f t="shared" si="3"/>
        <v>0</v>
      </c>
    </row>
    <row r="36" spans="1:26" s="58" customFormat="1" ht="17.100000000000001" customHeight="1">
      <c r="A36" s="77">
        <v>34</v>
      </c>
      <c r="B36" s="77">
        <v>514</v>
      </c>
      <c r="C36" s="78" t="s">
        <v>74</v>
      </c>
      <c r="D36" s="78" t="s">
        <v>53</v>
      </c>
      <c r="E36" s="79">
        <v>4</v>
      </c>
      <c r="F36" s="271"/>
      <c r="G36" s="80">
        <v>150</v>
      </c>
      <c r="H36" s="73">
        <v>450</v>
      </c>
      <c r="I36" s="85">
        <v>10661.7364000785</v>
      </c>
      <c r="J36" s="86">
        <v>2837.4718785712898</v>
      </c>
      <c r="K36" s="87">
        <v>0.26613599999999998</v>
      </c>
      <c r="L36" s="88">
        <v>12359.084834971</v>
      </c>
      <c r="M36" s="88">
        <v>2867.50542707063</v>
      </c>
      <c r="N36" s="89">
        <v>0.232016</v>
      </c>
      <c r="O36" s="90">
        <v>25564.98</v>
      </c>
      <c r="P36" s="90">
        <v>3800.36</v>
      </c>
      <c r="Q36" s="97">
        <f t="shared" si="0"/>
        <v>0.14865491778206</v>
      </c>
      <c r="R36" s="103">
        <f t="shared" si="1"/>
        <v>2.3978251797532502</v>
      </c>
      <c r="S36" s="104">
        <f t="shared" si="2"/>
        <v>2.0685172358119801</v>
      </c>
      <c r="T36" s="80">
        <v>150</v>
      </c>
      <c r="U36" s="79">
        <v>150</v>
      </c>
      <c r="V36" s="106" t="s">
        <v>202</v>
      </c>
      <c r="X36" s="100">
        <f t="shared" si="4"/>
        <v>300</v>
      </c>
      <c r="Y36" s="110" t="s">
        <v>204</v>
      </c>
      <c r="Z36" s="58">
        <f t="shared" ref="Z36:Z67" si="5">T36-G36</f>
        <v>0</v>
      </c>
    </row>
    <row r="37" spans="1:26" s="58" customFormat="1" ht="17.100000000000001" customHeight="1">
      <c r="A37" s="77">
        <v>35</v>
      </c>
      <c r="B37" s="77">
        <v>598</v>
      </c>
      <c r="C37" s="78" t="s">
        <v>117</v>
      </c>
      <c r="D37" s="78" t="s">
        <v>73</v>
      </c>
      <c r="E37" s="79">
        <v>4</v>
      </c>
      <c r="F37" s="271"/>
      <c r="G37" s="80">
        <v>150</v>
      </c>
      <c r="H37" s="73">
        <v>450</v>
      </c>
      <c r="I37" s="85">
        <v>10430.965465400701</v>
      </c>
      <c r="J37" s="86">
        <v>2706.0845087579701</v>
      </c>
      <c r="K37" s="87">
        <v>0.25942799999999999</v>
      </c>
      <c r="L37" s="88">
        <v>12196.7192993837</v>
      </c>
      <c r="M37" s="88">
        <v>2758.5076105030198</v>
      </c>
      <c r="N37" s="89">
        <v>0.22616800000000001</v>
      </c>
      <c r="O37" s="90">
        <v>10936.6</v>
      </c>
      <c r="P37" s="90">
        <v>1997.62</v>
      </c>
      <c r="Q37" s="97">
        <f t="shared" si="0"/>
        <v>0.182654572719127</v>
      </c>
      <c r="R37" s="104">
        <f t="shared" si="1"/>
        <v>1.04847437528927</v>
      </c>
      <c r="S37" s="104">
        <f t="shared" si="2"/>
        <v>0.89668375007635304</v>
      </c>
      <c r="T37" s="80">
        <v>150</v>
      </c>
      <c r="U37" s="79"/>
      <c r="V37" s="106"/>
      <c r="X37" s="100">
        <f t="shared" ref="X37:X68" si="6">T37+U37</f>
        <v>150</v>
      </c>
      <c r="Y37" s="110" t="s">
        <v>204</v>
      </c>
      <c r="Z37" s="58">
        <f t="shared" si="5"/>
        <v>0</v>
      </c>
    </row>
    <row r="38" spans="1:26" s="58" customFormat="1" ht="17.100000000000001" customHeight="1">
      <c r="A38" s="20">
        <v>36</v>
      </c>
      <c r="B38" s="20">
        <v>737</v>
      </c>
      <c r="C38" s="21" t="s">
        <v>132</v>
      </c>
      <c r="D38" s="21" t="s">
        <v>73</v>
      </c>
      <c r="E38" s="74">
        <v>4</v>
      </c>
      <c r="F38" s="270">
        <v>13</v>
      </c>
      <c r="G38" s="75">
        <v>150</v>
      </c>
      <c r="H38" s="73">
        <v>450</v>
      </c>
      <c r="I38" s="85">
        <v>11136.3256</v>
      </c>
      <c r="J38" s="86">
        <v>2978.5439176271998</v>
      </c>
      <c r="K38" s="87">
        <v>0.26746199999999998</v>
      </c>
      <c r="L38" s="88">
        <v>13021.482797568</v>
      </c>
      <c r="M38" s="88">
        <v>3036.2451868745302</v>
      </c>
      <c r="N38" s="89">
        <v>0.23317199999999999</v>
      </c>
      <c r="O38" s="90">
        <v>15418.18</v>
      </c>
      <c r="P38" s="90">
        <v>4055.17</v>
      </c>
      <c r="Q38" s="97">
        <f t="shared" si="0"/>
        <v>0.263012236204273</v>
      </c>
      <c r="R38" s="98">
        <f t="shared" si="1"/>
        <v>1.3844943614076799</v>
      </c>
      <c r="S38" s="98">
        <f t="shared" si="2"/>
        <v>1.1840571645864799</v>
      </c>
      <c r="T38" s="75">
        <v>150</v>
      </c>
      <c r="U38" s="74"/>
      <c r="V38" s="99"/>
      <c r="X38" s="100">
        <f t="shared" si="6"/>
        <v>150</v>
      </c>
      <c r="Z38" s="58">
        <f t="shared" si="5"/>
        <v>0</v>
      </c>
    </row>
    <row r="39" spans="1:26" s="58" customFormat="1" ht="17.100000000000001" customHeight="1">
      <c r="A39" s="20">
        <v>37</v>
      </c>
      <c r="B39" s="20">
        <v>746</v>
      </c>
      <c r="C39" s="21" t="s">
        <v>83</v>
      </c>
      <c r="D39" s="21" t="s">
        <v>53</v>
      </c>
      <c r="E39" s="74">
        <v>4</v>
      </c>
      <c r="F39" s="270"/>
      <c r="G39" s="75">
        <v>150</v>
      </c>
      <c r="H39" s="73">
        <v>450</v>
      </c>
      <c r="I39" s="85">
        <v>12164.3243367456</v>
      </c>
      <c r="J39" s="86">
        <v>3056.1405177152901</v>
      </c>
      <c r="K39" s="87">
        <v>0.25123800000000002</v>
      </c>
      <c r="L39" s="88">
        <v>14100.884771155501</v>
      </c>
      <c r="M39" s="88">
        <v>3088.4885896566502</v>
      </c>
      <c r="N39" s="89">
        <v>0.219028</v>
      </c>
      <c r="O39" s="90">
        <v>17499.849999999999</v>
      </c>
      <c r="P39" s="90">
        <v>3983.58</v>
      </c>
      <c r="Q39" s="97">
        <f t="shared" si="0"/>
        <v>0.22763509401509199</v>
      </c>
      <c r="R39" s="98">
        <f t="shared" si="1"/>
        <v>1.43862079927752</v>
      </c>
      <c r="S39" s="98">
        <f t="shared" si="2"/>
        <v>1.2410462381621199</v>
      </c>
      <c r="T39" s="75">
        <v>150</v>
      </c>
      <c r="U39" s="74"/>
      <c r="V39" s="107"/>
      <c r="X39" s="100">
        <f t="shared" si="6"/>
        <v>150</v>
      </c>
      <c r="Z39" s="58">
        <f t="shared" si="5"/>
        <v>0</v>
      </c>
    </row>
    <row r="40" spans="1:26" s="58" customFormat="1" ht="17.100000000000001" customHeight="1">
      <c r="A40" s="20">
        <v>38</v>
      </c>
      <c r="B40" s="20">
        <v>101453</v>
      </c>
      <c r="C40" s="21" t="s">
        <v>81</v>
      </c>
      <c r="D40" s="21" t="s">
        <v>55</v>
      </c>
      <c r="E40" s="74">
        <v>4</v>
      </c>
      <c r="F40" s="270"/>
      <c r="G40" s="75">
        <v>150</v>
      </c>
      <c r="H40" s="73">
        <v>450</v>
      </c>
      <c r="I40" s="85">
        <v>10037.143599999999</v>
      </c>
      <c r="J40" s="86">
        <v>2495.0933789495998</v>
      </c>
      <c r="K40" s="87">
        <v>0.248586</v>
      </c>
      <c r="L40" s="88">
        <v>12140.92889856</v>
      </c>
      <c r="M40" s="88">
        <v>2631.13354718033</v>
      </c>
      <c r="N40" s="89">
        <v>0.21671599999999999</v>
      </c>
      <c r="O40" s="90">
        <v>16185.65</v>
      </c>
      <c r="P40" s="90">
        <v>3584.93</v>
      </c>
      <c r="Q40" s="97">
        <f t="shared" si="0"/>
        <v>0.22148817007658</v>
      </c>
      <c r="R40" s="101">
        <f t="shared" si="1"/>
        <v>1.6125753147538899</v>
      </c>
      <c r="S40" s="98">
        <f t="shared" si="2"/>
        <v>1.3331475816417699</v>
      </c>
      <c r="T40" s="75">
        <v>150</v>
      </c>
      <c r="U40" s="74">
        <v>150</v>
      </c>
      <c r="V40" s="99" t="s">
        <v>202</v>
      </c>
      <c r="X40" s="100">
        <f t="shared" si="6"/>
        <v>300</v>
      </c>
      <c r="Z40" s="58">
        <f t="shared" si="5"/>
        <v>0</v>
      </c>
    </row>
    <row r="41" spans="1:26" s="58" customFormat="1" ht="17.100000000000001" customHeight="1">
      <c r="A41" s="77">
        <v>39</v>
      </c>
      <c r="B41" s="77">
        <v>355</v>
      </c>
      <c r="C41" s="78" t="s">
        <v>88</v>
      </c>
      <c r="D41" s="78" t="s">
        <v>49</v>
      </c>
      <c r="E41" s="79">
        <v>4</v>
      </c>
      <c r="F41" s="271">
        <v>14</v>
      </c>
      <c r="G41" s="80">
        <v>150</v>
      </c>
      <c r="H41" s="73">
        <v>450</v>
      </c>
      <c r="I41" s="85">
        <v>10998.0067999968</v>
      </c>
      <c r="J41" s="86">
        <v>2318.7537656705299</v>
      </c>
      <c r="K41" s="87">
        <v>0.21083399999999999</v>
      </c>
      <c r="L41" s="88">
        <v>12748.8894825563</v>
      </c>
      <c r="M41" s="88">
        <v>2343.2968824517802</v>
      </c>
      <c r="N41" s="89">
        <v>0.183804</v>
      </c>
      <c r="O41" s="90">
        <v>19493.939999999999</v>
      </c>
      <c r="P41" s="90">
        <v>3272.68</v>
      </c>
      <c r="Q41" s="97">
        <f t="shared" si="0"/>
        <v>0.16788191612367701</v>
      </c>
      <c r="R41" s="103">
        <f t="shared" si="1"/>
        <v>1.77249754019116</v>
      </c>
      <c r="S41" s="104">
        <f t="shared" si="2"/>
        <v>1.5290696516486899</v>
      </c>
      <c r="T41" s="80">
        <v>150</v>
      </c>
      <c r="U41" s="79">
        <v>150</v>
      </c>
      <c r="V41" s="108" t="s">
        <v>244</v>
      </c>
      <c r="X41" s="100">
        <f t="shared" si="6"/>
        <v>300</v>
      </c>
      <c r="Z41" s="58">
        <f t="shared" si="5"/>
        <v>0</v>
      </c>
    </row>
    <row r="42" spans="1:26" s="58" customFormat="1" ht="17.100000000000001" customHeight="1">
      <c r="A42" s="77">
        <v>40</v>
      </c>
      <c r="B42" s="77">
        <v>377</v>
      </c>
      <c r="C42" s="78" t="s">
        <v>135</v>
      </c>
      <c r="D42" s="78" t="s">
        <v>73</v>
      </c>
      <c r="E42" s="79">
        <v>4</v>
      </c>
      <c r="F42" s="271"/>
      <c r="G42" s="80">
        <v>150</v>
      </c>
      <c r="H42" s="73">
        <v>450</v>
      </c>
      <c r="I42" s="85">
        <v>11818.9826584896</v>
      </c>
      <c r="J42" s="86">
        <v>3097.5189751369498</v>
      </c>
      <c r="K42" s="87">
        <v>0.26207999999999998</v>
      </c>
      <c r="L42" s="88">
        <v>13700.5646977211</v>
      </c>
      <c r="M42" s="88">
        <v>3130.3050221353301</v>
      </c>
      <c r="N42" s="89">
        <v>0.22847999999999999</v>
      </c>
      <c r="O42" s="90">
        <v>14347.03</v>
      </c>
      <c r="P42" s="90">
        <v>2634.69</v>
      </c>
      <c r="Q42" s="97">
        <f t="shared" si="0"/>
        <v>0.18364009833394099</v>
      </c>
      <c r="R42" s="104">
        <f t="shared" si="1"/>
        <v>1.2138972037237501</v>
      </c>
      <c r="S42" s="104">
        <f t="shared" si="2"/>
        <v>1.0471853034193901</v>
      </c>
      <c r="T42" s="80">
        <v>150</v>
      </c>
      <c r="U42" s="79"/>
      <c r="V42" s="106"/>
      <c r="X42" s="100">
        <f t="shared" si="6"/>
        <v>150</v>
      </c>
      <c r="Z42" s="58">
        <f t="shared" si="5"/>
        <v>0</v>
      </c>
    </row>
    <row r="43" spans="1:26" s="58" customFormat="1" ht="17.100000000000001" customHeight="1">
      <c r="A43" s="77">
        <v>41</v>
      </c>
      <c r="B43" s="77">
        <v>515</v>
      </c>
      <c r="C43" s="78" t="s">
        <v>121</v>
      </c>
      <c r="D43" s="78" t="s">
        <v>49</v>
      </c>
      <c r="E43" s="79">
        <v>4</v>
      </c>
      <c r="F43" s="271"/>
      <c r="G43" s="80">
        <v>150</v>
      </c>
      <c r="H43" s="73">
        <v>450</v>
      </c>
      <c r="I43" s="85">
        <v>10357.565399999999</v>
      </c>
      <c r="J43" s="86">
        <v>2494.7646325055998</v>
      </c>
      <c r="K43" s="87">
        <v>0.24086399999999999</v>
      </c>
      <c r="L43" s="88">
        <v>12110.894070912</v>
      </c>
      <c r="M43" s="88">
        <v>2543.09398058639</v>
      </c>
      <c r="N43" s="89">
        <v>0.209984</v>
      </c>
      <c r="O43" s="90">
        <v>9318.76</v>
      </c>
      <c r="P43" s="90">
        <v>1775.98</v>
      </c>
      <c r="Q43" s="97">
        <f t="shared" si="0"/>
        <v>0.19058115028179701</v>
      </c>
      <c r="R43" s="104">
        <f t="shared" si="1"/>
        <v>0.89970563931944902</v>
      </c>
      <c r="S43" s="104">
        <f t="shared" si="2"/>
        <v>0.76945268825212798</v>
      </c>
      <c r="T43" s="80">
        <v>0</v>
      </c>
      <c r="U43" s="79"/>
      <c r="V43" s="108"/>
      <c r="X43" s="100">
        <f t="shared" si="6"/>
        <v>0</v>
      </c>
      <c r="Z43" s="58">
        <f t="shared" si="5"/>
        <v>-150</v>
      </c>
    </row>
    <row r="44" spans="1:26" s="58" customFormat="1" ht="17.100000000000001" customHeight="1">
      <c r="A44" s="20">
        <v>42</v>
      </c>
      <c r="B44" s="20">
        <v>106066</v>
      </c>
      <c r="C44" s="21" t="s">
        <v>115</v>
      </c>
      <c r="D44" s="21" t="s">
        <v>116</v>
      </c>
      <c r="E44" s="74">
        <v>5</v>
      </c>
      <c r="F44" s="270">
        <v>15</v>
      </c>
      <c r="G44" s="75">
        <v>150</v>
      </c>
      <c r="H44" s="73">
        <v>450</v>
      </c>
      <c r="I44" s="85">
        <v>8525.5</v>
      </c>
      <c r="J44" s="86">
        <v>2337.4363349999999</v>
      </c>
      <c r="K44" s="87">
        <v>0.27417000000000002</v>
      </c>
      <c r="L44" s="88">
        <v>9968.6966400000001</v>
      </c>
      <c r="M44" s="88">
        <v>2382.7178708928</v>
      </c>
      <c r="N44" s="89">
        <v>0.23902000000000001</v>
      </c>
      <c r="O44" s="90">
        <v>10263.950000000001</v>
      </c>
      <c r="P44" s="90">
        <v>3085.12</v>
      </c>
      <c r="Q44" s="97">
        <f t="shared" si="0"/>
        <v>0.30057823742321399</v>
      </c>
      <c r="R44" s="98">
        <f t="shared" si="1"/>
        <v>1.20391179402968</v>
      </c>
      <c r="S44" s="98">
        <f t="shared" si="2"/>
        <v>1.02961805044957</v>
      </c>
      <c r="T44" s="75">
        <v>150</v>
      </c>
      <c r="U44" s="74"/>
      <c r="V44" s="99"/>
      <c r="X44" s="100">
        <f t="shared" si="6"/>
        <v>150</v>
      </c>
      <c r="Y44" s="110"/>
      <c r="Z44" s="58">
        <f t="shared" si="5"/>
        <v>0</v>
      </c>
    </row>
    <row r="45" spans="1:26" s="58" customFormat="1" ht="17.100000000000001" customHeight="1">
      <c r="A45" s="20">
        <v>43</v>
      </c>
      <c r="B45" s="20">
        <v>359</v>
      </c>
      <c r="C45" s="21" t="s">
        <v>153</v>
      </c>
      <c r="D45" s="21" t="s">
        <v>68</v>
      </c>
      <c r="E45" s="74">
        <v>5</v>
      </c>
      <c r="F45" s="270"/>
      <c r="G45" s="75">
        <v>150</v>
      </c>
      <c r="H45" s="73">
        <v>450</v>
      </c>
      <c r="I45" s="85">
        <v>12394.3838782272</v>
      </c>
      <c r="J45" s="86">
        <v>2815.2107765650098</v>
      </c>
      <c r="K45" s="87">
        <v>0.227136</v>
      </c>
      <c r="L45" s="88">
        <v>14492.5051811335</v>
      </c>
      <c r="M45" s="88">
        <v>2869.7479059473299</v>
      </c>
      <c r="N45" s="89">
        <v>0.198016</v>
      </c>
      <c r="O45" s="90">
        <v>17135.560000000001</v>
      </c>
      <c r="P45" s="90">
        <v>3816.13</v>
      </c>
      <c r="Q45" s="97">
        <f t="shared" si="0"/>
        <v>0.22270238031322001</v>
      </c>
      <c r="R45" s="98">
        <f t="shared" si="1"/>
        <v>1.3825261641364399</v>
      </c>
      <c r="S45" s="98">
        <f t="shared" si="2"/>
        <v>1.1823739088468499</v>
      </c>
      <c r="T45" s="75">
        <v>150</v>
      </c>
      <c r="U45" s="74"/>
      <c r="V45" s="99"/>
      <c r="X45" s="100">
        <f t="shared" si="6"/>
        <v>150</v>
      </c>
      <c r="Z45" s="58">
        <f t="shared" si="5"/>
        <v>0</v>
      </c>
    </row>
    <row r="46" spans="1:26" s="58" customFormat="1" ht="17.100000000000001" customHeight="1">
      <c r="A46" s="20">
        <v>44</v>
      </c>
      <c r="B46" s="20">
        <v>716</v>
      </c>
      <c r="C46" s="21" t="s">
        <v>80</v>
      </c>
      <c r="D46" s="21" t="s">
        <v>53</v>
      </c>
      <c r="E46" s="74">
        <v>5</v>
      </c>
      <c r="F46" s="270"/>
      <c r="G46" s="75">
        <v>150</v>
      </c>
      <c r="H46" s="73">
        <v>450</v>
      </c>
      <c r="I46" s="85">
        <v>9500.4692552880006</v>
      </c>
      <c r="J46" s="86">
        <v>2681.0704257193001</v>
      </c>
      <c r="K46" s="87">
        <v>0.28220400000000001</v>
      </c>
      <c r="L46" s="88">
        <v>11300.2381510098</v>
      </c>
      <c r="M46" s="88">
        <v>2780.1297908640199</v>
      </c>
      <c r="N46" s="89">
        <v>0.24602399999999999</v>
      </c>
      <c r="O46" s="90">
        <v>16822.55</v>
      </c>
      <c r="P46" s="90">
        <v>4308.66</v>
      </c>
      <c r="Q46" s="97">
        <f t="shared" si="0"/>
        <v>0.25612407155871098</v>
      </c>
      <c r="R46" s="101">
        <f t="shared" si="1"/>
        <v>1.7707072722367401</v>
      </c>
      <c r="S46" s="98">
        <f t="shared" si="2"/>
        <v>1.4886898643367701</v>
      </c>
      <c r="T46" s="75">
        <v>150</v>
      </c>
      <c r="U46" s="99">
        <v>150</v>
      </c>
      <c r="V46" s="107" t="s">
        <v>202</v>
      </c>
      <c r="X46" s="100">
        <f t="shared" si="6"/>
        <v>300</v>
      </c>
      <c r="Z46" s="58">
        <f t="shared" si="5"/>
        <v>0</v>
      </c>
    </row>
    <row r="47" spans="1:26" s="58" customFormat="1" ht="17.100000000000001" customHeight="1">
      <c r="A47" s="77">
        <v>45</v>
      </c>
      <c r="B47" s="77">
        <v>349</v>
      </c>
      <c r="C47" s="78" t="s">
        <v>160</v>
      </c>
      <c r="D47" s="78" t="s">
        <v>49</v>
      </c>
      <c r="E47" s="79">
        <v>5</v>
      </c>
      <c r="F47" s="271">
        <v>16</v>
      </c>
      <c r="G47" s="80">
        <v>150</v>
      </c>
      <c r="H47" s="73">
        <v>450</v>
      </c>
      <c r="I47" s="85">
        <v>8887.2110482823991</v>
      </c>
      <c r="J47" s="86">
        <v>2344.4107256927</v>
      </c>
      <c r="K47" s="87">
        <v>0.26379599999999997</v>
      </c>
      <c r="L47" s="88">
        <v>10391.6381345356</v>
      </c>
      <c r="M47" s="88">
        <v>2389.82737162797</v>
      </c>
      <c r="N47" s="89">
        <v>0.22997600000000001</v>
      </c>
      <c r="O47" s="91">
        <v>9501.7199999999993</v>
      </c>
      <c r="P47" s="91">
        <v>2635.8</v>
      </c>
      <c r="Q47" s="109">
        <f t="shared" si="0"/>
        <v>0.27740240714312803</v>
      </c>
      <c r="R47" s="104">
        <f t="shared" si="1"/>
        <v>1.0691453087339899</v>
      </c>
      <c r="S47" s="104">
        <f t="shared" si="2"/>
        <v>0.91436209353960796</v>
      </c>
      <c r="T47" s="80">
        <v>150</v>
      </c>
      <c r="U47" s="79"/>
      <c r="V47" s="108"/>
      <c r="X47" s="100">
        <f t="shared" si="6"/>
        <v>150</v>
      </c>
      <c r="Y47" s="110" t="s">
        <v>204</v>
      </c>
      <c r="Z47" s="58">
        <f t="shared" si="5"/>
        <v>0</v>
      </c>
    </row>
    <row r="48" spans="1:26" s="58" customFormat="1" ht="17.100000000000001" customHeight="1">
      <c r="A48" s="77">
        <v>46</v>
      </c>
      <c r="B48" s="77">
        <v>102565</v>
      </c>
      <c r="C48" s="78" t="s">
        <v>164</v>
      </c>
      <c r="D48" s="78" t="s">
        <v>68</v>
      </c>
      <c r="E48" s="79">
        <v>5</v>
      </c>
      <c r="F48" s="271"/>
      <c r="G48" s="80">
        <v>150</v>
      </c>
      <c r="H48" s="73">
        <v>450</v>
      </c>
      <c r="I48" s="85">
        <v>10210.3995</v>
      </c>
      <c r="J48" s="86">
        <v>2358.1734477209998</v>
      </c>
      <c r="K48" s="87">
        <v>0.230958</v>
      </c>
      <c r="L48" s="88">
        <v>12350.499235200001</v>
      </c>
      <c r="M48" s="88">
        <v>2486.7483200090501</v>
      </c>
      <c r="N48" s="89">
        <v>0.201348</v>
      </c>
      <c r="O48" s="90">
        <v>7220.74</v>
      </c>
      <c r="P48" s="90">
        <v>2190.9499999999998</v>
      </c>
      <c r="Q48" s="97">
        <f t="shared" si="0"/>
        <v>0.30342457975221399</v>
      </c>
      <c r="R48" s="104">
        <f t="shared" si="1"/>
        <v>0.70719465971924</v>
      </c>
      <c r="S48" s="104">
        <f t="shared" si="2"/>
        <v>0.58465166974143501</v>
      </c>
      <c r="T48" s="80">
        <v>0</v>
      </c>
      <c r="U48" s="79"/>
      <c r="V48" s="108"/>
      <c r="X48" s="100">
        <f t="shared" si="6"/>
        <v>0</v>
      </c>
      <c r="Y48" s="110" t="s">
        <v>204</v>
      </c>
      <c r="Z48" s="58">
        <f t="shared" si="5"/>
        <v>-150</v>
      </c>
    </row>
    <row r="49" spans="1:26" s="58" customFormat="1" ht="17.100000000000001" customHeight="1">
      <c r="A49" s="77">
        <v>47</v>
      </c>
      <c r="B49" s="77">
        <v>54</v>
      </c>
      <c r="C49" s="78" t="s">
        <v>58</v>
      </c>
      <c r="D49" s="78" t="s">
        <v>55</v>
      </c>
      <c r="E49" s="79">
        <v>5</v>
      </c>
      <c r="F49" s="271"/>
      <c r="G49" s="80">
        <v>150</v>
      </c>
      <c r="H49" s="73">
        <v>450</v>
      </c>
      <c r="I49" s="85">
        <v>12264.512000000001</v>
      </c>
      <c r="J49" s="86">
        <v>3074.6150423039999</v>
      </c>
      <c r="K49" s="87">
        <v>0.25069200000000003</v>
      </c>
      <c r="L49" s="88">
        <v>13846.14346752</v>
      </c>
      <c r="M49" s="88">
        <v>3026.1023471134299</v>
      </c>
      <c r="N49" s="89">
        <v>0.218552</v>
      </c>
      <c r="O49" s="90">
        <v>37764.959999999999</v>
      </c>
      <c r="P49" s="90">
        <v>8188.39</v>
      </c>
      <c r="Q49" s="97">
        <f t="shared" si="0"/>
        <v>0.216825067469951</v>
      </c>
      <c r="R49" s="103">
        <f t="shared" si="1"/>
        <v>3.07920608663435</v>
      </c>
      <c r="S49" s="104">
        <f t="shared" si="2"/>
        <v>2.7274713777585999</v>
      </c>
      <c r="T49" s="80">
        <v>150</v>
      </c>
      <c r="U49" s="79">
        <v>150</v>
      </c>
      <c r="V49" s="108" t="s">
        <v>209</v>
      </c>
      <c r="X49" s="100">
        <f t="shared" si="6"/>
        <v>300</v>
      </c>
      <c r="Y49" s="110" t="s">
        <v>204</v>
      </c>
      <c r="Z49" s="58">
        <f t="shared" si="5"/>
        <v>0</v>
      </c>
    </row>
    <row r="50" spans="1:26" s="58" customFormat="1" ht="17.100000000000001" customHeight="1">
      <c r="A50" s="20">
        <v>48</v>
      </c>
      <c r="B50" s="20">
        <v>511</v>
      </c>
      <c r="C50" s="21" t="s">
        <v>94</v>
      </c>
      <c r="D50" s="21" t="s">
        <v>49</v>
      </c>
      <c r="E50" s="74">
        <v>5</v>
      </c>
      <c r="F50" s="270">
        <v>17</v>
      </c>
      <c r="G50" s="75">
        <v>150</v>
      </c>
      <c r="H50" s="73">
        <v>450</v>
      </c>
      <c r="I50" s="85">
        <v>10662.2467021056</v>
      </c>
      <c r="J50" s="86">
        <v>2591.4377364533598</v>
      </c>
      <c r="K50" s="87">
        <v>0.24304799999999999</v>
      </c>
      <c r="L50" s="88">
        <v>12467.151823837999</v>
      </c>
      <c r="M50" s="88">
        <v>2641.6398656493898</v>
      </c>
      <c r="N50" s="89">
        <v>0.21188799999999999</v>
      </c>
      <c r="O50" s="90">
        <v>15509.83</v>
      </c>
      <c r="P50" s="90">
        <v>4204.76</v>
      </c>
      <c r="Q50" s="97">
        <f t="shared" si="0"/>
        <v>0.27110290699511203</v>
      </c>
      <c r="R50" s="98">
        <f t="shared" si="1"/>
        <v>1.45464932798236</v>
      </c>
      <c r="S50" s="98">
        <f t="shared" si="2"/>
        <v>1.24405559659137</v>
      </c>
      <c r="T50" s="75">
        <v>150</v>
      </c>
      <c r="U50" s="74"/>
      <c r="V50" s="99"/>
      <c r="X50" s="100">
        <f t="shared" si="6"/>
        <v>150</v>
      </c>
      <c r="Z50" s="58">
        <f t="shared" si="5"/>
        <v>0</v>
      </c>
    </row>
    <row r="51" spans="1:26" s="58" customFormat="1" ht="17.100000000000001" customHeight="1">
      <c r="A51" s="20">
        <v>49</v>
      </c>
      <c r="B51" s="20">
        <v>351</v>
      </c>
      <c r="C51" s="21" t="s">
        <v>133</v>
      </c>
      <c r="D51" s="21" t="s">
        <v>55</v>
      </c>
      <c r="E51" s="74">
        <v>5</v>
      </c>
      <c r="F51" s="270"/>
      <c r="G51" s="75">
        <v>150</v>
      </c>
      <c r="H51" s="73">
        <v>450</v>
      </c>
      <c r="I51" s="85">
        <v>10535.585999999999</v>
      </c>
      <c r="J51" s="86">
        <v>2697.889649364</v>
      </c>
      <c r="K51" s="87">
        <v>0.25607400000000002</v>
      </c>
      <c r="L51" s="88">
        <v>12743.844825599999</v>
      </c>
      <c r="M51" s="88">
        <v>2844.9868942462499</v>
      </c>
      <c r="N51" s="89">
        <v>0.223244</v>
      </c>
      <c r="O51" s="90">
        <v>9674.4</v>
      </c>
      <c r="P51" s="90">
        <v>2177.5300000000002</v>
      </c>
      <c r="Q51" s="97">
        <f t="shared" si="0"/>
        <v>0.22508165881088199</v>
      </c>
      <c r="R51" s="98">
        <f t="shared" si="1"/>
        <v>0.91825931656767801</v>
      </c>
      <c r="S51" s="98">
        <f t="shared" si="2"/>
        <v>0.75914295351163896</v>
      </c>
      <c r="T51" s="75">
        <v>0</v>
      </c>
      <c r="U51" s="74"/>
      <c r="V51" s="107"/>
      <c r="X51" s="100">
        <f t="shared" si="6"/>
        <v>0</v>
      </c>
      <c r="Z51" s="58">
        <f t="shared" si="5"/>
        <v>-150</v>
      </c>
    </row>
    <row r="52" spans="1:26" s="58" customFormat="1" ht="17.100000000000001" customHeight="1">
      <c r="A52" s="20">
        <v>50</v>
      </c>
      <c r="B52" s="20">
        <v>572</v>
      </c>
      <c r="C52" s="21" t="s">
        <v>125</v>
      </c>
      <c r="D52" s="21" t="s">
        <v>49</v>
      </c>
      <c r="E52" s="74">
        <v>5</v>
      </c>
      <c r="F52" s="270"/>
      <c r="G52" s="75">
        <v>150</v>
      </c>
      <c r="H52" s="73">
        <v>450</v>
      </c>
      <c r="I52" s="85">
        <v>11843.9993785728</v>
      </c>
      <c r="J52" s="86">
        <v>2549.7761862191501</v>
      </c>
      <c r="K52" s="87">
        <v>0.21528</v>
      </c>
      <c r="L52" s="88">
        <v>13848.9515933776</v>
      </c>
      <c r="M52" s="88">
        <v>2599.1712350451098</v>
      </c>
      <c r="N52" s="89">
        <v>0.18768000000000001</v>
      </c>
      <c r="O52" s="90">
        <v>23694.959999999999</v>
      </c>
      <c r="P52" s="90">
        <v>4401.5600000000004</v>
      </c>
      <c r="Q52" s="97">
        <f t="shared" si="0"/>
        <v>0.18575933447450399</v>
      </c>
      <c r="R52" s="101">
        <f t="shared" si="1"/>
        <v>2.0005877442772402</v>
      </c>
      <c r="S52" s="98">
        <f t="shared" si="2"/>
        <v>1.71095695152337</v>
      </c>
      <c r="T52" s="75">
        <v>150</v>
      </c>
      <c r="U52" s="74">
        <v>150</v>
      </c>
      <c r="V52" s="107" t="s">
        <v>245</v>
      </c>
      <c r="X52" s="100">
        <f t="shared" si="6"/>
        <v>300</v>
      </c>
      <c r="Z52" s="58">
        <f t="shared" si="5"/>
        <v>0</v>
      </c>
    </row>
    <row r="53" spans="1:26" s="58" customFormat="1" ht="17.100000000000001" customHeight="1">
      <c r="A53" s="77">
        <v>51</v>
      </c>
      <c r="B53" s="77">
        <v>103198</v>
      </c>
      <c r="C53" s="78" t="s">
        <v>85</v>
      </c>
      <c r="D53" s="78" t="s">
        <v>68</v>
      </c>
      <c r="E53" s="79">
        <v>5</v>
      </c>
      <c r="F53" s="271">
        <v>18</v>
      </c>
      <c r="G53" s="80">
        <v>150</v>
      </c>
      <c r="H53" s="73">
        <v>450</v>
      </c>
      <c r="I53" s="85">
        <v>11251.098</v>
      </c>
      <c r="J53" s="86">
        <v>2486.2001294520001</v>
      </c>
      <c r="K53" s="87">
        <v>0.220974</v>
      </c>
      <c r="L53" s="88">
        <v>13042.2728016</v>
      </c>
      <c r="M53" s="88">
        <v>2512.5156015914299</v>
      </c>
      <c r="N53" s="89">
        <v>0.19264400000000001</v>
      </c>
      <c r="O53" s="90">
        <v>14647.39</v>
      </c>
      <c r="P53" s="90">
        <v>1880.25</v>
      </c>
      <c r="Q53" s="97">
        <f t="shared" si="0"/>
        <v>0.12836757948003</v>
      </c>
      <c r="R53" s="104">
        <f t="shared" si="1"/>
        <v>1.3018631603777699</v>
      </c>
      <c r="S53" s="104">
        <f t="shared" si="2"/>
        <v>1.1230703591940701</v>
      </c>
      <c r="T53" s="80">
        <v>150</v>
      </c>
      <c r="U53" s="79"/>
      <c r="V53" s="106"/>
      <c r="X53" s="100">
        <f t="shared" si="6"/>
        <v>150</v>
      </c>
      <c r="Z53" s="58">
        <f t="shared" si="5"/>
        <v>0</v>
      </c>
    </row>
    <row r="54" spans="1:26" s="58" customFormat="1" ht="17.100000000000001" customHeight="1">
      <c r="A54" s="77">
        <v>52</v>
      </c>
      <c r="B54" s="77">
        <v>103639</v>
      </c>
      <c r="C54" s="78" t="s">
        <v>149</v>
      </c>
      <c r="D54" s="78" t="s">
        <v>73</v>
      </c>
      <c r="E54" s="79">
        <v>5</v>
      </c>
      <c r="F54" s="271"/>
      <c r="G54" s="80">
        <v>150</v>
      </c>
      <c r="H54" s="73">
        <v>450</v>
      </c>
      <c r="I54" s="85">
        <v>11364.350662752</v>
      </c>
      <c r="J54" s="86">
        <v>2937.59373151609</v>
      </c>
      <c r="K54" s="87">
        <v>0.258492</v>
      </c>
      <c r="L54" s="88">
        <v>13288.107942942701</v>
      </c>
      <c r="M54" s="88">
        <v>2994.5017011580098</v>
      </c>
      <c r="N54" s="89">
        <v>0.225352</v>
      </c>
      <c r="O54" s="90">
        <v>11761.59</v>
      </c>
      <c r="P54" s="90">
        <v>2801.49</v>
      </c>
      <c r="Q54" s="97">
        <f t="shared" si="0"/>
        <v>0.23818973455119599</v>
      </c>
      <c r="R54" s="104">
        <f t="shared" si="1"/>
        <v>1.0349548644736899</v>
      </c>
      <c r="S54" s="104">
        <f t="shared" si="2"/>
        <v>0.88512149739471102</v>
      </c>
      <c r="T54" s="80">
        <v>150</v>
      </c>
      <c r="U54" s="79"/>
      <c r="V54" s="106"/>
      <c r="X54" s="100">
        <f t="shared" si="6"/>
        <v>150</v>
      </c>
      <c r="Z54" s="58">
        <f t="shared" si="5"/>
        <v>0</v>
      </c>
    </row>
    <row r="55" spans="1:26" s="58" customFormat="1" ht="17.100000000000001" customHeight="1">
      <c r="A55" s="77">
        <v>53</v>
      </c>
      <c r="B55" s="77">
        <v>367</v>
      </c>
      <c r="C55" s="78" t="s">
        <v>63</v>
      </c>
      <c r="D55" s="78" t="s">
        <v>55</v>
      </c>
      <c r="E55" s="79">
        <v>5</v>
      </c>
      <c r="F55" s="271"/>
      <c r="G55" s="80">
        <v>150</v>
      </c>
      <c r="H55" s="73">
        <v>450</v>
      </c>
      <c r="I55" s="85">
        <v>9110.3842973780993</v>
      </c>
      <c r="J55" s="86">
        <v>1794.2901873686201</v>
      </c>
      <c r="K55" s="87">
        <v>0.19694999999999999</v>
      </c>
      <c r="L55" s="88">
        <v>10652.590151238301</v>
      </c>
      <c r="M55" s="88">
        <v>1829.04972896761</v>
      </c>
      <c r="N55" s="89">
        <v>0.17169999999999999</v>
      </c>
      <c r="O55" s="90">
        <v>20789.189999999999</v>
      </c>
      <c r="P55" s="90">
        <v>4963.7</v>
      </c>
      <c r="Q55" s="97">
        <f t="shared" si="0"/>
        <v>0.23876351122867201</v>
      </c>
      <c r="R55" s="103">
        <f t="shared" si="1"/>
        <v>2.2819223999127001</v>
      </c>
      <c r="S55" s="104">
        <f t="shared" si="2"/>
        <v>1.9515619867890399</v>
      </c>
      <c r="T55" s="80">
        <v>150</v>
      </c>
      <c r="U55" s="79">
        <v>150</v>
      </c>
      <c r="V55" s="108" t="s">
        <v>202</v>
      </c>
      <c r="X55" s="100">
        <f t="shared" si="6"/>
        <v>300</v>
      </c>
      <c r="Z55" s="58">
        <f t="shared" si="5"/>
        <v>0</v>
      </c>
    </row>
    <row r="56" spans="1:26" s="58" customFormat="1" ht="17.100000000000001" customHeight="1">
      <c r="A56" s="20">
        <v>54</v>
      </c>
      <c r="B56" s="20">
        <v>311</v>
      </c>
      <c r="C56" s="21" t="s">
        <v>82</v>
      </c>
      <c r="D56" s="21" t="s">
        <v>68</v>
      </c>
      <c r="E56" s="74">
        <v>6</v>
      </c>
      <c r="F56" s="270">
        <v>19</v>
      </c>
      <c r="G56" s="75">
        <v>150</v>
      </c>
      <c r="H56" s="73">
        <v>450</v>
      </c>
      <c r="I56" s="85">
        <v>7685.0163000000002</v>
      </c>
      <c r="J56" s="86">
        <v>1612.4701200659999</v>
      </c>
      <c r="K56" s="87">
        <v>0.20982000000000001</v>
      </c>
      <c r="L56" s="88">
        <v>8784.6307789611401</v>
      </c>
      <c r="M56" s="88">
        <v>1606.88466208757</v>
      </c>
      <c r="N56" s="89">
        <v>0.18292</v>
      </c>
      <c r="O56" s="90">
        <v>14680.11</v>
      </c>
      <c r="P56" s="90">
        <v>2965.81</v>
      </c>
      <c r="Q56" s="97">
        <f t="shared" si="0"/>
        <v>0.202029140108623</v>
      </c>
      <c r="R56" s="98">
        <f t="shared" si="1"/>
        <v>1.91022496595095</v>
      </c>
      <c r="S56" s="98">
        <f t="shared" si="2"/>
        <v>1.6711129208934199</v>
      </c>
      <c r="T56" s="75">
        <v>150</v>
      </c>
      <c r="U56" s="74"/>
      <c r="V56" s="99"/>
      <c r="X56" s="100">
        <f t="shared" si="6"/>
        <v>150</v>
      </c>
      <c r="Z56" s="58">
        <f t="shared" si="5"/>
        <v>0</v>
      </c>
    </row>
    <row r="57" spans="1:26" s="58" customFormat="1" ht="17.100000000000001" customHeight="1">
      <c r="A57" s="20">
        <v>55</v>
      </c>
      <c r="B57" s="20">
        <v>717</v>
      </c>
      <c r="C57" s="21" t="s">
        <v>86</v>
      </c>
      <c r="D57" s="21" t="s">
        <v>53</v>
      </c>
      <c r="E57" s="74">
        <v>6</v>
      </c>
      <c r="F57" s="270"/>
      <c r="G57" s="75">
        <v>150</v>
      </c>
      <c r="H57" s="73">
        <v>450</v>
      </c>
      <c r="I57" s="85">
        <v>8300</v>
      </c>
      <c r="J57" s="86">
        <v>2183.6801999999998</v>
      </c>
      <c r="K57" s="87">
        <v>0.26309399999999999</v>
      </c>
      <c r="L57" s="88">
        <v>9872.3520000000008</v>
      </c>
      <c r="M57" s="88">
        <v>2264.3621441280002</v>
      </c>
      <c r="N57" s="89">
        <v>0.22936400000000001</v>
      </c>
      <c r="O57" s="90">
        <v>11928.98</v>
      </c>
      <c r="P57" s="90">
        <v>2934.93</v>
      </c>
      <c r="Q57" s="97">
        <f t="shared" si="0"/>
        <v>0.246033608908725</v>
      </c>
      <c r="R57" s="98">
        <f t="shared" si="1"/>
        <v>1.4372265060241001</v>
      </c>
      <c r="S57" s="98">
        <f t="shared" si="2"/>
        <v>1.2083219885190499</v>
      </c>
      <c r="T57" s="75">
        <v>150</v>
      </c>
      <c r="U57" s="74"/>
      <c r="V57" s="107"/>
      <c r="X57" s="100">
        <f t="shared" si="6"/>
        <v>150</v>
      </c>
      <c r="Z57" s="58">
        <f t="shared" si="5"/>
        <v>0</v>
      </c>
    </row>
    <row r="58" spans="1:26" s="58" customFormat="1" ht="17.100000000000001" customHeight="1">
      <c r="A58" s="20">
        <v>56</v>
      </c>
      <c r="B58" s="20">
        <v>745</v>
      </c>
      <c r="C58" s="21" t="s">
        <v>70</v>
      </c>
      <c r="D58" s="21" t="s">
        <v>68</v>
      </c>
      <c r="E58" s="74">
        <v>6</v>
      </c>
      <c r="F58" s="270"/>
      <c r="G58" s="75">
        <v>150</v>
      </c>
      <c r="H58" s="73">
        <v>450</v>
      </c>
      <c r="I58" s="85">
        <v>7000</v>
      </c>
      <c r="J58" s="86">
        <v>1579.578</v>
      </c>
      <c r="K58" s="87">
        <v>0.22565399999999999</v>
      </c>
      <c r="L58" s="88">
        <v>8326.08</v>
      </c>
      <c r="M58" s="88">
        <v>1637.9397619199999</v>
      </c>
      <c r="N58" s="89">
        <v>0.19672400000000001</v>
      </c>
      <c r="O58" s="90">
        <v>16419.37</v>
      </c>
      <c r="P58" s="90">
        <v>2896.31</v>
      </c>
      <c r="Q58" s="97">
        <f t="shared" si="0"/>
        <v>0.17639592749295499</v>
      </c>
      <c r="R58" s="101">
        <f t="shared" si="1"/>
        <v>2.3456242857142899</v>
      </c>
      <c r="S58" s="98">
        <f t="shared" si="2"/>
        <v>1.97204086436835</v>
      </c>
      <c r="T58" s="75">
        <v>150</v>
      </c>
      <c r="U58" s="74">
        <v>150</v>
      </c>
      <c r="V58" s="107" t="s">
        <v>202</v>
      </c>
      <c r="X58" s="100">
        <f t="shared" si="6"/>
        <v>300</v>
      </c>
      <c r="Z58" s="58">
        <f t="shared" si="5"/>
        <v>0</v>
      </c>
    </row>
    <row r="59" spans="1:26" s="58" customFormat="1" ht="17.100000000000001" customHeight="1">
      <c r="A59" s="77">
        <v>57</v>
      </c>
      <c r="B59" s="77">
        <v>587</v>
      </c>
      <c r="C59" s="78" t="s">
        <v>110</v>
      </c>
      <c r="D59" s="78" t="s">
        <v>55</v>
      </c>
      <c r="E59" s="79">
        <v>6</v>
      </c>
      <c r="F59" s="271">
        <v>20</v>
      </c>
      <c r="G59" s="80">
        <v>150</v>
      </c>
      <c r="H59" s="73">
        <v>450</v>
      </c>
      <c r="I59" s="85">
        <v>8687.2059693072006</v>
      </c>
      <c r="J59" s="86">
        <v>1882.3785382533599</v>
      </c>
      <c r="K59" s="87">
        <v>0.21668399999999999</v>
      </c>
      <c r="L59" s="88">
        <v>10332.9102681328</v>
      </c>
      <c r="M59" s="88">
        <v>1951.9280812913501</v>
      </c>
      <c r="N59" s="89">
        <v>0.18890399999999999</v>
      </c>
      <c r="O59" s="90">
        <v>11812.8</v>
      </c>
      <c r="P59" s="90">
        <v>2107.2600000000002</v>
      </c>
      <c r="Q59" s="97">
        <f t="shared" si="0"/>
        <v>0.17838785046729</v>
      </c>
      <c r="R59" s="103">
        <f t="shared" si="1"/>
        <v>1.35979278512975</v>
      </c>
      <c r="S59" s="104">
        <f t="shared" si="2"/>
        <v>1.14322099906657</v>
      </c>
      <c r="T59" s="80">
        <v>150</v>
      </c>
      <c r="U59" s="79">
        <v>150</v>
      </c>
      <c r="V59" s="108" t="s">
        <v>202</v>
      </c>
      <c r="X59" s="100">
        <f t="shared" si="6"/>
        <v>300</v>
      </c>
      <c r="Z59" s="58">
        <f t="shared" si="5"/>
        <v>0</v>
      </c>
    </row>
    <row r="60" spans="1:26" s="58" customFormat="1" ht="17.100000000000001" customHeight="1">
      <c r="A60" s="77">
        <v>58</v>
      </c>
      <c r="B60" s="77">
        <v>748</v>
      </c>
      <c r="C60" s="78" t="s">
        <v>108</v>
      </c>
      <c r="D60" s="78" t="s">
        <v>53</v>
      </c>
      <c r="E60" s="79">
        <v>6</v>
      </c>
      <c r="F60" s="271"/>
      <c r="G60" s="80">
        <v>150</v>
      </c>
      <c r="H60" s="73">
        <v>450</v>
      </c>
      <c r="I60" s="85">
        <v>8734.7288671740007</v>
      </c>
      <c r="J60" s="86">
        <v>2152.2546623294102</v>
      </c>
      <c r="K60" s="87">
        <v>0.24640200000000001</v>
      </c>
      <c r="L60" s="88">
        <v>10389.4359037714</v>
      </c>
      <c r="M60" s="88">
        <v>2231.7755053609499</v>
      </c>
      <c r="N60" s="89">
        <v>0.214812</v>
      </c>
      <c r="O60" s="90">
        <v>9822.5499999999993</v>
      </c>
      <c r="P60" s="90">
        <v>2387.4699999999998</v>
      </c>
      <c r="Q60" s="97">
        <f t="shared" si="0"/>
        <v>0.24306010150113799</v>
      </c>
      <c r="R60" s="104">
        <f t="shared" si="1"/>
        <v>1.12453977099554</v>
      </c>
      <c r="S60" s="104">
        <f t="shared" si="2"/>
        <v>0.94543631540518802</v>
      </c>
      <c r="T60" s="80">
        <v>150</v>
      </c>
      <c r="U60" s="79"/>
      <c r="V60" s="108"/>
      <c r="X60" s="100">
        <f t="shared" si="6"/>
        <v>150</v>
      </c>
      <c r="Z60" s="58">
        <f t="shared" si="5"/>
        <v>0</v>
      </c>
    </row>
    <row r="61" spans="1:26" s="58" customFormat="1" ht="17.100000000000001" customHeight="1">
      <c r="A61" s="77">
        <v>59</v>
      </c>
      <c r="B61" s="77">
        <v>105751</v>
      </c>
      <c r="C61" s="78" t="s">
        <v>152</v>
      </c>
      <c r="D61" s="78" t="s">
        <v>73</v>
      </c>
      <c r="E61" s="79">
        <v>6</v>
      </c>
      <c r="F61" s="271"/>
      <c r="G61" s="80">
        <v>150</v>
      </c>
      <c r="H61" s="73">
        <v>450</v>
      </c>
      <c r="I61" s="85">
        <v>8800</v>
      </c>
      <c r="J61" s="86">
        <v>2379.0623999999998</v>
      </c>
      <c r="K61" s="87">
        <v>0.27034799999999998</v>
      </c>
      <c r="L61" s="88">
        <v>10467.072</v>
      </c>
      <c r="M61" s="88">
        <v>2466.9632655360001</v>
      </c>
      <c r="N61" s="89">
        <v>0.23568800000000001</v>
      </c>
      <c r="O61" s="90">
        <v>11732.53</v>
      </c>
      <c r="P61" s="90">
        <v>3340.54</v>
      </c>
      <c r="Q61" s="97">
        <f t="shared" si="0"/>
        <v>0.28472460756546097</v>
      </c>
      <c r="R61" s="104">
        <f t="shared" si="1"/>
        <v>1.3332420454545499</v>
      </c>
      <c r="S61" s="104">
        <f t="shared" si="2"/>
        <v>1.1208989486267</v>
      </c>
      <c r="T61" s="80">
        <v>150</v>
      </c>
      <c r="U61" s="79"/>
      <c r="V61" s="106"/>
      <c r="X61" s="100">
        <f t="shared" si="6"/>
        <v>150</v>
      </c>
      <c r="Z61" s="58">
        <f t="shared" si="5"/>
        <v>0</v>
      </c>
    </row>
    <row r="62" spans="1:26" s="58" customFormat="1" ht="17.100000000000001" customHeight="1">
      <c r="A62" s="20">
        <v>60</v>
      </c>
      <c r="B62" s="20">
        <v>102935</v>
      </c>
      <c r="C62" s="21" t="s">
        <v>123</v>
      </c>
      <c r="D62" s="21" t="s">
        <v>49</v>
      </c>
      <c r="E62" s="74">
        <v>6</v>
      </c>
      <c r="F62" s="270">
        <v>21</v>
      </c>
      <c r="G62" s="75">
        <v>150</v>
      </c>
      <c r="H62" s="73">
        <v>450</v>
      </c>
      <c r="I62" s="85">
        <v>8749.2242973960001</v>
      </c>
      <c r="J62" s="86">
        <v>2297.7737803279201</v>
      </c>
      <c r="K62" s="87">
        <v>0.26262600000000003</v>
      </c>
      <c r="L62" s="88">
        <v>10406.677348294699</v>
      </c>
      <c r="M62" s="88">
        <v>2382.6712189561599</v>
      </c>
      <c r="N62" s="89">
        <v>0.22895599999999999</v>
      </c>
      <c r="O62" s="90">
        <v>13246.68</v>
      </c>
      <c r="P62" s="90">
        <v>3165.79</v>
      </c>
      <c r="Q62" s="97">
        <f t="shared" si="0"/>
        <v>0.23898742930304001</v>
      </c>
      <c r="R62" s="101">
        <f t="shared" si="1"/>
        <v>1.51404050801882</v>
      </c>
      <c r="S62" s="98">
        <f t="shared" si="2"/>
        <v>1.27290196060231</v>
      </c>
      <c r="T62" s="75">
        <v>150</v>
      </c>
      <c r="U62" s="74">
        <v>150</v>
      </c>
      <c r="V62" s="107" t="s">
        <v>212</v>
      </c>
      <c r="X62" s="100">
        <f t="shared" si="6"/>
        <v>300</v>
      </c>
      <c r="Z62" s="58">
        <f t="shared" si="5"/>
        <v>0</v>
      </c>
    </row>
    <row r="63" spans="1:26" s="58" customFormat="1" ht="17.100000000000001" customHeight="1">
      <c r="A63" s="20">
        <v>61</v>
      </c>
      <c r="B63" s="20">
        <v>347</v>
      </c>
      <c r="C63" s="21" t="s">
        <v>163</v>
      </c>
      <c r="D63" s="21" t="s">
        <v>68</v>
      </c>
      <c r="E63" s="74">
        <v>6</v>
      </c>
      <c r="F63" s="270"/>
      <c r="G63" s="75">
        <v>150</v>
      </c>
      <c r="H63" s="73">
        <v>450</v>
      </c>
      <c r="I63" s="85">
        <v>8857.7006198966992</v>
      </c>
      <c r="J63" s="86">
        <v>2298.62645706691</v>
      </c>
      <c r="K63" s="87">
        <v>0.25950600000000001</v>
      </c>
      <c r="L63" s="88">
        <v>10535.703425329901</v>
      </c>
      <c r="M63" s="88">
        <v>2383.5554001329401</v>
      </c>
      <c r="N63" s="89">
        <v>0.22623599999999999</v>
      </c>
      <c r="O63" s="90">
        <v>6523.53</v>
      </c>
      <c r="P63" s="90">
        <v>1862.99</v>
      </c>
      <c r="Q63" s="97">
        <f t="shared" si="0"/>
        <v>0.28558004638592899</v>
      </c>
      <c r="R63" s="98">
        <f t="shared" si="1"/>
        <v>0.73648120205671197</v>
      </c>
      <c r="S63" s="98">
        <f t="shared" si="2"/>
        <v>0.61918314673856101</v>
      </c>
      <c r="T63" s="75">
        <v>0</v>
      </c>
      <c r="U63" s="74"/>
      <c r="V63" s="99"/>
      <c r="X63" s="100">
        <f t="shared" si="6"/>
        <v>0</v>
      </c>
      <c r="Z63" s="58">
        <f t="shared" si="5"/>
        <v>-150</v>
      </c>
    </row>
    <row r="64" spans="1:26" s="58" customFormat="1" ht="18" customHeight="1">
      <c r="A64" s="20">
        <v>62</v>
      </c>
      <c r="B64" s="20">
        <v>105267</v>
      </c>
      <c r="C64" s="21" t="s">
        <v>136</v>
      </c>
      <c r="D64" s="21" t="s">
        <v>68</v>
      </c>
      <c r="E64" s="74">
        <v>6</v>
      </c>
      <c r="F64" s="270"/>
      <c r="G64" s="75">
        <v>150</v>
      </c>
      <c r="H64" s="73">
        <v>450</v>
      </c>
      <c r="I64" s="85">
        <v>7600</v>
      </c>
      <c r="J64" s="86">
        <v>1661.0255999999999</v>
      </c>
      <c r="K64" s="87">
        <v>0.218556</v>
      </c>
      <c r="L64" s="88">
        <v>9039.7440000000006</v>
      </c>
      <c r="M64" s="88">
        <v>1722.396662784</v>
      </c>
      <c r="N64" s="89">
        <v>0.19053600000000001</v>
      </c>
      <c r="O64" s="90">
        <v>7636.86</v>
      </c>
      <c r="P64" s="90">
        <v>1496.82</v>
      </c>
      <c r="Q64" s="97">
        <f t="shared" si="0"/>
        <v>0.19599940289595499</v>
      </c>
      <c r="R64" s="98">
        <f t="shared" si="1"/>
        <v>1.00485</v>
      </c>
      <c r="S64" s="98">
        <f t="shared" si="2"/>
        <v>0.84480932203389802</v>
      </c>
      <c r="T64" s="75">
        <v>150</v>
      </c>
      <c r="U64" s="74"/>
      <c r="V64" s="107"/>
      <c r="X64" s="100">
        <f t="shared" si="6"/>
        <v>150</v>
      </c>
      <c r="Z64" s="58">
        <f t="shared" si="5"/>
        <v>0</v>
      </c>
    </row>
    <row r="65" spans="1:26" s="58" customFormat="1" ht="18.95" customHeight="1">
      <c r="A65" s="77">
        <v>63</v>
      </c>
      <c r="B65" s="77">
        <v>103199</v>
      </c>
      <c r="C65" s="78" t="s">
        <v>140</v>
      </c>
      <c r="D65" s="78" t="s">
        <v>68</v>
      </c>
      <c r="E65" s="79">
        <v>6</v>
      </c>
      <c r="F65" s="271">
        <v>22</v>
      </c>
      <c r="G65" s="80">
        <v>150</v>
      </c>
      <c r="H65" s="73">
        <v>450</v>
      </c>
      <c r="I65" s="85">
        <v>8995.3698830688008</v>
      </c>
      <c r="J65" s="86">
        <v>2203.1459917612101</v>
      </c>
      <c r="K65" s="87">
        <v>0.24492</v>
      </c>
      <c r="L65" s="88">
        <v>10699.4527537174</v>
      </c>
      <c r="M65" s="88">
        <v>2284.5471519737298</v>
      </c>
      <c r="N65" s="89">
        <v>0.21351999999999999</v>
      </c>
      <c r="O65" s="90">
        <v>10954.69</v>
      </c>
      <c r="P65" s="90">
        <v>2579.0100000000002</v>
      </c>
      <c r="Q65" s="97">
        <f t="shared" si="0"/>
        <v>0.23542519231489001</v>
      </c>
      <c r="R65" s="104">
        <f t="shared" si="1"/>
        <v>1.2178142913966301</v>
      </c>
      <c r="S65" s="104">
        <f t="shared" si="2"/>
        <v>1.0238551683116599</v>
      </c>
      <c r="T65" s="80">
        <v>150</v>
      </c>
      <c r="U65" s="79"/>
      <c r="V65" s="106"/>
      <c r="X65" s="100">
        <f t="shared" si="6"/>
        <v>150</v>
      </c>
      <c r="Z65" s="58">
        <f t="shared" si="5"/>
        <v>0</v>
      </c>
    </row>
    <row r="66" spans="1:26" s="58" customFormat="1" ht="17.100000000000001" customHeight="1">
      <c r="A66" s="77">
        <v>64</v>
      </c>
      <c r="B66" s="77">
        <v>104428</v>
      </c>
      <c r="C66" s="78" t="s">
        <v>76</v>
      </c>
      <c r="D66" s="78" t="s">
        <v>55</v>
      </c>
      <c r="E66" s="79">
        <v>6</v>
      </c>
      <c r="F66" s="271"/>
      <c r="G66" s="80">
        <v>150</v>
      </c>
      <c r="H66" s="73">
        <v>450</v>
      </c>
      <c r="I66" s="85">
        <v>8726.6175480000002</v>
      </c>
      <c r="J66" s="86">
        <v>1924.27152903929</v>
      </c>
      <c r="K66" s="87">
        <v>0.22050600000000001</v>
      </c>
      <c r="L66" s="88">
        <v>10379.787976293101</v>
      </c>
      <c r="M66" s="88">
        <v>1995.3689214106801</v>
      </c>
      <c r="N66" s="89">
        <v>0.19223599999999999</v>
      </c>
      <c r="O66" s="90">
        <v>17903.3</v>
      </c>
      <c r="P66" s="90">
        <v>2442.2600000000002</v>
      </c>
      <c r="Q66" s="97">
        <f t="shared" si="0"/>
        <v>0.136413957203421</v>
      </c>
      <c r="R66" s="104">
        <f t="shared" si="1"/>
        <v>2.0515738086978699</v>
      </c>
      <c r="S66" s="104">
        <f t="shared" si="2"/>
        <v>1.7248232854939101</v>
      </c>
      <c r="T66" s="80">
        <v>150</v>
      </c>
      <c r="U66" s="79"/>
      <c r="V66" s="106"/>
      <c r="X66" s="100">
        <f t="shared" si="6"/>
        <v>150</v>
      </c>
      <c r="Z66" s="58">
        <f t="shared" si="5"/>
        <v>0</v>
      </c>
    </row>
    <row r="67" spans="1:26" s="58" customFormat="1" ht="17.100000000000001" customHeight="1">
      <c r="A67" s="77">
        <v>65</v>
      </c>
      <c r="B67" s="77">
        <v>721</v>
      </c>
      <c r="C67" s="78" t="s">
        <v>52</v>
      </c>
      <c r="D67" s="78" t="s">
        <v>53</v>
      </c>
      <c r="E67" s="79">
        <v>6</v>
      </c>
      <c r="F67" s="271"/>
      <c r="G67" s="80">
        <v>150</v>
      </c>
      <c r="H67" s="73">
        <v>450</v>
      </c>
      <c r="I67" s="85">
        <v>8485.3512471996</v>
      </c>
      <c r="J67" s="86">
        <v>2257.5955821274301</v>
      </c>
      <c r="K67" s="87">
        <v>0.26605800000000002</v>
      </c>
      <c r="L67" s="88">
        <v>10092.8161874691</v>
      </c>
      <c r="M67" s="88">
        <v>2341.0085290510801</v>
      </c>
      <c r="N67" s="89">
        <v>0.23194799999999999</v>
      </c>
      <c r="O67" s="90">
        <v>27252.3</v>
      </c>
      <c r="P67" s="90">
        <v>5490.79</v>
      </c>
      <c r="Q67" s="97">
        <f t="shared" ref="Q67:Q115" si="7">P67/O67</f>
        <v>0.20147987509311099</v>
      </c>
      <c r="R67" s="103">
        <f t="shared" ref="R67:R115" si="8">O67/I67</f>
        <v>3.21168790849925</v>
      </c>
      <c r="S67" s="104">
        <f t="shared" ref="S67:S115" si="9">O67/L67</f>
        <v>2.7001680694269998</v>
      </c>
      <c r="T67" s="80">
        <v>150</v>
      </c>
      <c r="U67" s="79">
        <v>150</v>
      </c>
      <c r="V67" s="108" t="s">
        <v>202</v>
      </c>
      <c r="X67" s="100">
        <f t="shared" si="6"/>
        <v>300</v>
      </c>
      <c r="Z67" s="58">
        <f t="shared" si="5"/>
        <v>0</v>
      </c>
    </row>
    <row r="68" spans="1:26" s="58" customFormat="1" ht="17.100000000000001" customHeight="1">
      <c r="A68" s="20">
        <v>66</v>
      </c>
      <c r="B68" s="20">
        <v>52</v>
      </c>
      <c r="C68" s="21" t="s">
        <v>57</v>
      </c>
      <c r="D68" s="21" t="s">
        <v>55</v>
      </c>
      <c r="E68" s="74">
        <v>6</v>
      </c>
      <c r="F68" s="270">
        <v>23</v>
      </c>
      <c r="G68" s="75">
        <v>150</v>
      </c>
      <c r="H68" s="73">
        <v>450</v>
      </c>
      <c r="I68" s="85">
        <v>8500</v>
      </c>
      <c r="J68" s="86">
        <v>2185.9110000000001</v>
      </c>
      <c r="K68" s="87">
        <v>0.25716600000000001</v>
      </c>
      <c r="L68" s="88">
        <v>10110.24</v>
      </c>
      <c r="M68" s="88">
        <v>2266.6753670399999</v>
      </c>
      <c r="N68" s="89">
        <v>0.22419600000000001</v>
      </c>
      <c r="O68" s="90">
        <v>19777.34</v>
      </c>
      <c r="P68" s="90">
        <v>3319.95</v>
      </c>
      <c r="Q68" s="97">
        <f t="shared" si="7"/>
        <v>0.16786635614293899</v>
      </c>
      <c r="R68" s="98">
        <f t="shared" si="8"/>
        <v>2.3267458823529399</v>
      </c>
      <c r="S68" s="98">
        <f t="shared" si="9"/>
        <v>1.9561691908401799</v>
      </c>
      <c r="T68" s="75">
        <v>150</v>
      </c>
      <c r="U68" s="74"/>
      <c r="V68" s="99"/>
      <c r="X68" s="100">
        <f t="shared" si="6"/>
        <v>150</v>
      </c>
      <c r="Z68" s="58">
        <f t="shared" ref="Z68:Z114" si="10">T68-G68</f>
        <v>0</v>
      </c>
    </row>
    <row r="69" spans="1:26" s="58" customFormat="1" ht="17.100000000000001" customHeight="1">
      <c r="A69" s="20">
        <v>67</v>
      </c>
      <c r="B69" s="20">
        <v>102479</v>
      </c>
      <c r="C69" s="21" t="s">
        <v>69</v>
      </c>
      <c r="D69" s="21" t="s">
        <v>49</v>
      </c>
      <c r="E69" s="74">
        <v>6</v>
      </c>
      <c r="F69" s="270"/>
      <c r="G69" s="75">
        <v>150</v>
      </c>
      <c r="H69" s="73">
        <v>450</v>
      </c>
      <c r="I69" s="85">
        <v>8487.4752000000008</v>
      </c>
      <c r="J69" s="86">
        <v>2021.8184423424</v>
      </c>
      <c r="K69" s="87">
        <v>0.23821200000000001</v>
      </c>
      <c r="L69" s="88">
        <v>10510.402413510599</v>
      </c>
      <c r="M69" s="88">
        <v>2182.7162900185799</v>
      </c>
      <c r="N69" s="89">
        <v>0.207672</v>
      </c>
      <c r="O69" s="90">
        <v>12241.81</v>
      </c>
      <c r="P69" s="90">
        <v>3027.2</v>
      </c>
      <c r="Q69" s="97">
        <f t="shared" si="7"/>
        <v>0.24728369415960499</v>
      </c>
      <c r="R69" s="98">
        <f t="shared" si="8"/>
        <v>1.4423382350501599</v>
      </c>
      <c r="S69" s="98">
        <f t="shared" si="9"/>
        <v>1.1647327588774099</v>
      </c>
      <c r="T69" s="75">
        <v>150</v>
      </c>
      <c r="U69" s="74"/>
      <c r="V69" s="107"/>
      <c r="X69" s="100">
        <f t="shared" ref="X69:X114" si="11">T69+U69</f>
        <v>150</v>
      </c>
      <c r="Z69" s="58">
        <f t="shared" si="10"/>
        <v>0</v>
      </c>
    </row>
    <row r="70" spans="1:26" s="58" customFormat="1" ht="17.100000000000001" customHeight="1">
      <c r="A70" s="20">
        <v>68</v>
      </c>
      <c r="B70" s="20">
        <v>704</v>
      </c>
      <c r="C70" s="21" t="s">
        <v>66</v>
      </c>
      <c r="D70" s="21" t="s">
        <v>55</v>
      </c>
      <c r="E70" s="74">
        <v>6</v>
      </c>
      <c r="F70" s="270"/>
      <c r="G70" s="75">
        <v>150</v>
      </c>
      <c r="H70" s="73">
        <v>450</v>
      </c>
      <c r="I70" s="85">
        <v>8539.3713210948008</v>
      </c>
      <c r="J70" s="86">
        <v>2294.61446769138</v>
      </c>
      <c r="K70" s="87">
        <v>0.26871</v>
      </c>
      <c r="L70" s="88">
        <v>10157.069824163</v>
      </c>
      <c r="M70" s="88">
        <v>2379.39517700842</v>
      </c>
      <c r="N70" s="89">
        <v>0.23426</v>
      </c>
      <c r="O70" s="90">
        <v>24126.94</v>
      </c>
      <c r="P70" s="90">
        <v>4264.8599999999997</v>
      </c>
      <c r="Q70" s="97">
        <f t="shared" si="7"/>
        <v>0.17676754698274999</v>
      </c>
      <c r="R70" s="101">
        <f t="shared" si="8"/>
        <v>2.8253766106175999</v>
      </c>
      <c r="S70" s="98">
        <f t="shared" si="9"/>
        <v>2.3753838870540802</v>
      </c>
      <c r="T70" s="75">
        <v>150</v>
      </c>
      <c r="U70" s="74">
        <v>150</v>
      </c>
      <c r="V70" s="99" t="s">
        <v>202</v>
      </c>
      <c r="X70" s="100">
        <f t="shared" si="11"/>
        <v>300</v>
      </c>
      <c r="Z70" s="58">
        <f t="shared" si="10"/>
        <v>0</v>
      </c>
    </row>
    <row r="71" spans="1:26" s="58" customFormat="1" ht="17.100000000000001" customHeight="1">
      <c r="A71" s="77">
        <v>69</v>
      </c>
      <c r="B71" s="77">
        <v>591</v>
      </c>
      <c r="C71" s="78" t="s">
        <v>139</v>
      </c>
      <c r="D71" s="78" t="s">
        <v>53</v>
      </c>
      <c r="E71" s="79">
        <v>7</v>
      </c>
      <c r="F71" s="271">
        <v>24</v>
      </c>
      <c r="G71" s="80">
        <v>100</v>
      </c>
      <c r="H71" s="73">
        <v>300</v>
      </c>
      <c r="I71" s="85">
        <v>7021</v>
      </c>
      <c r="J71" s="86">
        <v>1741.48884</v>
      </c>
      <c r="K71" s="87">
        <v>0.24804000000000001</v>
      </c>
      <c r="L71" s="88">
        <v>8351.0582400000003</v>
      </c>
      <c r="M71" s="88">
        <v>1805.8328338176</v>
      </c>
      <c r="N71" s="89">
        <v>0.21623999999999999</v>
      </c>
      <c r="O71" s="90">
        <v>10648.13</v>
      </c>
      <c r="P71" s="90">
        <v>2198.25</v>
      </c>
      <c r="Q71" s="97">
        <f t="shared" si="7"/>
        <v>0.206444699679662</v>
      </c>
      <c r="R71" s="104">
        <f t="shared" si="8"/>
        <v>1.5166115937900599</v>
      </c>
      <c r="S71" s="104">
        <f t="shared" si="9"/>
        <v>1.2750635541011399</v>
      </c>
      <c r="T71" s="80">
        <v>100</v>
      </c>
      <c r="U71" s="79"/>
      <c r="V71" s="106"/>
      <c r="X71" s="100">
        <f t="shared" si="11"/>
        <v>100</v>
      </c>
      <c r="Z71" s="58">
        <f t="shared" si="10"/>
        <v>0</v>
      </c>
    </row>
    <row r="72" spans="1:26" s="58" customFormat="1" ht="17.100000000000001" customHeight="1">
      <c r="A72" s="77">
        <v>70</v>
      </c>
      <c r="B72" s="77">
        <v>106485</v>
      </c>
      <c r="C72" s="78" t="s">
        <v>98</v>
      </c>
      <c r="D72" s="78" t="s">
        <v>73</v>
      </c>
      <c r="E72" s="79">
        <v>7</v>
      </c>
      <c r="F72" s="271"/>
      <c r="G72" s="80">
        <v>100</v>
      </c>
      <c r="H72" s="73">
        <v>300</v>
      </c>
      <c r="I72" s="85">
        <v>6800</v>
      </c>
      <c r="J72" s="86">
        <v>1132.404</v>
      </c>
      <c r="K72" s="87">
        <v>0.16653000000000001</v>
      </c>
      <c r="L72" s="88">
        <v>8088.192</v>
      </c>
      <c r="M72" s="88">
        <v>1174.2437145599999</v>
      </c>
      <c r="N72" s="89">
        <v>0.14518</v>
      </c>
      <c r="O72" s="90">
        <v>7740.97</v>
      </c>
      <c r="P72" s="90">
        <v>1637.34</v>
      </c>
      <c r="Q72" s="97">
        <f t="shared" si="7"/>
        <v>0.21151612782377399</v>
      </c>
      <c r="R72" s="104">
        <f t="shared" si="8"/>
        <v>1.1383779411764701</v>
      </c>
      <c r="S72" s="104">
        <f t="shared" si="9"/>
        <v>0.95707050475557498</v>
      </c>
      <c r="T72" s="80">
        <v>100</v>
      </c>
      <c r="U72" s="79"/>
      <c r="V72" s="105"/>
      <c r="X72" s="100">
        <f t="shared" si="11"/>
        <v>100</v>
      </c>
      <c r="Z72" s="58">
        <f t="shared" si="10"/>
        <v>0</v>
      </c>
    </row>
    <row r="73" spans="1:26" s="58" customFormat="1" ht="17.100000000000001" customHeight="1">
      <c r="A73" s="77">
        <v>71</v>
      </c>
      <c r="B73" s="77">
        <v>549</v>
      </c>
      <c r="C73" s="78" t="s">
        <v>65</v>
      </c>
      <c r="D73" s="78" t="s">
        <v>53</v>
      </c>
      <c r="E73" s="79">
        <v>7</v>
      </c>
      <c r="F73" s="271"/>
      <c r="G73" s="80">
        <v>100</v>
      </c>
      <c r="H73" s="73">
        <v>300</v>
      </c>
      <c r="I73" s="85">
        <v>7943.8818067271995</v>
      </c>
      <c r="J73" s="86">
        <v>1927.6464714568101</v>
      </c>
      <c r="K73" s="87">
        <v>0.24265800000000001</v>
      </c>
      <c r="L73" s="88">
        <v>9448.7707761935999</v>
      </c>
      <c r="M73" s="88">
        <v>1998.8685601622001</v>
      </c>
      <c r="N73" s="89">
        <v>0.21154800000000001</v>
      </c>
      <c r="O73" s="90">
        <v>19244.57</v>
      </c>
      <c r="P73" s="90">
        <v>3978.29</v>
      </c>
      <c r="Q73" s="97">
        <f t="shared" si="7"/>
        <v>0.20672272750183601</v>
      </c>
      <c r="R73" s="103">
        <f t="shared" si="8"/>
        <v>2.42256499633503</v>
      </c>
      <c r="S73" s="104">
        <f t="shared" si="9"/>
        <v>2.0367273644194199</v>
      </c>
      <c r="T73" s="80">
        <v>100</v>
      </c>
      <c r="U73" s="79">
        <v>100</v>
      </c>
      <c r="V73" s="108" t="s">
        <v>202</v>
      </c>
      <c r="X73" s="100">
        <f t="shared" si="11"/>
        <v>200</v>
      </c>
      <c r="Z73" s="58">
        <f t="shared" si="10"/>
        <v>0</v>
      </c>
    </row>
    <row r="74" spans="1:26" s="58" customFormat="1" ht="17.100000000000001" customHeight="1">
      <c r="A74" s="20">
        <v>72</v>
      </c>
      <c r="B74" s="20">
        <v>573</v>
      </c>
      <c r="C74" s="21" t="s">
        <v>91</v>
      </c>
      <c r="D74" s="21" t="s">
        <v>73</v>
      </c>
      <c r="E74" s="74">
        <v>7</v>
      </c>
      <c r="F74" s="270">
        <v>25</v>
      </c>
      <c r="G74" s="75">
        <v>100</v>
      </c>
      <c r="H74" s="73">
        <v>300</v>
      </c>
      <c r="I74" s="85">
        <v>7089.6558904164003</v>
      </c>
      <c r="J74" s="86">
        <v>1604.78614873109</v>
      </c>
      <c r="K74" s="87">
        <v>0.226356</v>
      </c>
      <c r="L74" s="88">
        <v>8432.7203022968806</v>
      </c>
      <c r="M74" s="88">
        <v>1664.0792935740601</v>
      </c>
      <c r="N74" s="89">
        <v>0.19733600000000001</v>
      </c>
      <c r="O74" s="90">
        <v>10657.25</v>
      </c>
      <c r="P74" s="90">
        <v>2145.6</v>
      </c>
      <c r="Q74" s="97">
        <f t="shared" si="7"/>
        <v>0.201327734640738</v>
      </c>
      <c r="R74" s="98">
        <f t="shared" si="8"/>
        <v>1.5032111804475801</v>
      </c>
      <c r="S74" s="98">
        <f t="shared" si="9"/>
        <v>1.2637974008336601</v>
      </c>
      <c r="T74" s="75">
        <v>100</v>
      </c>
      <c r="U74" s="74"/>
      <c r="V74" s="107"/>
      <c r="X74" s="100">
        <f t="shared" si="11"/>
        <v>100</v>
      </c>
      <c r="Z74" s="58">
        <f t="shared" si="10"/>
        <v>0</v>
      </c>
    </row>
    <row r="75" spans="1:26" s="58" customFormat="1" ht="17.100000000000001" customHeight="1">
      <c r="A75" s="20">
        <v>73</v>
      </c>
      <c r="B75" s="20">
        <v>329</v>
      </c>
      <c r="C75" s="21" t="s">
        <v>59</v>
      </c>
      <c r="D75" s="21" t="s">
        <v>55</v>
      </c>
      <c r="E75" s="74">
        <v>7</v>
      </c>
      <c r="F75" s="270"/>
      <c r="G75" s="75">
        <v>100</v>
      </c>
      <c r="H75" s="73">
        <v>300</v>
      </c>
      <c r="I75" s="85">
        <v>8024</v>
      </c>
      <c r="J75" s="86">
        <v>1761.203808</v>
      </c>
      <c r="K75" s="87">
        <v>0.21949199999999999</v>
      </c>
      <c r="L75" s="88">
        <v>9544.0665599999993</v>
      </c>
      <c r="M75" s="88">
        <v>1826.27622438912</v>
      </c>
      <c r="N75" s="89">
        <v>0.19135199999999999</v>
      </c>
      <c r="O75" s="90">
        <v>17839.939999999999</v>
      </c>
      <c r="P75" s="90">
        <v>3648.64</v>
      </c>
      <c r="Q75" s="97">
        <f t="shared" si="7"/>
        <v>0.20452086722264801</v>
      </c>
      <c r="R75" s="101">
        <f t="shared" si="8"/>
        <v>2.2233225324027899</v>
      </c>
      <c r="S75" s="98">
        <f t="shared" si="9"/>
        <v>1.8692178944736899</v>
      </c>
      <c r="T75" s="75">
        <v>100</v>
      </c>
      <c r="U75" s="74">
        <v>100</v>
      </c>
      <c r="V75" s="107" t="s">
        <v>202</v>
      </c>
      <c r="X75" s="100">
        <f t="shared" si="11"/>
        <v>200</v>
      </c>
      <c r="Z75" s="58">
        <f t="shared" si="10"/>
        <v>0</v>
      </c>
    </row>
    <row r="76" spans="1:26" s="58" customFormat="1" ht="17.100000000000001" customHeight="1">
      <c r="A76" s="20">
        <v>74</v>
      </c>
      <c r="B76" s="20">
        <v>106569</v>
      </c>
      <c r="C76" s="21" t="s">
        <v>138</v>
      </c>
      <c r="D76" s="21" t="s">
        <v>68</v>
      </c>
      <c r="E76" s="74">
        <v>7</v>
      </c>
      <c r="F76" s="270"/>
      <c r="G76" s="75">
        <v>100</v>
      </c>
      <c r="H76" s="73">
        <v>300</v>
      </c>
      <c r="I76" s="85">
        <v>8024</v>
      </c>
      <c r="J76" s="86">
        <v>1805.014848</v>
      </c>
      <c r="K76" s="87">
        <v>0.22495200000000001</v>
      </c>
      <c r="L76" s="88">
        <v>9544.0665599999993</v>
      </c>
      <c r="M76" s="88">
        <v>1871.7059812147199</v>
      </c>
      <c r="N76" s="89">
        <v>0.19611200000000001</v>
      </c>
      <c r="O76" s="90">
        <v>11144.37</v>
      </c>
      <c r="P76" s="90">
        <v>2681.92</v>
      </c>
      <c r="Q76" s="97">
        <f t="shared" si="7"/>
        <v>0.24065245500642901</v>
      </c>
      <c r="R76" s="98">
        <f t="shared" si="8"/>
        <v>1.3888796111665</v>
      </c>
      <c r="S76" s="98">
        <f t="shared" si="9"/>
        <v>1.16767521788951</v>
      </c>
      <c r="T76" s="75">
        <v>100</v>
      </c>
      <c r="U76" s="74"/>
      <c r="V76" s="99"/>
      <c r="X76" s="100">
        <f t="shared" si="11"/>
        <v>100</v>
      </c>
      <c r="Z76" s="58">
        <f t="shared" si="10"/>
        <v>0</v>
      </c>
    </row>
    <row r="77" spans="1:26" s="58" customFormat="1" ht="17.100000000000001" customHeight="1">
      <c r="A77" s="77">
        <v>75</v>
      </c>
      <c r="B77" s="77">
        <v>106399</v>
      </c>
      <c r="C77" s="78" t="s">
        <v>78</v>
      </c>
      <c r="D77" s="78" t="s">
        <v>68</v>
      </c>
      <c r="E77" s="79">
        <v>7</v>
      </c>
      <c r="F77" s="271">
        <v>26</v>
      </c>
      <c r="G77" s="80">
        <v>100</v>
      </c>
      <c r="H77" s="73">
        <v>300</v>
      </c>
      <c r="I77" s="85">
        <v>7200</v>
      </c>
      <c r="J77" s="86">
        <v>1630.3248000000001</v>
      </c>
      <c r="K77" s="87">
        <v>0.226434</v>
      </c>
      <c r="L77" s="88">
        <v>8709.1200000000008</v>
      </c>
      <c r="M77" s="88">
        <v>1719.21512448</v>
      </c>
      <c r="N77" s="89">
        <v>0.197404</v>
      </c>
      <c r="O77" s="90">
        <v>9890.0400000000009</v>
      </c>
      <c r="P77" s="90">
        <v>1953.14</v>
      </c>
      <c r="Q77" s="97">
        <f t="shared" si="7"/>
        <v>0.19748555112011701</v>
      </c>
      <c r="R77" s="104">
        <f t="shared" si="8"/>
        <v>1.37361666666667</v>
      </c>
      <c r="S77" s="104">
        <f t="shared" si="9"/>
        <v>1.13559578924162</v>
      </c>
      <c r="T77" s="80">
        <v>100</v>
      </c>
      <c r="U77" s="79"/>
      <c r="V77" s="106"/>
      <c r="X77" s="100">
        <f t="shared" si="11"/>
        <v>100</v>
      </c>
      <c r="Z77" s="58">
        <f t="shared" si="10"/>
        <v>0</v>
      </c>
    </row>
    <row r="78" spans="1:26" s="58" customFormat="1" ht="17.100000000000001" customHeight="1">
      <c r="A78" s="77">
        <v>76</v>
      </c>
      <c r="B78" s="77">
        <v>723</v>
      </c>
      <c r="C78" s="78" t="s">
        <v>147</v>
      </c>
      <c r="D78" s="78" t="s">
        <v>49</v>
      </c>
      <c r="E78" s="79">
        <v>7</v>
      </c>
      <c r="F78" s="271"/>
      <c r="G78" s="80">
        <v>100</v>
      </c>
      <c r="H78" s="73">
        <v>300</v>
      </c>
      <c r="I78" s="85">
        <v>6819.6979453355998</v>
      </c>
      <c r="J78" s="86">
        <v>1551.1266582706901</v>
      </c>
      <c r="K78" s="87">
        <v>0.22744800000000001</v>
      </c>
      <c r="L78" s="88">
        <v>8111.62152409998</v>
      </c>
      <c r="M78" s="88">
        <v>1608.43720877074</v>
      </c>
      <c r="N78" s="89">
        <v>0.19828799999999999</v>
      </c>
      <c r="O78" s="90">
        <v>8019.28</v>
      </c>
      <c r="P78" s="90">
        <v>1580.31</v>
      </c>
      <c r="Q78" s="97">
        <f t="shared" si="7"/>
        <v>0.197063826178909</v>
      </c>
      <c r="R78" s="104">
        <f t="shared" si="8"/>
        <v>1.1758995873834699</v>
      </c>
      <c r="S78" s="104">
        <f t="shared" si="9"/>
        <v>0.98861614489462701</v>
      </c>
      <c r="T78" s="80">
        <v>100</v>
      </c>
      <c r="U78" s="79"/>
      <c r="V78" s="106"/>
      <c r="X78" s="100">
        <f t="shared" si="11"/>
        <v>100</v>
      </c>
      <c r="Z78" s="58">
        <f t="shared" si="10"/>
        <v>0</v>
      </c>
    </row>
    <row r="79" spans="1:26" s="58" customFormat="1" ht="17.100000000000001" customHeight="1">
      <c r="A79" s="77">
        <v>77</v>
      </c>
      <c r="B79" s="77">
        <v>102564</v>
      </c>
      <c r="C79" s="78" t="s">
        <v>87</v>
      </c>
      <c r="D79" s="78" t="s">
        <v>53</v>
      </c>
      <c r="E79" s="79">
        <v>7</v>
      </c>
      <c r="F79" s="271"/>
      <c r="G79" s="80">
        <v>100</v>
      </c>
      <c r="H79" s="73">
        <v>300</v>
      </c>
      <c r="I79" s="85">
        <v>6622.6631646023998</v>
      </c>
      <c r="J79" s="86">
        <v>1541.9546646143799</v>
      </c>
      <c r="K79" s="87">
        <v>0.23283000000000001</v>
      </c>
      <c r="L79" s="88">
        <v>7877.2604745046801</v>
      </c>
      <c r="M79" s="88">
        <v>1598.92633111496</v>
      </c>
      <c r="N79" s="89">
        <v>0.20297999999999999</v>
      </c>
      <c r="O79" s="90">
        <v>11465.28</v>
      </c>
      <c r="P79" s="90">
        <v>2714.2</v>
      </c>
      <c r="Q79" s="97">
        <f t="shared" si="7"/>
        <v>0.23673211644198799</v>
      </c>
      <c r="R79" s="103">
        <f t="shared" si="8"/>
        <v>1.73121895452588</v>
      </c>
      <c r="S79" s="104">
        <f t="shared" si="9"/>
        <v>1.4554907809775</v>
      </c>
      <c r="T79" s="80">
        <v>100</v>
      </c>
      <c r="U79" s="79">
        <v>100</v>
      </c>
      <c r="V79" s="108" t="s">
        <v>202</v>
      </c>
      <c r="X79" s="100">
        <f t="shared" si="11"/>
        <v>200</v>
      </c>
      <c r="Z79" s="58">
        <f t="shared" si="10"/>
        <v>0</v>
      </c>
    </row>
    <row r="80" spans="1:26" s="58" customFormat="1" ht="17.100000000000001" customHeight="1">
      <c r="A80" s="20">
        <v>78</v>
      </c>
      <c r="B80" s="20">
        <v>743</v>
      </c>
      <c r="C80" s="21" t="s">
        <v>129</v>
      </c>
      <c r="D80" s="21" t="s">
        <v>73</v>
      </c>
      <c r="E80" s="74">
        <v>7</v>
      </c>
      <c r="F80" s="270">
        <v>27</v>
      </c>
      <c r="G80" s="75">
        <v>100</v>
      </c>
      <c r="H80" s="73">
        <v>300</v>
      </c>
      <c r="I80" s="85">
        <v>6890.13</v>
      </c>
      <c r="J80" s="86">
        <v>1429.5641724</v>
      </c>
      <c r="K80" s="87">
        <v>0.20748</v>
      </c>
      <c r="L80" s="88">
        <v>8195.3962272000008</v>
      </c>
      <c r="M80" s="88">
        <v>1482.3832695759399</v>
      </c>
      <c r="N80" s="89">
        <v>0.18088000000000001</v>
      </c>
      <c r="O80" s="90">
        <v>6892.23</v>
      </c>
      <c r="P80" s="90">
        <v>1393.3</v>
      </c>
      <c r="Q80" s="97">
        <f t="shared" si="7"/>
        <v>0.20215518054388801</v>
      </c>
      <c r="R80" s="98">
        <f t="shared" si="8"/>
        <v>1.0003047837994301</v>
      </c>
      <c r="S80" s="98">
        <f t="shared" si="9"/>
        <v>0.84098801435922299</v>
      </c>
      <c r="T80" s="75">
        <v>100</v>
      </c>
      <c r="U80" s="74"/>
      <c r="V80" s="99"/>
      <c r="X80" s="100">
        <f t="shared" si="11"/>
        <v>100</v>
      </c>
      <c r="Z80" s="58">
        <f t="shared" si="10"/>
        <v>0</v>
      </c>
    </row>
    <row r="81" spans="1:26" s="58" customFormat="1" ht="17.100000000000001" customHeight="1">
      <c r="A81" s="20">
        <v>79</v>
      </c>
      <c r="B81" s="20">
        <v>539</v>
      </c>
      <c r="C81" s="21" t="s">
        <v>75</v>
      </c>
      <c r="D81" s="21" t="s">
        <v>53</v>
      </c>
      <c r="E81" s="74">
        <v>7</v>
      </c>
      <c r="F81" s="270"/>
      <c r="G81" s="75">
        <v>100</v>
      </c>
      <c r="H81" s="73">
        <v>300</v>
      </c>
      <c r="I81" s="85">
        <v>7150.6959877908002</v>
      </c>
      <c r="J81" s="86">
        <v>1731.2693069960101</v>
      </c>
      <c r="K81" s="87">
        <v>0.24211199999999999</v>
      </c>
      <c r="L81" s="88">
        <v>8505.3238357178907</v>
      </c>
      <c r="M81" s="88">
        <v>1795.2357126526499</v>
      </c>
      <c r="N81" s="89">
        <v>0.21107200000000001</v>
      </c>
      <c r="O81" s="90">
        <v>13209.31</v>
      </c>
      <c r="P81" s="90">
        <v>2698.99</v>
      </c>
      <c r="Q81" s="97">
        <f t="shared" si="7"/>
        <v>0.20432482847325101</v>
      </c>
      <c r="R81" s="101">
        <f t="shared" si="8"/>
        <v>1.84727612844313</v>
      </c>
      <c r="S81" s="98">
        <f t="shared" si="9"/>
        <v>1.5530637345667899</v>
      </c>
      <c r="T81" s="75">
        <v>100</v>
      </c>
      <c r="U81" s="74">
        <v>100</v>
      </c>
      <c r="V81" s="107" t="s">
        <v>202</v>
      </c>
      <c r="X81" s="100">
        <f t="shared" si="11"/>
        <v>200</v>
      </c>
      <c r="Z81" s="58">
        <f t="shared" si="10"/>
        <v>0</v>
      </c>
    </row>
    <row r="82" spans="1:26" s="58" customFormat="1" ht="17.100000000000001" customHeight="1">
      <c r="A82" s="20">
        <v>80</v>
      </c>
      <c r="B82" s="20">
        <v>752</v>
      </c>
      <c r="C82" s="21" t="s">
        <v>122</v>
      </c>
      <c r="D82" s="21" t="s">
        <v>68</v>
      </c>
      <c r="E82" s="74">
        <v>7</v>
      </c>
      <c r="F82" s="270"/>
      <c r="G82" s="75">
        <v>100</v>
      </c>
      <c r="H82" s="73">
        <v>300</v>
      </c>
      <c r="I82" s="85">
        <v>7200</v>
      </c>
      <c r="J82" s="86">
        <v>1482.0624</v>
      </c>
      <c r="K82" s="87">
        <v>0.205842</v>
      </c>
      <c r="L82" s="88">
        <v>8563.9680000000008</v>
      </c>
      <c r="M82" s="88">
        <v>1536.821185536</v>
      </c>
      <c r="N82" s="89">
        <v>0.179452</v>
      </c>
      <c r="O82" s="90">
        <v>7776.73</v>
      </c>
      <c r="P82" s="90">
        <v>1105.27</v>
      </c>
      <c r="Q82" s="97">
        <f t="shared" si="7"/>
        <v>0.142125289163955</v>
      </c>
      <c r="R82" s="98">
        <f t="shared" si="8"/>
        <v>1.08010138888889</v>
      </c>
      <c r="S82" s="98">
        <f t="shared" si="9"/>
        <v>0.90807555563028697</v>
      </c>
      <c r="T82" s="75">
        <v>100</v>
      </c>
      <c r="U82" s="74"/>
      <c r="V82" s="99"/>
      <c r="X82" s="100">
        <f t="shared" si="11"/>
        <v>100</v>
      </c>
      <c r="Z82" s="58">
        <f t="shared" si="10"/>
        <v>0</v>
      </c>
    </row>
    <row r="83" spans="1:26" s="58" customFormat="1" ht="17.100000000000001" customHeight="1">
      <c r="A83" s="77">
        <v>81</v>
      </c>
      <c r="B83" s="77">
        <v>727</v>
      </c>
      <c r="C83" s="78" t="s">
        <v>104</v>
      </c>
      <c r="D83" s="78" t="s">
        <v>68</v>
      </c>
      <c r="E83" s="79">
        <v>7</v>
      </c>
      <c r="F83" s="271">
        <v>28</v>
      </c>
      <c r="G83" s="80">
        <v>100</v>
      </c>
      <c r="H83" s="73">
        <v>300</v>
      </c>
      <c r="I83" s="85">
        <v>7604.61940134</v>
      </c>
      <c r="J83" s="86">
        <v>1888.62243756159</v>
      </c>
      <c r="K83" s="87">
        <v>0.24835199999999999</v>
      </c>
      <c r="L83" s="88">
        <v>9045.2385007298508</v>
      </c>
      <c r="M83" s="88">
        <v>1958.40267827002</v>
      </c>
      <c r="N83" s="89">
        <v>0.21651200000000001</v>
      </c>
      <c r="O83" s="90">
        <v>10524.5</v>
      </c>
      <c r="P83" s="90">
        <v>2298.9299999999998</v>
      </c>
      <c r="Q83" s="97">
        <f t="shared" si="7"/>
        <v>0.21843603021521199</v>
      </c>
      <c r="R83" s="103">
        <f t="shared" si="8"/>
        <v>1.3839614377210601</v>
      </c>
      <c r="S83" s="104">
        <f t="shared" si="9"/>
        <v>1.16354035320913</v>
      </c>
      <c r="T83" s="80">
        <v>100</v>
      </c>
      <c r="U83" s="79">
        <v>100</v>
      </c>
      <c r="V83" s="108" t="s">
        <v>246</v>
      </c>
      <c r="X83" s="100">
        <f t="shared" si="11"/>
        <v>200</v>
      </c>
      <c r="Z83" s="58">
        <f t="shared" si="10"/>
        <v>0</v>
      </c>
    </row>
    <row r="84" spans="1:26" s="58" customFormat="1" ht="17.100000000000001" customHeight="1">
      <c r="A84" s="77">
        <v>82</v>
      </c>
      <c r="B84" s="77">
        <v>339</v>
      </c>
      <c r="C84" s="78" t="s">
        <v>141</v>
      </c>
      <c r="D84" s="78" t="s">
        <v>68</v>
      </c>
      <c r="E84" s="79">
        <v>7</v>
      </c>
      <c r="F84" s="271"/>
      <c r="G84" s="80">
        <v>100</v>
      </c>
      <c r="H84" s="73">
        <v>300</v>
      </c>
      <c r="I84" s="85">
        <v>7200</v>
      </c>
      <c r="J84" s="86">
        <v>1680.3072</v>
      </c>
      <c r="K84" s="87">
        <v>0.233376</v>
      </c>
      <c r="L84" s="88">
        <v>8563.9680000000008</v>
      </c>
      <c r="M84" s="88">
        <v>1742.3906734080001</v>
      </c>
      <c r="N84" s="89">
        <v>0.203456</v>
      </c>
      <c r="O84" s="90">
        <v>5078</v>
      </c>
      <c r="P84" s="90">
        <v>1330.21</v>
      </c>
      <c r="Q84" s="97">
        <f t="shared" si="7"/>
        <v>0.26195549428908999</v>
      </c>
      <c r="R84" s="104">
        <f t="shared" si="8"/>
        <v>0.705277777777778</v>
      </c>
      <c r="S84" s="104">
        <f t="shared" si="9"/>
        <v>0.59294943652288301</v>
      </c>
      <c r="T84" s="80">
        <v>0</v>
      </c>
      <c r="U84" s="79"/>
      <c r="V84" s="108"/>
      <c r="X84" s="100">
        <f t="shared" si="11"/>
        <v>0</v>
      </c>
      <c r="Z84" s="58">
        <f t="shared" si="10"/>
        <v>-100</v>
      </c>
    </row>
    <row r="85" spans="1:26" s="58" customFormat="1" ht="17.100000000000001" customHeight="1">
      <c r="A85" s="77">
        <v>83</v>
      </c>
      <c r="B85" s="77">
        <v>720</v>
      </c>
      <c r="C85" s="78" t="s">
        <v>103</v>
      </c>
      <c r="D85" s="78" t="s">
        <v>53</v>
      </c>
      <c r="E85" s="79">
        <v>7</v>
      </c>
      <c r="F85" s="271"/>
      <c r="G85" s="80">
        <v>100</v>
      </c>
      <c r="H85" s="73">
        <v>300</v>
      </c>
      <c r="I85" s="85">
        <v>7000</v>
      </c>
      <c r="J85" s="86">
        <v>1698.06</v>
      </c>
      <c r="K85" s="87">
        <v>0.24257999999999999</v>
      </c>
      <c r="L85" s="88">
        <v>8326.08</v>
      </c>
      <c r="M85" s="88">
        <v>1760.7993984</v>
      </c>
      <c r="N85" s="89">
        <v>0.21148</v>
      </c>
      <c r="O85" s="90">
        <v>9356.9</v>
      </c>
      <c r="P85" s="90">
        <v>1987.04</v>
      </c>
      <c r="Q85" s="97">
        <f t="shared" si="7"/>
        <v>0.212360931505092</v>
      </c>
      <c r="R85" s="104">
        <f t="shared" si="8"/>
        <v>1.3367</v>
      </c>
      <c r="S85" s="104">
        <f t="shared" si="9"/>
        <v>1.1238061608824299</v>
      </c>
      <c r="T85" s="80">
        <v>100</v>
      </c>
      <c r="U85" s="79"/>
      <c r="V85" s="106"/>
      <c r="X85" s="100">
        <f t="shared" si="11"/>
        <v>100</v>
      </c>
      <c r="Z85" s="58">
        <f t="shared" si="10"/>
        <v>0</v>
      </c>
    </row>
    <row r="86" spans="1:26" s="58" customFormat="1" ht="17.100000000000001" customHeight="1">
      <c r="A86" s="20">
        <v>84</v>
      </c>
      <c r="B86" s="20">
        <v>108656</v>
      </c>
      <c r="C86" s="21" t="s">
        <v>61</v>
      </c>
      <c r="D86" s="21" t="s">
        <v>53</v>
      </c>
      <c r="E86" s="74">
        <v>8</v>
      </c>
      <c r="F86" s="270">
        <v>29</v>
      </c>
      <c r="G86" s="75">
        <v>100</v>
      </c>
      <c r="H86" s="73">
        <v>300</v>
      </c>
      <c r="I86" s="85">
        <v>6133.2029904456003</v>
      </c>
      <c r="J86" s="86">
        <v>851.05551336021199</v>
      </c>
      <c r="K86" s="87">
        <v>0.138762</v>
      </c>
      <c r="L86" s="88">
        <v>7295.0769649556196</v>
      </c>
      <c r="M86" s="88">
        <v>882.50005060461103</v>
      </c>
      <c r="N86" s="89">
        <v>0.120972</v>
      </c>
      <c r="O86" s="90">
        <v>9613.7000000000007</v>
      </c>
      <c r="P86" s="90">
        <v>1312.16</v>
      </c>
      <c r="Q86" s="97">
        <f t="shared" si="7"/>
        <v>0.13648855279444999</v>
      </c>
      <c r="R86" s="101">
        <f t="shared" si="8"/>
        <v>1.5674843984417901</v>
      </c>
      <c r="S86" s="98">
        <f t="shared" si="9"/>
        <v>1.31783393735017</v>
      </c>
      <c r="T86" s="75">
        <v>100</v>
      </c>
      <c r="U86" s="74">
        <v>100</v>
      </c>
      <c r="V86" s="107" t="s">
        <v>216</v>
      </c>
      <c r="X86" s="100">
        <f t="shared" si="11"/>
        <v>200</v>
      </c>
      <c r="Z86" s="58">
        <f t="shared" si="10"/>
        <v>0</v>
      </c>
    </row>
    <row r="87" spans="1:26" s="58" customFormat="1" ht="17.100000000000001" customHeight="1">
      <c r="A87" s="20">
        <v>85</v>
      </c>
      <c r="B87" s="20">
        <v>104533</v>
      </c>
      <c r="C87" s="21" t="s">
        <v>77</v>
      </c>
      <c r="D87" s="21" t="s">
        <v>53</v>
      </c>
      <c r="E87" s="74">
        <v>8</v>
      </c>
      <c r="F87" s="270"/>
      <c r="G87" s="75">
        <v>100</v>
      </c>
      <c r="H87" s="73">
        <v>300</v>
      </c>
      <c r="I87" s="85">
        <v>6569.65</v>
      </c>
      <c r="J87" s="86">
        <v>1536.7856672999999</v>
      </c>
      <c r="K87" s="87">
        <v>0.23392199999999999</v>
      </c>
      <c r="L87" s="88">
        <v>7814.2044960000003</v>
      </c>
      <c r="M87" s="88">
        <v>1593.5663512782701</v>
      </c>
      <c r="N87" s="89">
        <v>0.203932</v>
      </c>
      <c r="O87" s="90">
        <v>9468.52</v>
      </c>
      <c r="P87" s="90">
        <v>2040.89</v>
      </c>
      <c r="Q87" s="97">
        <f t="shared" si="7"/>
        <v>0.21554477362882499</v>
      </c>
      <c r="R87" s="98">
        <f t="shared" si="8"/>
        <v>1.4412518170678801</v>
      </c>
      <c r="S87" s="98">
        <f t="shared" si="9"/>
        <v>1.2117061954095001</v>
      </c>
      <c r="T87" s="75">
        <v>100</v>
      </c>
      <c r="U87" s="74"/>
      <c r="V87" s="99"/>
      <c r="X87" s="100">
        <f t="shared" si="11"/>
        <v>100</v>
      </c>
      <c r="Z87" s="58">
        <f t="shared" si="10"/>
        <v>0</v>
      </c>
    </row>
    <row r="88" spans="1:26" s="58" customFormat="1" ht="17.100000000000001" customHeight="1">
      <c r="A88" s="20">
        <v>86</v>
      </c>
      <c r="B88" s="20">
        <v>107658</v>
      </c>
      <c r="C88" s="21" t="s">
        <v>162</v>
      </c>
      <c r="D88" s="21" t="s">
        <v>68</v>
      </c>
      <c r="E88" s="74">
        <v>8</v>
      </c>
      <c r="F88" s="270"/>
      <c r="G88" s="75">
        <v>100</v>
      </c>
      <c r="H88" s="73">
        <v>300</v>
      </c>
      <c r="I88" s="85">
        <v>5946.7870000000003</v>
      </c>
      <c r="J88" s="86">
        <v>1212.502295004</v>
      </c>
      <c r="K88" s="87">
        <v>0.20389199999999999</v>
      </c>
      <c r="L88" s="88">
        <v>7073.3463292799997</v>
      </c>
      <c r="M88" s="88">
        <v>1257.3014567221801</v>
      </c>
      <c r="N88" s="89">
        <v>0.17775199999999999</v>
      </c>
      <c r="O88" s="90">
        <v>4275.29</v>
      </c>
      <c r="P88" s="90">
        <v>1177.3499999999999</v>
      </c>
      <c r="Q88" s="97">
        <f t="shared" si="7"/>
        <v>0.275384827695899</v>
      </c>
      <c r="R88" s="98">
        <f t="shared" si="8"/>
        <v>0.71892435360472795</v>
      </c>
      <c r="S88" s="98">
        <f t="shared" si="9"/>
        <v>0.60442254641236903</v>
      </c>
      <c r="T88" s="75">
        <v>0</v>
      </c>
      <c r="U88" s="74"/>
      <c r="V88" s="99"/>
      <c r="X88" s="100">
        <f t="shared" si="11"/>
        <v>0</v>
      </c>
      <c r="Z88" s="58">
        <f t="shared" si="10"/>
        <v>-100</v>
      </c>
    </row>
    <row r="89" spans="1:26" s="58" customFormat="1" ht="17.100000000000001" customHeight="1">
      <c r="A89" s="77">
        <v>87</v>
      </c>
      <c r="B89" s="77">
        <v>56</v>
      </c>
      <c r="C89" s="78" t="s">
        <v>54</v>
      </c>
      <c r="D89" s="78" t="s">
        <v>55</v>
      </c>
      <c r="E89" s="79">
        <v>8</v>
      </c>
      <c r="F89" s="271">
        <v>30</v>
      </c>
      <c r="G89" s="80">
        <v>100</v>
      </c>
      <c r="H89" s="73">
        <v>300</v>
      </c>
      <c r="I89" s="85">
        <v>6574.665</v>
      </c>
      <c r="J89" s="86">
        <v>1600.0104744</v>
      </c>
      <c r="K89" s="87">
        <v>0.24335999999999999</v>
      </c>
      <c r="L89" s="88">
        <v>7820.1695375999998</v>
      </c>
      <c r="M89" s="88">
        <v>1659.1271690972201</v>
      </c>
      <c r="N89" s="89">
        <v>0.21215999999999999</v>
      </c>
      <c r="O89" s="90">
        <v>15413</v>
      </c>
      <c r="P89" s="90">
        <v>3767.66</v>
      </c>
      <c r="Q89" s="97">
        <f t="shared" si="7"/>
        <v>0.24444689547784301</v>
      </c>
      <c r="R89" s="103">
        <f t="shared" si="8"/>
        <v>2.34430195302726</v>
      </c>
      <c r="S89" s="104">
        <f t="shared" si="9"/>
        <v>1.9709291372639799</v>
      </c>
      <c r="T89" s="80">
        <v>100</v>
      </c>
      <c r="U89" s="79">
        <v>100</v>
      </c>
      <c r="V89" s="106" t="s">
        <v>202</v>
      </c>
      <c r="X89" s="100">
        <f t="shared" si="11"/>
        <v>200</v>
      </c>
      <c r="Z89" s="58">
        <f t="shared" si="10"/>
        <v>0</v>
      </c>
    </row>
    <row r="90" spans="1:26" s="58" customFormat="1" ht="17.100000000000001" customHeight="1">
      <c r="A90" s="77">
        <v>88</v>
      </c>
      <c r="B90" s="77">
        <v>740</v>
      </c>
      <c r="C90" s="78" t="s">
        <v>72</v>
      </c>
      <c r="D90" s="78" t="s">
        <v>73</v>
      </c>
      <c r="E90" s="79">
        <v>8</v>
      </c>
      <c r="F90" s="271"/>
      <c r="G90" s="80">
        <v>100</v>
      </c>
      <c r="H90" s="73">
        <v>300</v>
      </c>
      <c r="I90" s="85">
        <v>5704.6048831691996</v>
      </c>
      <c r="J90" s="86">
        <v>1541.33860259325</v>
      </c>
      <c r="K90" s="87">
        <v>0.27019199999999999</v>
      </c>
      <c r="L90" s="88">
        <v>6785.2852322367698</v>
      </c>
      <c r="M90" s="88">
        <v>1598.2875070238399</v>
      </c>
      <c r="N90" s="89">
        <v>0.23555200000000001</v>
      </c>
      <c r="O90" s="90">
        <v>11354.07</v>
      </c>
      <c r="P90" s="90">
        <v>2292.89</v>
      </c>
      <c r="Q90" s="97">
        <f t="shared" si="7"/>
        <v>0.20194432481039801</v>
      </c>
      <c r="R90" s="104">
        <f t="shared" si="8"/>
        <v>1.99033416556139</v>
      </c>
      <c r="S90" s="104">
        <f t="shared" si="9"/>
        <v>1.6733371717458601</v>
      </c>
      <c r="T90" s="80">
        <v>100</v>
      </c>
      <c r="U90" s="79"/>
      <c r="V90" s="108"/>
      <c r="X90" s="100">
        <f t="shared" si="11"/>
        <v>100</v>
      </c>
      <c r="Z90" s="58">
        <f t="shared" si="10"/>
        <v>0</v>
      </c>
    </row>
    <row r="91" spans="1:26" s="58" customFormat="1" ht="17.100000000000001" customHeight="1">
      <c r="A91" s="77">
        <v>89</v>
      </c>
      <c r="B91" s="77">
        <v>710</v>
      </c>
      <c r="C91" s="78" t="s">
        <v>79</v>
      </c>
      <c r="D91" s="78" t="s">
        <v>55</v>
      </c>
      <c r="E91" s="79">
        <v>8</v>
      </c>
      <c r="F91" s="271"/>
      <c r="G91" s="80">
        <v>100</v>
      </c>
      <c r="H91" s="73">
        <v>300</v>
      </c>
      <c r="I91" s="85">
        <v>5516.5</v>
      </c>
      <c r="J91" s="86">
        <v>1604.1099360000001</v>
      </c>
      <c r="K91" s="87">
        <v>0.29078399999999999</v>
      </c>
      <c r="L91" s="88">
        <v>6561.54576</v>
      </c>
      <c r="M91" s="88">
        <v>1663.3780963430399</v>
      </c>
      <c r="N91" s="89">
        <v>0.25350400000000001</v>
      </c>
      <c r="O91" s="90">
        <v>10380.459999999999</v>
      </c>
      <c r="P91" s="90">
        <v>2589.9699999999998</v>
      </c>
      <c r="Q91" s="97">
        <f t="shared" si="7"/>
        <v>0.24950435722501699</v>
      </c>
      <c r="R91" s="104">
        <f t="shared" si="8"/>
        <v>1.88171122994652</v>
      </c>
      <c r="S91" s="104">
        <f t="shared" si="9"/>
        <v>1.5820144185049501</v>
      </c>
      <c r="T91" s="80">
        <v>100</v>
      </c>
      <c r="U91" s="79"/>
      <c r="V91" s="106"/>
      <c r="X91" s="100">
        <f t="shared" si="11"/>
        <v>100</v>
      </c>
      <c r="Z91" s="58">
        <f t="shared" si="10"/>
        <v>0</v>
      </c>
    </row>
    <row r="92" spans="1:26" s="58" customFormat="1" ht="26.1" customHeight="1">
      <c r="A92" s="20">
        <v>90</v>
      </c>
      <c r="B92" s="20">
        <v>104838</v>
      </c>
      <c r="C92" s="21" t="s">
        <v>134</v>
      </c>
      <c r="D92" s="21" t="s">
        <v>55</v>
      </c>
      <c r="E92" s="74">
        <v>8</v>
      </c>
      <c r="F92" s="270">
        <v>31</v>
      </c>
      <c r="G92" s="75">
        <v>100</v>
      </c>
      <c r="H92" s="73">
        <v>300</v>
      </c>
      <c r="I92" s="85">
        <v>6820.4</v>
      </c>
      <c r="J92" s="86">
        <v>1391.156988</v>
      </c>
      <c r="K92" s="87">
        <v>0.20397000000000001</v>
      </c>
      <c r="L92" s="88">
        <v>8112.4565759999996</v>
      </c>
      <c r="M92" s="88">
        <v>1442.5570283443201</v>
      </c>
      <c r="N92" s="89">
        <v>0.17782000000000001</v>
      </c>
      <c r="O92" s="90">
        <v>9119.44</v>
      </c>
      <c r="P92" s="90">
        <v>1445.54</v>
      </c>
      <c r="Q92" s="97">
        <f t="shared" si="7"/>
        <v>0.15851192617090501</v>
      </c>
      <c r="R92" s="101">
        <f t="shared" si="8"/>
        <v>1.3370828690399399</v>
      </c>
      <c r="S92" s="98">
        <f t="shared" si="9"/>
        <v>1.12412805104918</v>
      </c>
      <c r="T92" s="75">
        <v>100</v>
      </c>
      <c r="U92" s="74">
        <v>200</v>
      </c>
      <c r="V92" s="107" t="s">
        <v>247</v>
      </c>
      <c r="X92" s="100">
        <f t="shared" si="11"/>
        <v>300</v>
      </c>
      <c r="Y92" s="110" t="s">
        <v>204</v>
      </c>
      <c r="Z92" s="58">
        <f t="shared" si="10"/>
        <v>0</v>
      </c>
    </row>
    <row r="93" spans="1:26" s="58" customFormat="1" ht="17.100000000000001" customHeight="1">
      <c r="A93" s="20">
        <v>91</v>
      </c>
      <c r="B93" s="20">
        <v>105396</v>
      </c>
      <c r="C93" s="21" t="s">
        <v>167</v>
      </c>
      <c r="D93" s="21" t="s">
        <v>73</v>
      </c>
      <c r="E93" s="74">
        <v>8</v>
      </c>
      <c r="F93" s="270"/>
      <c r="G93" s="75">
        <v>100</v>
      </c>
      <c r="H93" s="73">
        <v>300</v>
      </c>
      <c r="I93" s="85">
        <v>6519.5</v>
      </c>
      <c r="J93" s="86">
        <v>1536.750462</v>
      </c>
      <c r="K93" s="87">
        <v>0.23571600000000001</v>
      </c>
      <c r="L93" s="88">
        <v>7754.5540799999999</v>
      </c>
      <c r="M93" s="88">
        <v>1593.52984522368</v>
      </c>
      <c r="N93" s="89">
        <v>0.20549600000000001</v>
      </c>
      <c r="O93" s="91">
        <v>5163.6099999999997</v>
      </c>
      <c r="P93" s="91">
        <v>1481.4</v>
      </c>
      <c r="Q93" s="109">
        <f t="shared" si="7"/>
        <v>0.28689230983749697</v>
      </c>
      <c r="R93" s="98">
        <f t="shared" si="8"/>
        <v>0.79202546207531199</v>
      </c>
      <c r="S93" s="98">
        <f t="shared" si="9"/>
        <v>0.66588097094036902</v>
      </c>
      <c r="T93" s="75">
        <v>0</v>
      </c>
      <c r="U93" s="74"/>
      <c r="V93" s="107"/>
      <c r="X93" s="100">
        <f t="shared" si="11"/>
        <v>0</v>
      </c>
      <c r="Y93" s="110" t="s">
        <v>204</v>
      </c>
      <c r="Z93" s="58">
        <f t="shared" si="10"/>
        <v>-100</v>
      </c>
    </row>
    <row r="94" spans="1:26" s="58" customFormat="1" ht="17.100000000000001" customHeight="1">
      <c r="A94" s="20">
        <v>92</v>
      </c>
      <c r="B94" s="20">
        <v>733</v>
      </c>
      <c r="C94" s="21" t="s">
        <v>142</v>
      </c>
      <c r="D94" s="21" t="s">
        <v>73</v>
      </c>
      <c r="E94" s="74">
        <v>8</v>
      </c>
      <c r="F94" s="270"/>
      <c r="G94" s="75">
        <v>100</v>
      </c>
      <c r="H94" s="73">
        <v>300</v>
      </c>
      <c r="I94" s="85">
        <v>6122.8678517675999</v>
      </c>
      <c r="J94" s="86">
        <v>1503.9110474868601</v>
      </c>
      <c r="K94" s="87">
        <v>0.24562200000000001</v>
      </c>
      <c r="L94" s="88">
        <v>7282.7839376064503</v>
      </c>
      <c r="M94" s="88">
        <v>1559.4770901275499</v>
      </c>
      <c r="N94" s="89">
        <v>0.21413199999999999</v>
      </c>
      <c r="O94" s="90">
        <v>5585.75</v>
      </c>
      <c r="P94" s="90">
        <v>1297.95</v>
      </c>
      <c r="Q94" s="97">
        <f t="shared" si="7"/>
        <v>0.23236807948798299</v>
      </c>
      <c r="R94" s="98">
        <f t="shared" si="8"/>
        <v>0.91227675253312202</v>
      </c>
      <c r="S94" s="98">
        <f t="shared" si="9"/>
        <v>0.76698005156470495</v>
      </c>
      <c r="T94" s="75">
        <v>0</v>
      </c>
      <c r="U94" s="74"/>
      <c r="V94" s="107"/>
      <c r="X94" s="100">
        <f t="shared" si="11"/>
        <v>0</v>
      </c>
      <c r="Y94" s="110" t="s">
        <v>204</v>
      </c>
      <c r="Z94" s="58">
        <f t="shared" si="10"/>
        <v>-100</v>
      </c>
    </row>
    <row r="95" spans="1:26" s="58" customFormat="1" ht="17.100000000000001" customHeight="1">
      <c r="A95" s="77">
        <v>93</v>
      </c>
      <c r="B95" s="77">
        <v>107728</v>
      </c>
      <c r="C95" s="78" t="s">
        <v>157</v>
      </c>
      <c r="D95" s="78" t="s">
        <v>53</v>
      </c>
      <c r="E95" s="79">
        <v>8</v>
      </c>
      <c r="F95" s="271">
        <v>32</v>
      </c>
      <c r="G95" s="80">
        <v>100</v>
      </c>
      <c r="H95" s="73">
        <v>300</v>
      </c>
      <c r="I95" s="85">
        <v>6135.5267568935997</v>
      </c>
      <c r="J95" s="86">
        <v>1125.1206256256301</v>
      </c>
      <c r="K95" s="87">
        <v>0.18337800000000001</v>
      </c>
      <c r="L95" s="88">
        <v>7297.8409457195203</v>
      </c>
      <c r="M95" s="88">
        <v>1166.6912363102899</v>
      </c>
      <c r="N95" s="89">
        <v>0.15986800000000001</v>
      </c>
      <c r="O95" s="90">
        <v>7204.94</v>
      </c>
      <c r="P95" s="90">
        <v>1567.28</v>
      </c>
      <c r="Q95" s="97">
        <f t="shared" si="7"/>
        <v>0.21752852903702199</v>
      </c>
      <c r="R95" s="104">
        <f t="shared" si="8"/>
        <v>1.17429852162324</v>
      </c>
      <c r="S95" s="104">
        <f t="shared" si="9"/>
        <v>0.98727007803944899</v>
      </c>
      <c r="T95" s="80">
        <v>100</v>
      </c>
      <c r="U95" s="79"/>
      <c r="V95" s="106"/>
      <c r="X95" s="100">
        <f t="shared" si="11"/>
        <v>100</v>
      </c>
      <c r="Z95" s="58">
        <f t="shared" si="10"/>
        <v>0</v>
      </c>
    </row>
    <row r="96" spans="1:26" s="58" customFormat="1" ht="17.100000000000001" customHeight="1">
      <c r="A96" s="77">
        <v>94</v>
      </c>
      <c r="B96" s="77">
        <v>732</v>
      </c>
      <c r="C96" s="78" t="s">
        <v>107</v>
      </c>
      <c r="D96" s="78" t="s">
        <v>53</v>
      </c>
      <c r="E96" s="79">
        <v>8</v>
      </c>
      <c r="F96" s="271"/>
      <c r="G96" s="80">
        <v>100</v>
      </c>
      <c r="H96" s="73">
        <v>300</v>
      </c>
      <c r="I96" s="85">
        <v>6820.4</v>
      </c>
      <c r="J96" s="86">
        <v>1620.4451951999999</v>
      </c>
      <c r="K96" s="87">
        <v>0.23758799999999999</v>
      </c>
      <c r="L96" s="88">
        <v>8112.4565759999996</v>
      </c>
      <c r="M96" s="88">
        <v>1680.3169056737299</v>
      </c>
      <c r="N96" s="89">
        <v>0.20712800000000001</v>
      </c>
      <c r="O96" s="90">
        <v>8625.51</v>
      </c>
      <c r="P96" s="90">
        <v>1660.19</v>
      </c>
      <c r="Q96" s="97">
        <f t="shared" si="7"/>
        <v>0.19247441600554599</v>
      </c>
      <c r="R96" s="104">
        <f t="shared" si="8"/>
        <v>1.26466336285262</v>
      </c>
      <c r="S96" s="104">
        <f t="shared" si="9"/>
        <v>1.06324267121723</v>
      </c>
      <c r="T96" s="80">
        <v>100</v>
      </c>
      <c r="U96" s="79"/>
      <c r="V96" s="108"/>
      <c r="X96" s="100">
        <f t="shared" si="11"/>
        <v>100</v>
      </c>
      <c r="Z96" s="58">
        <f t="shared" si="10"/>
        <v>0</v>
      </c>
    </row>
    <row r="97" spans="1:26" s="58" customFormat="1" ht="17.100000000000001" customHeight="1">
      <c r="A97" s="77">
        <v>95</v>
      </c>
      <c r="B97" s="77">
        <v>594</v>
      </c>
      <c r="C97" s="78" t="s">
        <v>62</v>
      </c>
      <c r="D97" s="78" t="s">
        <v>53</v>
      </c>
      <c r="E97" s="79">
        <v>8</v>
      </c>
      <c r="F97" s="271"/>
      <c r="G97" s="80">
        <v>100</v>
      </c>
      <c r="H97" s="73">
        <v>300</v>
      </c>
      <c r="I97" s="85">
        <v>6532.4849999999997</v>
      </c>
      <c r="J97" s="86">
        <v>1538.28263277</v>
      </c>
      <c r="K97" s="87">
        <v>0.235482</v>
      </c>
      <c r="L97" s="88">
        <v>8359.9920996479996</v>
      </c>
      <c r="M97" s="88">
        <v>1716.23949812094</v>
      </c>
      <c r="N97" s="89">
        <v>0.205292</v>
      </c>
      <c r="O97" s="90">
        <v>15141.38</v>
      </c>
      <c r="P97" s="90">
        <v>3209.83</v>
      </c>
      <c r="Q97" s="97">
        <f t="shared" si="7"/>
        <v>0.21199058474194599</v>
      </c>
      <c r="R97" s="103">
        <f t="shared" si="8"/>
        <v>2.3178591301778702</v>
      </c>
      <c r="S97" s="104">
        <f t="shared" si="9"/>
        <v>1.8111715680493901</v>
      </c>
      <c r="T97" s="80">
        <v>100</v>
      </c>
      <c r="U97" s="79">
        <v>100</v>
      </c>
      <c r="V97" s="108" t="s">
        <v>202</v>
      </c>
      <c r="X97" s="100">
        <f t="shared" si="11"/>
        <v>200</v>
      </c>
      <c r="Z97" s="58">
        <f t="shared" si="10"/>
        <v>0</v>
      </c>
    </row>
    <row r="98" spans="1:26" s="58" customFormat="1" ht="17.100000000000001" customHeight="1">
      <c r="A98" s="20">
        <v>96</v>
      </c>
      <c r="B98" s="20">
        <v>738</v>
      </c>
      <c r="C98" s="21" t="s">
        <v>60</v>
      </c>
      <c r="D98" s="21" t="s">
        <v>55</v>
      </c>
      <c r="E98" s="74">
        <v>8</v>
      </c>
      <c r="F98" s="270">
        <v>33</v>
      </c>
      <c r="G98" s="75">
        <v>100</v>
      </c>
      <c r="H98" s="73">
        <v>300</v>
      </c>
      <c r="I98" s="85">
        <v>5631.1007772096</v>
      </c>
      <c r="J98" s="86">
        <v>1430.1194021863701</v>
      </c>
      <c r="K98" s="87">
        <v>0.25396800000000003</v>
      </c>
      <c r="L98" s="88">
        <v>6697.8565084441898</v>
      </c>
      <c r="M98" s="88">
        <v>1482.9590138216099</v>
      </c>
      <c r="N98" s="89">
        <v>0.22140799999999999</v>
      </c>
      <c r="O98" s="90">
        <v>8089.1</v>
      </c>
      <c r="P98" s="90">
        <v>1604.55</v>
      </c>
      <c r="Q98" s="97">
        <f t="shared" si="7"/>
        <v>0.19835952083668101</v>
      </c>
      <c r="R98" s="98">
        <f t="shared" si="8"/>
        <v>1.4365042147245</v>
      </c>
      <c r="S98" s="98">
        <f t="shared" si="9"/>
        <v>1.20771473527416</v>
      </c>
      <c r="T98" s="75">
        <v>100</v>
      </c>
      <c r="U98" s="74"/>
      <c r="V98" s="107"/>
      <c r="X98" s="100">
        <f t="shared" si="11"/>
        <v>100</v>
      </c>
      <c r="Z98" s="58">
        <f t="shared" si="10"/>
        <v>0</v>
      </c>
    </row>
    <row r="99" spans="1:26" s="58" customFormat="1" ht="17.100000000000001" customHeight="1">
      <c r="A99" s="20">
        <v>97</v>
      </c>
      <c r="B99" s="20">
        <v>706</v>
      </c>
      <c r="C99" s="21" t="s">
        <v>113</v>
      </c>
      <c r="D99" s="21" t="s">
        <v>55</v>
      </c>
      <c r="E99" s="74">
        <v>8</v>
      </c>
      <c r="F99" s="270"/>
      <c r="G99" s="75">
        <v>100</v>
      </c>
      <c r="H99" s="73">
        <v>300</v>
      </c>
      <c r="I99" s="85">
        <v>6716.3353145244</v>
      </c>
      <c r="J99" s="86">
        <v>1743.4531862854999</v>
      </c>
      <c r="K99" s="87">
        <v>0.25958399999999998</v>
      </c>
      <c r="L99" s="88">
        <v>7988.6778765078998</v>
      </c>
      <c r="M99" s="88">
        <v>1807.86975816524</v>
      </c>
      <c r="N99" s="89">
        <v>0.22630400000000001</v>
      </c>
      <c r="O99" s="90">
        <v>12242.3</v>
      </c>
      <c r="P99" s="90">
        <v>2498.6999999999998</v>
      </c>
      <c r="Q99" s="97">
        <f t="shared" si="7"/>
        <v>0.204103804023754</v>
      </c>
      <c r="R99" s="101">
        <f t="shared" si="8"/>
        <v>1.8227648601054001</v>
      </c>
      <c r="S99" s="98">
        <f t="shared" si="9"/>
        <v>1.53245633248032</v>
      </c>
      <c r="T99" s="75">
        <v>100</v>
      </c>
      <c r="U99" s="74">
        <v>100</v>
      </c>
      <c r="V99" s="99" t="s">
        <v>202</v>
      </c>
      <c r="X99" s="100">
        <f t="shared" si="11"/>
        <v>200</v>
      </c>
      <c r="Z99" s="58">
        <f t="shared" si="10"/>
        <v>0</v>
      </c>
    </row>
    <row r="100" spans="1:26" s="58" customFormat="1" ht="17.100000000000001" customHeight="1">
      <c r="A100" s="20">
        <v>98</v>
      </c>
      <c r="B100" s="20">
        <v>108277</v>
      </c>
      <c r="C100" s="21" t="s">
        <v>154</v>
      </c>
      <c r="D100" s="21" t="s">
        <v>68</v>
      </c>
      <c r="E100" s="74">
        <v>8</v>
      </c>
      <c r="F100" s="270"/>
      <c r="G100" s="75">
        <v>100</v>
      </c>
      <c r="H100" s="73">
        <v>300</v>
      </c>
      <c r="I100" s="85">
        <v>6406.7946316092002</v>
      </c>
      <c r="J100" s="86">
        <v>1167.86896621751</v>
      </c>
      <c r="K100" s="87">
        <v>0.182286</v>
      </c>
      <c r="L100" s="88">
        <v>7620.4978066212498</v>
      </c>
      <c r="M100" s="88">
        <v>1211.01902943702</v>
      </c>
      <c r="N100" s="89">
        <v>0.158916</v>
      </c>
      <c r="O100" s="90">
        <v>6465.34</v>
      </c>
      <c r="P100" s="90">
        <v>1194.24</v>
      </c>
      <c r="Q100" s="97">
        <f t="shared" si="7"/>
        <v>0.18471418363148701</v>
      </c>
      <c r="R100" s="98">
        <f t="shared" si="8"/>
        <v>1.00913801233802</v>
      </c>
      <c r="S100" s="98">
        <f t="shared" si="9"/>
        <v>0.84841439024920895</v>
      </c>
      <c r="T100" s="75">
        <v>100</v>
      </c>
      <c r="U100" s="74"/>
      <c r="V100" s="99"/>
      <c r="X100" s="100">
        <f t="shared" si="11"/>
        <v>100</v>
      </c>
      <c r="Z100" s="58">
        <f t="shared" si="10"/>
        <v>0</v>
      </c>
    </row>
    <row r="101" spans="1:26" s="58" customFormat="1" ht="17.100000000000001" customHeight="1">
      <c r="A101" s="77">
        <v>99</v>
      </c>
      <c r="B101" s="77">
        <v>107829</v>
      </c>
      <c r="C101" s="78" t="s">
        <v>165</v>
      </c>
      <c r="D101" s="78" t="s">
        <v>49</v>
      </c>
      <c r="E101" s="79">
        <v>9</v>
      </c>
      <c r="F101" s="271">
        <v>34</v>
      </c>
      <c r="G101" s="80">
        <v>100</v>
      </c>
      <c r="H101" s="73">
        <v>300</v>
      </c>
      <c r="I101" s="85">
        <v>4500</v>
      </c>
      <c r="J101" s="86">
        <v>694.98</v>
      </c>
      <c r="K101" s="87">
        <v>0.15443999999999999</v>
      </c>
      <c r="L101" s="88">
        <v>5670</v>
      </c>
      <c r="M101" s="88">
        <v>763.40880000000004</v>
      </c>
      <c r="N101" s="89">
        <v>0.13464000000000001</v>
      </c>
      <c r="O101" s="90">
        <v>4554.55</v>
      </c>
      <c r="P101" s="90">
        <v>924.3</v>
      </c>
      <c r="Q101" s="97">
        <f t="shared" si="7"/>
        <v>0.20293991722563101</v>
      </c>
      <c r="R101" s="104">
        <f t="shared" si="8"/>
        <v>1.0121222222222199</v>
      </c>
      <c r="S101" s="104">
        <f t="shared" si="9"/>
        <v>0.80327160493827199</v>
      </c>
      <c r="T101" s="80">
        <v>100</v>
      </c>
      <c r="U101" s="79"/>
      <c r="V101" s="106"/>
      <c r="X101" s="100">
        <f t="shared" si="11"/>
        <v>100</v>
      </c>
      <c r="Z101" s="58">
        <f t="shared" si="10"/>
        <v>0</v>
      </c>
    </row>
    <row r="102" spans="1:26" s="58" customFormat="1" ht="17.100000000000001" customHeight="1">
      <c r="A102" s="77">
        <v>100</v>
      </c>
      <c r="B102" s="77">
        <v>106865</v>
      </c>
      <c r="C102" s="78" t="s">
        <v>48</v>
      </c>
      <c r="D102" s="78" t="s">
        <v>49</v>
      </c>
      <c r="E102" s="79">
        <v>9</v>
      </c>
      <c r="F102" s="271"/>
      <c r="G102" s="80">
        <v>100</v>
      </c>
      <c r="H102" s="73">
        <v>300</v>
      </c>
      <c r="I102" s="85">
        <v>5000</v>
      </c>
      <c r="J102" s="86">
        <v>978.9</v>
      </c>
      <c r="K102" s="87">
        <v>0.19578000000000001</v>
      </c>
      <c r="L102" s="88">
        <v>6300</v>
      </c>
      <c r="M102" s="88">
        <v>1075.2840000000001</v>
      </c>
      <c r="N102" s="89">
        <v>0.17068</v>
      </c>
      <c r="O102" s="90">
        <v>8108.99</v>
      </c>
      <c r="P102" s="90">
        <v>1644.56</v>
      </c>
      <c r="Q102" s="97">
        <f t="shared" si="7"/>
        <v>0.202807008024427</v>
      </c>
      <c r="R102" s="104">
        <f t="shared" si="8"/>
        <v>1.6217980000000001</v>
      </c>
      <c r="S102" s="104">
        <f t="shared" si="9"/>
        <v>1.2871412698412701</v>
      </c>
      <c r="T102" s="80">
        <v>100</v>
      </c>
      <c r="U102" s="79"/>
      <c r="V102" s="108"/>
      <c r="X102" s="100">
        <f t="shared" si="11"/>
        <v>100</v>
      </c>
      <c r="Z102" s="58">
        <f t="shared" si="10"/>
        <v>0</v>
      </c>
    </row>
    <row r="103" spans="1:26" s="58" customFormat="1" ht="17.100000000000001" customHeight="1">
      <c r="A103" s="77">
        <v>101</v>
      </c>
      <c r="B103" s="77">
        <v>371</v>
      </c>
      <c r="C103" s="78" t="s">
        <v>112</v>
      </c>
      <c r="D103" s="78" t="s">
        <v>53</v>
      </c>
      <c r="E103" s="79">
        <v>9</v>
      </c>
      <c r="F103" s="271"/>
      <c r="G103" s="80">
        <v>100</v>
      </c>
      <c r="H103" s="73">
        <v>300</v>
      </c>
      <c r="I103" s="85">
        <v>5300</v>
      </c>
      <c r="J103" s="86">
        <v>1364.6333999999999</v>
      </c>
      <c r="K103" s="87">
        <v>0.25747799999999998</v>
      </c>
      <c r="L103" s="88">
        <v>6304.0320000000002</v>
      </c>
      <c r="M103" s="88">
        <v>1415.053454976</v>
      </c>
      <c r="N103" s="89">
        <v>0.224468</v>
      </c>
      <c r="O103" s="90">
        <v>8684.7000000000007</v>
      </c>
      <c r="P103" s="90">
        <v>1611.53</v>
      </c>
      <c r="Q103" s="97">
        <f t="shared" si="7"/>
        <v>0.185559662394786</v>
      </c>
      <c r="R103" s="103">
        <f t="shared" si="8"/>
        <v>1.63862264150943</v>
      </c>
      <c r="S103" s="104">
        <f t="shared" si="9"/>
        <v>1.37764211856793</v>
      </c>
      <c r="T103" s="80">
        <v>100</v>
      </c>
      <c r="U103" s="79">
        <v>100</v>
      </c>
      <c r="V103" s="106" t="s">
        <v>202</v>
      </c>
      <c r="X103" s="100">
        <f t="shared" si="11"/>
        <v>200</v>
      </c>
      <c r="Z103" s="58">
        <f t="shared" si="10"/>
        <v>0</v>
      </c>
    </row>
    <row r="104" spans="1:26" s="58" customFormat="1" ht="17.100000000000001" customHeight="1">
      <c r="A104" s="20">
        <v>102</v>
      </c>
      <c r="B104" s="20">
        <v>105910</v>
      </c>
      <c r="C104" s="21" t="s">
        <v>120</v>
      </c>
      <c r="D104" s="21" t="s">
        <v>73</v>
      </c>
      <c r="E104" s="74">
        <v>9</v>
      </c>
      <c r="F104" s="270">
        <v>35</v>
      </c>
      <c r="G104" s="75">
        <v>100</v>
      </c>
      <c r="H104" s="73">
        <v>300</v>
      </c>
      <c r="I104" s="85">
        <v>4500</v>
      </c>
      <c r="J104" s="86">
        <v>1031.5889999999999</v>
      </c>
      <c r="K104" s="87">
        <v>0.229242</v>
      </c>
      <c r="L104" s="88">
        <v>5533.92</v>
      </c>
      <c r="M104" s="88">
        <v>1105.9649798400001</v>
      </c>
      <c r="N104" s="89">
        <v>0.199852</v>
      </c>
      <c r="O104" s="90">
        <v>7466.6</v>
      </c>
      <c r="P104" s="90">
        <v>1592.37</v>
      </c>
      <c r="Q104" s="97">
        <f t="shared" si="7"/>
        <v>0.21326574344413801</v>
      </c>
      <c r="R104" s="101">
        <f t="shared" si="8"/>
        <v>1.6592444444444401</v>
      </c>
      <c r="S104" s="98">
        <f t="shared" si="9"/>
        <v>1.3492424899528701</v>
      </c>
      <c r="T104" s="75">
        <v>100</v>
      </c>
      <c r="U104" s="74">
        <v>100</v>
      </c>
      <c r="V104" s="99" t="s">
        <v>202</v>
      </c>
      <c r="X104" s="100">
        <f t="shared" si="11"/>
        <v>200</v>
      </c>
      <c r="Z104" s="58">
        <f t="shared" si="10"/>
        <v>0</v>
      </c>
    </row>
    <row r="105" spans="1:26" s="58" customFormat="1" ht="17.100000000000001" customHeight="1">
      <c r="A105" s="20">
        <v>103</v>
      </c>
      <c r="B105" s="20">
        <v>102567</v>
      </c>
      <c r="C105" s="21" t="s">
        <v>84</v>
      </c>
      <c r="D105" s="21" t="s">
        <v>53</v>
      </c>
      <c r="E105" s="74">
        <v>9</v>
      </c>
      <c r="F105" s="270"/>
      <c r="G105" s="75">
        <v>100</v>
      </c>
      <c r="H105" s="73">
        <v>300</v>
      </c>
      <c r="I105" s="85">
        <v>5300</v>
      </c>
      <c r="J105" s="86">
        <v>1241.8535999999999</v>
      </c>
      <c r="K105" s="87">
        <v>0.23431199999999999</v>
      </c>
      <c r="L105" s="88">
        <v>6304.0320000000002</v>
      </c>
      <c r="M105" s="88">
        <v>1287.737224704</v>
      </c>
      <c r="N105" s="89">
        <v>0.20427200000000001</v>
      </c>
      <c r="O105" s="90">
        <v>8340.6299999999992</v>
      </c>
      <c r="P105" s="90">
        <v>2124.91</v>
      </c>
      <c r="Q105" s="97">
        <f t="shared" si="7"/>
        <v>0.25476612677939198</v>
      </c>
      <c r="R105" s="98">
        <f t="shared" si="8"/>
        <v>1.57370377358491</v>
      </c>
      <c r="S105" s="98">
        <f t="shared" si="9"/>
        <v>1.3230627636407899</v>
      </c>
      <c r="T105" s="75">
        <v>100</v>
      </c>
      <c r="U105" s="74"/>
      <c r="V105" s="107"/>
      <c r="X105" s="100">
        <f t="shared" si="11"/>
        <v>100</v>
      </c>
      <c r="Z105" s="58">
        <f t="shared" si="10"/>
        <v>0</v>
      </c>
    </row>
    <row r="106" spans="1:26" s="58" customFormat="1" ht="17.100000000000001" customHeight="1">
      <c r="A106" s="20">
        <v>104</v>
      </c>
      <c r="B106" s="20">
        <v>104430</v>
      </c>
      <c r="C106" s="21" t="s">
        <v>89</v>
      </c>
      <c r="D106" s="21" t="s">
        <v>73</v>
      </c>
      <c r="E106" s="74">
        <v>9</v>
      </c>
      <c r="F106" s="270"/>
      <c r="G106" s="75">
        <v>100</v>
      </c>
      <c r="H106" s="73">
        <v>300</v>
      </c>
      <c r="I106" s="85">
        <v>5500</v>
      </c>
      <c r="J106" s="86">
        <v>1306.7339999999999</v>
      </c>
      <c r="K106" s="87">
        <v>0.23758799999999999</v>
      </c>
      <c r="L106" s="88">
        <v>6541.92</v>
      </c>
      <c r="M106" s="88">
        <v>1355.0148057599999</v>
      </c>
      <c r="N106" s="89">
        <v>0.20712800000000001</v>
      </c>
      <c r="O106" s="90">
        <v>5601.69</v>
      </c>
      <c r="P106" s="90">
        <v>1623.49</v>
      </c>
      <c r="Q106" s="97">
        <f t="shared" si="7"/>
        <v>0.28982146459372099</v>
      </c>
      <c r="R106" s="98">
        <f t="shared" si="8"/>
        <v>1.01848909090909</v>
      </c>
      <c r="S106" s="98">
        <f t="shared" si="9"/>
        <v>0.85627613911512201</v>
      </c>
      <c r="T106" s="75">
        <v>100</v>
      </c>
      <c r="U106" s="74"/>
      <c r="V106" s="107"/>
      <c r="X106" s="100">
        <f t="shared" si="11"/>
        <v>100</v>
      </c>
      <c r="Z106" s="58">
        <f t="shared" si="10"/>
        <v>0</v>
      </c>
    </row>
    <row r="107" spans="1:26" s="58" customFormat="1" ht="17.100000000000001" customHeight="1">
      <c r="A107" s="77">
        <v>105</v>
      </c>
      <c r="B107" s="77">
        <v>102478</v>
      </c>
      <c r="C107" s="78" t="s">
        <v>101</v>
      </c>
      <c r="D107" s="78" t="s">
        <v>49</v>
      </c>
      <c r="E107" s="79">
        <v>9</v>
      </c>
      <c r="F107" s="271">
        <v>36</v>
      </c>
      <c r="G107" s="80">
        <v>100</v>
      </c>
      <c r="H107" s="73">
        <v>300</v>
      </c>
      <c r="I107" s="85">
        <v>4000</v>
      </c>
      <c r="J107" s="86">
        <v>968.76</v>
      </c>
      <c r="K107" s="87">
        <v>0.24218999999999999</v>
      </c>
      <c r="L107" s="88">
        <v>5040</v>
      </c>
      <c r="M107" s="88">
        <v>1064.1456000000001</v>
      </c>
      <c r="N107" s="89">
        <v>0.21113999999999999</v>
      </c>
      <c r="O107" s="90">
        <v>5550.97</v>
      </c>
      <c r="P107" s="90">
        <v>1176.42</v>
      </c>
      <c r="Q107" s="97">
        <f t="shared" si="7"/>
        <v>0.21193052745736299</v>
      </c>
      <c r="R107" s="103">
        <f t="shared" si="8"/>
        <v>1.3877425000000001</v>
      </c>
      <c r="S107" s="104">
        <f t="shared" si="9"/>
        <v>1.1013829365079399</v>
      </c>
      <c r="T107" s="80">
        <v>100</v>
      </c>
      <c r="U107" s="79">
        <v>100</v>
      </c>
      <c r="V107" s="108" t="s">
        <v>235</v>
      </c>
      <c r="X107" s="100">
        <f t="shared" si="11"/>
        <v>200</v>
      </c>
      <c r="Z107" s="58">
        <f t="shared" si="10"/>
        <v>0</v>
      </c>
    </row>
    <row r="108" spans="1:26" s="58" customFormat="1" ht="17.100000000000001" customHeight="1">
      <c r="A108" s="77">
        <v>106</v>
      </c>
      <c r="B108" s="77">
        <v>106568</v>
      </c>
      <c r="C108" s="78" t="s">
        <v>126</v>
      </c>
      <c r="D108" s="78" t="s">
        <v>73</v>
      </c>
      <c r="E108" s="79">
        <v>9</v>
      </c>
      <c r="F108" s="271"/>
      <c r="G108" s="80">
        <v>100</v>
      </c>
      <c r="H108" s="73">
        <v>300</v>
      </c>
      <c r="I108" s="85">
        <v>4000</v>
      </c>
      <c r="J108" s="86">
        <v>971.56799999999998</v>
      </c>
      <c r="K108" s="87">
        <v>0.242892</v>
      </c>
      <c r="L108" s="88">
        <v>5040</v>
      </c>
      <c r="M108" s="88">
        <v>1067.23008</v>
      </c>
      <c r="N108" s="89">
        <v>0.211752</v>
      </c>
      <c r="O108" s="90">
        <v>3336.3</v>
      </c>
      <c r="P108" s="90">
        <v>797.74</v>
      </c>
      <c r="Q108" s="97">
        <f t="shared" si="7"/>
        <v>0.23910919281839199</v>
      </c>
      <c r="R108" s="104">
        <f t="shared" si="8"/>
        <v>0.83407500000000001</v>
      </c>
      <c r="S108" s="104">
        <f t="shared" si="9"/>
        <v>0.661964285714286</v>
      </c>
      <c r="T108" s="80">
        <v>0</v>
      </c>
      <c r="U108" s="79"/>
      <c r="V108" s="108"/>
      <c r="X108" s="100">
        <f t="shared" si="11"/>
        <v>0</v>
      </c>
      <c r="Z108" s="58">
        <f t="shared" si="10"/>
        <v>-100</v>
      </c>
    </row>
    <row r="109" spans="1:26" s="58" customFormat="1" ht="17.100000000000001" customHeight="1">
      <c r="A109" s="20">
        <v>107</v>
      </c>
      <c r="B109" s="20">
        <v>713</v>
      </c>
      <c r="C109" s="21" t="s">
        <v>95</v>
      </c>
      <c r="D109" s="21" t="s">
        <v>55</v>
      </c>
      <c r="E109" s="74">
        <v>9</v>
      </c>
      <c r="F109" s="270">
        <v>37</v>
      </c>
      <c r="G109" s="75">
        <v>100</v>
      </c>
      <c r="H109" s="73">
        <v>300</v>
      </c>
      <c r="I109" s="85">
        <v>5000</v>
      </c>
      <c r="J109" s="86">
        <v>1455.87</v>
      </c>
      <c r="K109" s="87">
        <v>0.29117399999999999</v>
      </c>
      <c r="L109" s="88">
        <v>6300</v>
      </c>
      <c r="M109" s="88">
        <v>1599.2172</v>
      </c>
      <c r="N109" s="89">
        <v>0.25384400000000001</v>
      </c>
      <c r="O109" s="90">
        <v>9630.7900000000009</v>
      </c>
      <c r="P109" s="90">
        <v>2180.79</v>
      </c>
      <c r="Q109" s="97">
        <f t="shared" si="7"/>
        <v>0.226439367902322</v>
      </c>
      <c r="R109" s="101">
        <f t="shared" si="8"/>
        <v>1.926158</v>
      </c>
      <c r="S109" s="98">
        <f t="shared" si="9"/>
        <v>1.5286968253968301</v>
      </c>
      <c r="T109" s="75">
        <v>100</v>
      </c>
      <c r="U109" s="74">
        <v>100</v>
      </c>
      <c r="V109" s="107" t="s">
        <v>202</v>
      </c>
      <c r="X109" s="100">
        <f t="shared" si="11"/>
        <v>200</v>
      </c>
      <c r="Z109" s="58">
        <f t="shared" si="10"/>
        <v>0</v>
      </c>
    </row>
    <row r="110" spans="1:26" s="58" customFormat="1" ht="17.100000000000001" customHeight="1">
      <c r="A110" s="20">
        <v>108</v>
      </c>
      <c r="B110" s="20">
        <v>718</v>
      </c>
      <c r="C110" s="21" t="s">
        <v>144</v>
      </c>
      <c r="D110" s="21" t="s">
        <v>49</v>
      </c>
      <c r="E110" s="74">
        <v>9</v>
      </c>
      <c r="F110" s="270"/>
      <c r="G110" s="75">
        <v>100</v>
      </c>
      <c r="H110" s="73">
        <v>300</v>
      </c>
      <c r="I110" s="85">
        <v>4500</v>
      </c>
      <c r="J110" s="86">
        <v>835.029</v>
      </c>
      <c r="K110" s="87">
        <v>0.185562</v>
      </c>
      <c r="L110" s="88">
        <v>5670</v>
      </c>
      <c r="M110" s="88">
        <v>917.24724000000003</v>
      </c>
      <c r="N110" s="89">
        <v>0.161772</v>
      </c>
      <c r="O110" s="90">
        <v>5525.48</v>
      </c>
      <c r="P110" s="90">
        <v>774.68</v>
      </c>
      <c r="Q110" s="97">
        <f t="shared" si="7"/>
        <v>0.14020139426800901</v>
      </c>
      <c r="R110" s="98">
        <f t="shared" si="8"/>
        <v>1.2278844444444399</v>
      </c>
      <c r="S110" s="98">
        <f t="shared" si="9"/>
        <v>0.97451146384479703</v>
      </c>
      <c r="T110" s="75">
        <v>100</v>
      </c>
      <c r="U110" s="74"/>
      <c r="V110" s="99"/>
      <c r="X110" s="100">
        <f t="shared" si="11"/>
        <v>100</v>
      </c>
      <c r="Z110" s="58">
        <f t="shared" si="10"/>
        <v>0</v>
      </c>
    </row>
    <row r="111" spans="1:26" s="58" customFormat="1" ht="17.100000000000001" customHeight="1">
      <c r="A111" s="20">
        <v>109</v>
      </c>
      <c r="B111" s="20">
        <v>753</v>
      </c>
      <c r="C111" s="21" t="s">
        <v>119</v>
      </c>
      <c r="D111" s="21" t="s">
        <v>73</v>
      </c>
      <c r="E111" s="74">
        <v>9</v>
      </c>
      <c r="F111" s="270"/>
      <c r="G111" s="75">
        <v>100</v>
      </c>
      <c r="H111" s="73">
        <v>300</v>
      </c>
      <c r="I111" s="85">
        <v>5000</v>
      </c>
      <c r="J111" s="86">
        <v>1170</v>
      </c>
      <c r="K111" s="87">
        <v>0.23400000000000001</v>
      </c>
      <c r="L111" s="88">
        <v>6300</v>
      </c>
      <c r="M111" s="88">
        <v>1285.2</v>
      </c>
      <c r="N111" s="89">
        <v>0.20399999999999999</v>
      </c>
      <c r="O111" s="90">
        <v>6302.21</v>
      </c>
      <c r="P111" s="90">
        <v>1443.91</v>
      </c>
      <c r="Q111" s="97">
        <f t="shared" si="7"/>
        <v>0.22911169256498901</v>
      </c>
      <c r="R111" s="98">
        <f t="shared" si="8"/>
        <v>1.2604420000000001</v>
      </c>
      <c r="S111" s="98">
        <f t="shared" si="9"/>
        <v>1.00035079365079</v>
      </c>
      <c r="T111" s="75">
        <v>100</v>
      </c>
      <c r="U111" s="74"/>
      <c r="V111" s="107"/>
      <c r="X111" s="100">
        <f t="shared" si="11"/>
        <v>100</v>
      </c>
      <c r="Z111" s="58">
        <f t="shared" si="10"/>
        <v>0</v>
      </c>
    </row>
    <row r="112" spans="1:26" s="58" customFormat="1" ht="17.100000000000001" customHeight="1">
      <c r="A112" s="77">
        <v>110</v>
      </c>
      <c r="B112" s="77">
        <v>104429</v>
      </c>
      <c r="C112" s="78" t="s">
        <v>166</v>
      </c>
      <c r="D112" s="78" t="s">
        <v>68</v>
      </c>
      <c r="E112" s="79">
        <v>9</v>
      </c>
      <c r="F112" s="271">
        <v>38</v>
      </c>
      <c r="G112" s="80">
        <v>100</v>
      </c>
      <c r="H112" s="73">
        <v>300</v>
      </c>
      <c r="I112" s="85">
        <v>5068.9255599999997</v>
      </c>
      <c r="J112" s="86">
        <v>805.77668271983998</v>
      </c>
      <c r="K112" s="87">
        <v>0.15896399999999999</v>
      </c>
      <c r="L112" s="88">
        <v>6897.7939020479998</v>
      </c>
      <c r="M112" s="88">
        <v>955.92387012142001</v>
      </c>
      <c r="N112" s="89">
        <v>0.13858400000000001</v>
      </c>
      <c r="O112" s="90">
        <v>3482.09</v>
      </c>
      <c r="P112" s="90">
        <v>1148.3499999999999</v>
      </c>
      <c r="Q112" s="97">
        <f t="shared" si="7"/>
        <v>0.32978757010875598</v>
      </c>
      <c r="R112" s="104">
        <f t="shared" si="8"/>
        <v>0.68694834019223605</v>
      </c>
      <c r="S112" s="104">
        <f t="shared" si="9"/>
        <v>0.50481212536172504</v>
      </c>
      <c r="T112" s="80">
        <v>0</v>
      </c>
      <c r="U112" s="79"/>
      <c r="V112" s="106"/>
      <c r="X112" s="100">
        <f t="shared" si="11"/>
        <v>0</v>
      </c>
      <c r="Z112" s="58">
        <f t="shared" si="10"/>
        <v>-100</v>
      </c>
    </row>
    <row r="113" spans="1:26 16290:16384" s="58" customFormat="1" ht="17.100000000000001" customHeight="1">
      <c r="A113" s="77">
        <v>111</v>
      </c>
      <c r="B113" s="77">
        <v>545</v>
      </c>
      <c r="C113" s="78" t="s">
        <v>97</v>
      </c>
      <c r="D113" s="78" t="s">
        <v>73</v>
      </c>
      <c r="E113" s="79">
        <v>9</v>
      </c>
      <c r="F113" s="271"/>
      <c r="G113" s="80">
        <v>100</v>
      </c>
      <c r="H113" s="73">
        <v>300</v>
      </c>
      <c r="I113" s="85">
        <v>5300</v>
      </c>
      <c r="J113" s="86">
        <v>1390.2642000000001</v>
      </c>
      <c r="K113" s="87">
        <v>0.26231399999999999</v>
      </c>
      <c r="L113" s="88">
        <v>6304.0320000000002</v>
      </c>
      <c r="M113" s="88">
        <v>1441.6312538879999</v>
      </c>
      <c r="N113" s="89">
        <v>0.228684</v>
      </c>
      <c r="O113" s="90">
        <v>9447.92</v>
      </c>
      <c r="P113" s="90">
        <v>1857.5</v>
      </c>
      <c r="Q113" s="97">
        <f t="shared" si="7"/>
        <v>0.19660412027197499</v>
      </c>
      <c r="R113" s="104">
        <f t="shared" si="8"/>
        <v>1.7826264150943401</v>
      </c>
      <c r="S113" s="104">
        <f t="shared" si="9"/>
        <v>1.4987106664433201</v>
      </c>
      <c r="T113" s="80">
        <v>100</v>
      </c>
      <c r="U113" s="79"/>
      <c r="V113" s="108"/>
      <c r="X113" s="100">
        <f t="shared" si="11"/>
        <v>100</v>
      </c>
      <c r="Z113" s="58">
        <f t="shared" si="10"/>
        <v>0</v>
      </c>
    </row>
    <row r="114" spans="1:26 16290:16384" s="58" customFormat="1" ht="17.100000000000001" customHeight="1">
      <c r="A114" s="77">
        <v>112</v>
      </c>
      <c r="B114" s="77">
        <v>741</v>
      </c>
      <c r="C114" s="78" t="s">
        <v>71</v>
      </c>
      <c r="D114" s="78" t="s">
        <v>68</v>
      </c>
      <c r="E114" s="79">
        <v>9</v>
      </c>
      <c r="F114" s="271"/>
      <c r="G114" s="80">
        <v>100</v>
      </c>
      <c r="H114" s="73">
        <v>300</v>
      </c>
      <c r="I114" s="85">
        <v>4000</v>
      </c>
      <c r="J114" s="86">
        <v>795.28800000000001</v>
      </c>
      <c r="K114" s="87">
        <v>0.198822</v>
      </c>
      <c r="L114" s="88">
        <v>5040</v>
      </c>
      <c r="M114" s="88">
        <v>873.59328000000005</v>
      </c>
      <c r="N114" s="89">
        <v>0.17333200000000001</v>
      </c>
      <c r="O114" s="90">
        <v>10602.07</v>
      </c>
      <c r="P114" s="90">
        <v>1886.19</v>
      </c>
      <c r="Q114" s="97">
        <f t="shared" si="7"/>
        <v>0.17790771047540699</v>
      </c>
      <c r="R114" s="103">
        <f t="shared" si="8"/>
        <v>2.6505174999999999</v>
      </c>
      <c r="S114" s="104">
        <f t="shared" si="9"/>
        <v>2.1035853174603201</v>
      </c>
      <c r="T114" s="80">
        <v>100</v>
      </c>
      <c r="U114" s="79">
        <v>100</v>
      </c>
      <c r="V114" s="108" t="s">
        <v>237</v>
      </c>
      <c r="X114" s="100">
        <f t="shared" si="11"/>
        <v>200</v>
      </c>
      <c r="Z114" s="58">
        <f t="shared" si="10"/>
        <v>0</v>
      </c>
    </row>
    <row r="115" spans="1:26 16290:16384" s="58" customFormat="1" ht="17.100000000000001" customHeight="1">
      <c r="A115" s="90"/>
      <c r="B115" s="90"/>
      <c r="C115" s="70" t="s">
        <v>168</v>
      </c>
      <c r="D115" s="112"/>
      <c r="E115" s="95"/>
      <c r="F115" s="95"/>
      <c r="G115" s="72" t="s">
        <v>50</v>
      </c>
      <c r="H115" s="73">
        <v>48150</v>
      </c>
      <c r="I115" s="81">
        <f t="shared" ref="I115:M115" si="12">SUM(I3:I114)</f>
        <v>1300187.5235860799</v>
      </c>
      <c r="J115" s="86">
        <f t="shared" si="12"/>
        <v>299737.74255488103</v>
      </c>
      <c r="K115" s="87">
        <f>J115/I115</f>
        <v>0.23053423995960701</v>
      </c>
      <c r="L115" s="113">
        <f t="shared" si="12"/>
        <v>1509184.14214867</v>
      </c>
      <c r="M115" s="88">
        <f t="shared" si="12"/>
        <v>303532.51885275898</v>
      </c>
      <c r="N115" s="89">
        <f>M115/L115</f>
        <v>0.20112358086443399</v>
      </c>
      <c r="O115" s="90">
        <f>SUM(O3:O114)</f>
        <v>1879576.41</v>
      </c>
      <c r="P115" s="90">
        <f>SUM(P3:P114)</f>
        <v>402062.29</v>
      </c>
      <c r="Q115" s="97">
        <f t="shared" si="7"/>
        <v>0.213911117345849</v>
      </c>
      <c r="R115" s="114">
        <f t="shared" si="8"/>
        <v>1.44561947865481</v>
      </c>
      <c r="S115" s="114">
        <f t="shared" si="9"/>
        <v>1.2454254968012</v>
      </c>
      <c r="T115" s="115">
        <f>SUM(T3:T114)</f>
        <v>14250</v>
      </c>
      <c r="U115" s="95">
        <v>5550</v>
      </c>
      <c r="V115" s="73"/>
      <c r="X115" s="58">
        <f>SUM(X3:X114)</f>
        <v>19800</v>
      </c>
      <c r="Z115" s="116"/>
      <c r="XBN115" s="68"/>
      <c r="XBO115" s="68"/>
    </row>
    <row r="116" spans="1:26 16290:16384" s="58" customFormat="1" ht="17.100000000000001" customHeight="1">
      <c r="C116" s="35"/>
      <c r="D116" s="35"/>
      <c r="E116" s="59"/>
      <c r="F116" s="59"/>
      <c r="G116" s="60"/>
      <c r="H116" s="61"/>
      <c r="I116" s="62"/>
      <c r="J116" s="63"/>
      <c r="K116" s="64"/>
      <c r="L116" s="62"/>
      <c r="M116" s="63"/>
      <c r="N116" s="64"/>
      <c r="Q116" s="64"/>
      <c r="R116" s="65"/>
      <c r="S116" s="65"/>
      <c r="T116" s="66"/>
      <c r="U116" s="59"/>
      <c r="V116" s="67"/>
      <c r="Y116" s="110"/>
      <c r="XBN116" s="68"/>
      <c r="XBO116" s="68"/>
      <c r="XBP116" s="68"/>
      <c r="XBQ116" s="68"/>
      <c r="XBR116" s="68"/>
      <c r="XBS116" s="68"/>
      <c r="XBT116" s="68"/>
      <c r="XBU116" s="68"/>
      <c r="XBV116" s="68"/>
      <c r="XBW116" s="68"/>
      <c r="XBX116" s="68"/>
      <c r="XBY116" s="68"/>
      <c r="XBZ116" s="68"/>
      <c r="XCA116" s="68"/>
      <c r="XCB116" s="68"/>
      <c r="XCC116" s="68"/>
      <c r="XCD116" s="68"/>
      <c r="XCE116" s="68"/>
      <c r="XCF116" s="68"/>
      <c r="XCG116" s="68"/>
      <c r="XCH116" s="68"/>
      <c r="XCI116" s="68"/>
      <c r="XCJ116" s="68"/>
      <c r="XCK116" s="68"/>
      <c r="XCL116" s="68"/>
      <c r="XCM116" s="68"/>
      <c r="XCN116" s="68"/>
      <c r="XCO116" s="68"/>
      <c r="XCP116" s="68"/>
      <c r="XCQ116" s="68"/>
      <c r="XCR116" s="68"/>
      <c r="XCS116" s="68"/>
      <c r="XCT116" s="68"/>
      <c r="XCU116" s="68"/>
      <c r="XCV116" s="68"/>
      <c r="XCW116" s="68"/>
      <c r="XCX116" s="68"/>
      <c r="XCY116" s="68"/>
      <c r="XCZ116" s="68"/>
      <c r="XDA116" s="68"/>
      <c r="XDB116" s="68"/>
      <c r="XDC116" s="68"/>
      <c r="XDD116" s="68"/>
      <c r="XDE116" s="68"/>
      <c r="XDF116" s="68"/>
      <c r="XDG116" s="68"/>
      <c r="XDH116" s="68"/>
      <c r="XDI116" s="68"/>
      <c r="XDJ116" s="68"/>
      <c r="XDK116" s="68"/>
      <c r="XDL116" s="68"/>
      <c r="XDM116" s="68"/>
      <c r="XDN116" s="68"/>
      <c r="XDO116" s="68"/>
      <c r="XDP116" s="68"/>
      <c r="XDQ116" s="68"/>
      <c r="XDR116" s="68"/>
      <c r="XDS116" s="68"/>
      <c r="XDT116" s="68"/>
      <c r="XDU116" s="68"/>
      <c r="XDV116" s="68"/>
      <c r="XDW116" s="68"/>
      <c r="XDX116" s="68"/>
      <c r="XDY116" s="68"/>
      <c r="XDZ116" s="68"/>
      <c r="XEA116" s="68"/>
      <c r="XEB116" s="68"/>
      <c r="XEC116" s="68"/>
      <c r="XED116" s="68"/>
      <c r="XEE116" s="68"/>
      <c r="XEF116" s="68"/>
      <c r="XEG116" s="68"/>
      <c r="XEH116" s="68"/>
      <c r="XEI116" s="68"/>
      <c r="XEJ116" s="68"/>
      <c r="XEK116" s="68"/>
      <c r="XEL116" s="68"/>
      <c r="XEM116" s="68"/>
      <c r="XEN116" s="68"/>
      <c r="XEO116" s="68"/>
      <c r="XEP116" s="68"/>
      <c r="XEQ116" s="68"/>
      <c r="XER116" s="68"/>
      <c r="XES116" s="68"/>
      <c r="XET116" s="68"/>
      <c r="XEU116" s="68"/>
      <c r="XEV116" s="68"/>
      <c r="XEW116" s="68"/>
      <c r="XEX116"/>
      <c r="XEY116"/>
      <c r="XEZ116"/>
      <c r="XFA116"/>
      <c r="XFB116"/>
      <c r="XFC116"/>
      <c r="XFD116"/>
    </row>
    <row r="117" spans="1:26 16290:16384" s="58" customFormat="1" ht="17.100000000000001" customHeight="1">
      <c r="C117" s="35"/>
      <c r="D117" s="35"/>
      <c r="E117" s="59"/>
      <c r="F117" s="59"/>
      <c r="G117" s="60"/>
      <c r="H117" s="61"/>
      <c r="I117" s="62"/>
      <c r="J117" s="63"/>
      <c r="K117" s="64"/>
      <c r="L117" s="62"/>
      <c r="M117" s="63"/>
      <c r="N117" s="64"/>
      <c r="Q117" s="64"/>
      <c r="R117" s="65"/>
      <c r="S117" s="65"/>
      <c r="T117" s="66"/>
      <c r="U117" s="59"/>
      <c r="V117" s="67"/>
      <c r="W117" s="110" t="s">
        <v>223</v>
      </c>
      <c r="X117" s="58">
        <v>16050</v>
      </c>
      <c r="XBN117" s="68"/>
      <c r="XBO117" s="68"/>
      <c r="XBP117" s="68"/>
      <c r="XBQ117" s="68"/>
      <c r="XBR117" s="68"/>
      <c r="XBS117" s="68"/>
      <c r="XBT117" s="68"/>
      <c r="XBU117" s="68"/>
      <c r="XBV117" s="68"/>
      <c r="XBW117" s="68"/>
      <c r="XBX117" s="68"/>
      <c r="XBY117" s="68"/>
      <c r="XBZ117" s="68"/>
      <c r="XCA117" s="68"/>
      <c r="XCB117" s="68"/>
      <c r="XCC117" s="68"/>
      <c r="XCD117" s="68"/>
      <c r="XCE117" s="68"/>
      <c r="XCF117" s="68"/>
      <c r="XCG117" s="68"/>
      <c r="XCH117" s="68"/>
      <c r="XCI117" s="68"/>
      <c r="XCJ117" s="68"/>
      <c r="XCK117" s="68"/>
      <c r="XCL117" s="68"/>
      <c r="XCM117" s="68"/>
      <c r="XCN117" s="68"/>
      <c r="XCO117" s="68"/>
      <c r="XCP117" s="68"/>
      <c r="XCQ117" s="68"/>
      <c r="XCR117" s="68"/>
      <c r="XCS117" s="68"/>
      <c r="XCT117" s="68"/>
      <c r="XCU117" s="68"/>
      <c r="XCV117" s="68"/>
      <c r="XCW117" s="68"/>
      <c r="XCX117" s="68"/>
      <c r="XCY117" s="68"/>
      <c r="XCZ117" s="68"/>
      <c r="XDA117" s="68"/>
      <c r="XDB117" s="68"/>
      <c r="XDC117" s="68"/>
      <c r="XDD117" s="68"/>
      <c r="XDE117" s="68"/>
      <c r="XDF117" s="68"/>
      <c r="XDG117" s="68"/>
      <c r="XDH117" s="68"/>
      <c r="XDI117" s="68"/>
      <c r="XDJ117" s="68"/>
      <c r="XDK117" s="68"/>
      <c r="XDL117" s="68"/>
      <c r="XDM117" s="68"/>
      <c r="XDN117" s="68"/>
      <c r="XDO117" s="68"/>
      <c r="XDP117" s="68"/>
      <c r="XDQ117" s="68"/>
      <c r="XDR117" s="68"/>
      <c r="XDS117" s="68"/>
      <c r="XDT117" s="68"/>
      <c r="XDU117" s="68"/>
      <c r="XDV117" s="68"/>
      <c r="XDW117" s="68"/>
      <c r="XDX117" s="68"/>
      <c r="XDY117" s="68"/>
      <c r="XDZ117" s="68"/>
      <c r="XEA117" s="68"/>
      <c r="XEB117" s="68"/>
      <c r="XEC117" s="68"/>
      <c r="XED117" s="68"/>
      <c r="XEE117" s="68"/>
      <c r="XEF117" s="68"/>
      <c r="XEG117" s="68"/>
      <c r="XEH117" s="68"/>
      <c r="XEI117" s="68"/>
      <c r="XEJ117" s="68"/>
      <c r="XEK117" s="68"/>
      <c r="XEL117" s="68"/>
      <c r="XEM117" s="68"/>
      <c r="XEN117" s="68"/>
      <c r="XEO117" s="68"/>
      <c r="XEP117" s="68"/>
      <c r="XEQ117" s="68"/>
      <c r="XER117" s="68"/>
      <c r="XES117" s="68"/>
      <c r="XET117" s="68"/>
      <c r="XEU117" s="68"/>
      <c r="XEV117" s="68"/>
      <c r="XEW117" s="68"/>
      <c r="XEX117"/>
      <c r="XEY117"/>
      <c r="XEZ117"/>
      <c r="XFA117"/>
      <c r="XFB117"/>
      <c r="XFC117"/>
      <c r="XFD117"/>
    </row>
    <row r="118" spans="1:26 16290:16384" s="58" customFormat="1" ht="17.100000000000001" customHeight="1">
      <c r="C118" s="35"/>
      <c r="D118" s="35"/>
      <c r="E118" s="59"/>
      <c r="F118" s="59"/>
      <c r="G118" s="60"/>
      <c r="H118" s="61"/>
      <c r="I118" s="62"/>
      <c r="J118" s="63"/>
      <c r="K118" s="64"/>
      <c r="L118" s="62"/>
      <c r="M118" s="63"/>
      <c r="N118" s="64"/>
      <c r="Q118" s="64"/>
      <c r="R118" s="65"/>
      <c r="S118" s="65"/>
      <c r="T118" s="66"/>
      <c r="U118" s="59"/>
      <c r="V118" s="67"/>
      <c r="XBN118" s="68"/>
      <c r="XBO118" s="68"/>
      <c r="XBP118" s="68"/>
      <c r="XBQ118" s="68"/>
      <c r="XBR118" s="68"/>
      <c r="XBS118" s="68"/>
      <c r="XBT118" s="68"/>
      <c r="XBU118" s="68"/>
      <c r="XBV118" s="68"/>
      <c r="XBW118" s="68"/>
      <c r="XBX118" s="68"/>
      <c r="XBY118" s="68"/>
      <c r="XBZ118" s="68"/>
      <c r="XCA118" s="68"/>
      <c r="XCB118" s="68"/>
      <c r="XCC118" s="68"/>
      <c r="XCD118" s="68"/>
      <c r="XCE118" s="68"/>
      <c r="XCF118" s="68"/>
      <c r="XCG118" s="68"/>
      <c r="XCH118" s="68"/>
      <c r="XCI118" s="68"/>
      <c r="XCJ118" s="68"/>
      <c r="XCK118" s="68"/>
      <c r="XCL118" s="68"/>
      <c r="XCM118" s="68"/>
      <c r="XCN118" s="68"/>
      <c r="XCO118" s="68"/>
      <c r="XCP118" s="68"/>
      <c r="XCQ118" s="68"/>
      <c r="XCR118" s="68"/>
      <c r="XCS118" s="68"/>
      <c r="XCT118" s="68"/>
      <c r="XCU118" s="68"/>
      <c r="XCV118" s="68"/>
      <c r="XCW118" s="68"/>
      <c r="XCX118" s="68"/>
      <c r="XCY118" s="68"/>
      <c r="XCZ118" s="68"/>
      <c r="XDA118" s="68"/>
      <c r="XDB118" s="68"/>
      <c r="XDC118" s="68"/>
      <c r="XDD118" s="68"/>
      <c r="XDE118" s="68"/>
      <c r="XDF118" s="68"/>
      <c r="XDG118" s="68"/>
      <c r="XDH118" s="68"/>
      <c r="XDI118" s="68"/>
      <c r="XDJ118" s="68"/>
      <c r="XDK118" s="68"/>
      <c r="XDL118" s="68"/>
      <c r="XDM118" s="68"/>
      <c r="XDN118" s="68"/>
      <c r="XDO118" s="68"/>
      <c r="XDP118" s="68"/>
      <c r="XDQ118" s="68"/>
      <c r="XDR118" s="68"/>
      <c r="XDS118" s="68"/>
      <c r="XDT118" s="68"/>
      <c r="XDU118" s="68"/>
      <c r="XDV118" s="68"/>
      <c r="XDW118" s="68"/>
      <c r="XDX118" s="68"/>
      <c r="XDY118" s="68"/>
      <c r="XDZ118" s="68"/>
      <c r="XEA118" s="68"/>
      <c r="XEB118" s="68"/>
      <c r="XEC118" s="68"/>
      <c r="XED118" s="68"/>
      <c r="XEE118" s="68"/>
      <c r="XEF118" s="68"/>
      <c r="XEG118" s="68"/>
      <c r="XEH118" s="68"/>
      <c r="XEI118" s="68"/>
      <c r="XEJ118" s="68"/>
      <c r="XEK118" s="68"/>
      <c r="XEL118" s="68"/>
      <c r="XEM118" s="68"/>
      <c r="XEN118" s="68"/>
      <c r="XEO118" s="68"/>
      <c r="XEP118" s="68"/>
      <c r="XEQ118" s="68"/>
      <c r="XER118" s="68"/>
      <c r="XES118" s="68"/>
      <c r="XET118" s="68"/>
      <c r="XEU118" s="68"/>
      <c r="XEV118" s="68"/>
      <c r="XEW118" s="68"/>
      <c r="XEX118"/>
      <c r="XEY118"/>
      <c r="XEZ118"/>
      <c r="XFA118"/>
      <c r="XFB118"/>
      <c r="XFC118"/>
      <c r="XFD118"/>
    </row>
    <row r="119" spans="1:26 16290:16384" s="58" customFormat="1" ht="17.100000000000001" customHeight="1">
      <c r="C119" s="35"/>
      <c r="D119" s="35"/>
      <c r="E119" s="59"/>
      <c r="F119" s="59"/>
      <c r="G119" s="60"/>
      <c r="H119" s="61"/>
      <c r="I119" s="62"/>
      <c r="J119" s="63"/>
      <c r="K119" s="64"/>
      <c r="L119" s="62"/>
      <c r="M119" s="63"/>
      <c r="N119" s="64"/>
      <c r="Q119" s="64"/>
      <c r="R119" s="65"/>
      <c r="S119" s="65"/>
      <c r="T119" s="66"/>
      <c r="U119" s="59"/>
      <c r="V119" s="67"/>
      <c r="W119" s="110" t="s">
        <v>224</v>
      </c>
      <c r="X119" s="58">
        <f>X115-X117</f>
        <v>3750</v>
      </c>
      <c r="XBN119" s="68"/>
      <c r="XBO119" s="68"/>
      <c r="XBP119" s="68"/>
      <c r="XBQ119" s="68"/>
      <c r="XBR119" s="68"/>
      <c r="XBS119" s="68"/>
      <c r="XBT119" s="68"/>
      <c r="XBU119" s="68"/>
      <c r="XBV119" s="68"/>
      <c r="XBW119" s="68"/>
      <c r="XBX119" s="68"/>
      <c r="XBY119" s="68"/>
      <c r="XBZ119" s="68"/>
      <c r="XCA119" s="68"/>
      <c r="XCB119" s="68"/>
      <c r="XCC119" s="68"/>
      <c r="XCD119" s="68"/>
      <c r="XCE119" s="68"/>
      <c r="XCF119" s="68"/>
      <c r="XCG119" s="68"/>
      <c r="XCH119" s="68"/>
      <c r="XCI119" s="68"/>
      <c r="XCJ119" s="68"/>
      <c r="XCK119" s="68"/>
      <c r="XCL119" s="68"/>
      <c r="XCM119" s="68"/>
      <c r="XCN119" s="68"/>
      <c r="XCO119" s="68"/>
      <c r="XCP119" s="68"/>
      <c r="XCQ119" s="68"/>
      <c r="XCR119" s="68"/>
      <c r="XCS119" s="68"/>
      <c r="XCT119" s="68"/>
      <c r="XCU119" s="68"/>
      <c r="XCV119" s="68"/>
      <c r="XCW119" s="68"/>
      <c r="XCX119" s="68"/>
      <c r="XCY119" s="68"/>
      <c r="XCZ119" s="68"/>
      <c r="XDA119" s="68"/>
      <c r="XDB119" s="68"/>
      <c r="XDC119" s="68"/>
      <c r="XDD119" s="68"/>
      <c r="XDE119" s="68"/>
      <c r="XDF119" s="68"/>
      <c r="XDG119" s="68"/>
      <c r="XDH119" s="68"/>
      <c r="XDI119" s="68"/>
      <c r="XDJ119" s="68"/>
      <c r="XDK119" s="68"/>
      <c r="XDL119" s="68"/>
      <c r="XDM119" s="68"/>
      <c r="XDN119" s="68"/>
      <c r="XDO119" s="68"/>
      <c r="XDP119" s="68"/>
      <c r="XDQ119" s="68"/>
      <c r="XDR119" s="68"/>
      <c r="XDS119" s="68"/>
      <c r="XDT119" s="68"/>
      <c r="XDU119" s="68"/>
      <c r="XDV119" s="68"/>
      <c r="XDW119" s="68"/>
      <c r="XDX119" s="68"/>
      <c r="XDY119" s="68"/>
      <c r="XDZ119" s="68"/>
      <c r="XEA119" s="68"/>
      <c r="XEB119" s="68"/>
      <c r="XEC119" s="68"/>
      <c r="XED119" s="68"/>
      <c r="XEE119" s="68"/>
      <c r="XEF119" s="68"/>
      <c r="XEG119" s="68"/>
      <c r="XEH119" s="68"/>
      <c r="XEI119" s="68"/>
      <c r="XEJ119" s="68"/>
      <c r="XEK119" s="68"/>
      <c r="XEL119" s="68"/>
      <c r="XEM119" s="68"/>
      <c r="XEN119" s="68"/>
      <c r="XEO119" s="68"/>
      <c r="XEP119" s="68"/>
      <c r="XEQ119" s="68"/>
      <c r="XER119" s="68"/>
      <c r="XES119" s="68"/>
      <c r="XET119" s="68"/>
      <c r="XEU119" s="68"/>
      <c r="XEV119" s="68"/>
      <c r="XEW119" s="68"/>
      <c r="XEX119"/>
      <c r="XEY119"/>
      <c r="XEZ119"/>
      <c r="XFA119"/>
      <c r="XFB119"/>
      <c r="XFC119"/>
      <c r="XFD119"/>
    </row>
  </sheetData>
  <mergeCells count="39">
    <mergeCell ref="F104:F106"/>
    <mergeCell ref="F107:F108"/>
    <mergeCell ref="F109:F111"/>
    <mergeCell ref="F112:F114"/>
    <mergeCell ref="F89:F91"/>
    <mergeCell ref="F92:F94"/>
    <mergeCell ref="F95:F97"/>
    <mergeCell ref="F98:F100"/>
    <mergeCell ref="F101:F103"/>
    <mergeCell ref="F74:F76"/>
    <mergeCell ref="F77:F79"/>
    <mergeCell ref="F80:F82"/>
    <mergeCell ref="F83:F85"/>
    <mergeCell ref="F86:F88"/>
    <mergeCell ref="F59:F61"/>
    <mergeCell ref="F62:F64"/>
    <mergeCell ref="F65:F67"/>
    <mergeCell ref="F68:F70"/>
    <mergeCell ref="F71:F73"/>
    <mergeCell ref="F44:F46"/>
    <mergeCell ref="F47:F49"/>
    <mergeCell ref="F50:F52"/>
    <mergeCell ref="F53:F55"/>
    <mergeCell ref="F56:F58"/>
    <mergeCell ref="F29:F31"/>
    <mergeCell ref="F32:F34"/>
    <mergeCell ref="F35:F37"/>
    <mergeCell ref="F38:F40"/>
    <mergeCell ref="F41:F43"/>
    <mergeCell ref="F14:F16"/>
    <mergeCell ref="F17:F19"/>
    <mergeCell ref="F20:F22"/>
    <mergeCell ref="F23:F25"/>
    <mergeCell ref="F26:F28"/>
    <mergeCell ref="A1:V1"/>
    <mergeCell ref="F3:F4"/>
    <mergeCell ref="F5:F7"/>
    <mergeCell ref="F8:F10"/>
    <mergeCell ref="F11:F13"/>
  </mergeCells>
  <phoneticPr fontId="31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92"/>
  <sheetViews>
    <sheetView workbookViewId="0">
      <selection activeCell="G12" sqref="G12"/>
    </sheetView>
  </sheetViews>
  <sheetFormatPr defaultColWidth="8" defaultRowHeight="18" customHeight="1"/>
  <cols>
    <col min="1" max="2" width="8" style="33"/>
    <col min="3" max="3" width="13.875" style="33" hidden="1" customWidth="1"/>
    <col min="4" max="4" width="10.875" style="33" customWidth="1"/>
    <col min="5" max="5" width="17.75" style="35" customWidth="1"/>
    <col min="6" max="6" width="33.75" style="35" customWidth="1"/>
    <col min="7" max="7" width="10.375" style="33" customWidth="1"/>
    <col min="8" max="8" width="14" style="33" hidden="1" customWidth="1"/>
    <col min="9" max="9" width="21.5" style="33" customWidth="1"/>
    <col min="10" max="10" width="8.125" style="33" hidden="1" customWidth="1"/>
    <col min="11" max="11" width="8" style="33" hidden="1" customWidth="1"/>
    <col min="12" max="12" width="10.875" style="33" customWidth="1"/>
    <col min="13" max="13" width="8" style="33" customWidth="1"/>
    <col min="14" max="14" width="10.125" style="36" customWidth="1"/>
    <col min="15" max="15" width="8" style="37"/>
    <col min="16" max="16384" width="8" style="33"/>
  </cols>
  <sheetData>
    <row r="1" spans="1:15" ht="18" customHeight="1">
      <c r="A1" s="38" t="s">
        <v>248</v>
      </c>
      <c r="B1" s="38" t="s">
        <v>249</v>
      </c>
      <c r="C1" s="38" t="s">
        <v>250</v>
      </c>
      <c r="D1" s="38" t="s">
        <v>251</v>
      </c>
      <c r="E1" s="39" t="s">
        <v>252</v>
      </c>
      <c r="F1" s="39" t="s">
        <v>253</v>
      </c>
      <c r="G1" s="38" t="s">
        <v>254</v>
      </c>
      <c r="H1" s="38" t="s">
        <v>255</v>
      </c>
      <c r="I1" s="38" t="s">
        <v>256</v>
      </c>
      <c r="J1" s="44" t="s">
        <v>257</v>
      </c>
      <c r="K1" s="44" t="s">
        <v>258</v>
      </c>
      <c r="L1" s="45" t="s">
        <v>259</v>
      </c>
      <c r="M1" s="46" t="s">
        <v>260</v>
      </c>
      <c r="N1" s="47" t="s">
        <v>261</v>
      </c>
      <c r="O1" s="48" t="s">
        <v>262</v>
      </c>
    </row>
    <row r="2" spans="1:15" s="34" customFormat="1" ht="18" customHeight="1">
      <c r="A2" s="40" t="s">
        <v>263</v>
      </c>
      <c r="B2" s="41" t="s">
        <v>264</v>
      </c>
      <c r="C2" s="41" t="s">
        <v>265</v>
      </c>
      <c r="D2" s="41" t="s">
        <v>266</v>
      </c>
      <c r="E2" s="42" t="s">
        <v>267</v>
      </c>
      <c r="F2" s="43" t="s">
        <v>268</v>
      </c>
      <c r="G2" s="40" t="s">
        <v>269</v>
      </c>
      <c r="H2" s="40" t="s">
        <v>270</v>
      </c>
      <c r="I2" s="40" t="s">
        <v>271</v>
      </c>
      <c r="J2" s="49" t="s">
        <v>272</v>
      </c>
      <c r="K2" s="49" t="s">
        <v>273</v>
      </c>
      <c r="L2" s="49" t="s">
        <v>274</v>
      </c>
      <c r="M2" s="50" t="s">
        <v>275</v>
      </c>
      <c r="N2" s="51" t="s">
        <v>276</v>
      </c>
      <c r="O2" s="52">
        <v>-10</v>
      </c>
    </row>
    <row r="3" spans="1:15" s="34" customFormat="1" ht="18" customHeight="1">
      <c r="A3" s="40" t="s">
        <v>277</v>
      </c>
      <c r="B3" s="41" t="s">
        <v>278</v>
      </c>
      <c r="C3" s="41" t="s">
        <v>279</v>
      </c>
      <c r="D3" s="41" t="s">
        <v>280</v>
      </c>
      <c r="E3" s="42" t="s">
        <v>281</v>
      </c>
      <c r="F3" s="43" t="s">
        <v>282</v>
      </c>
      <c r="G3" s="40" t="s">
        <v>269</v>
      </c>
      <c r="H3" s="40" t="s">
        <v>270</v>
      </c>
      <c r="I3" s="40" t="s">
        <v>271</v>
      </c>
      <c r="J3" s="49" t="s">
        <v>283</v>
      </c>
      <c r="K3" s="49" t="s">
        <v>284</v>
      </c>
      <c r="L3" s="49" t="s">
        <v>285</v>
      </c>
      <c r="M3" s="50" t="s">
        <v>275</v>
      </c>
      <c r="N3" s="51" t="s">
        <v>286</v>
      </c>
      <c r="O3" s="52">
        <v>-5</v>
      </c>
    </row>
    <row r="4" spans="1:15" s="34" customFormat="1" ht="18" customHeight="1">
      <c r="A4" s="40" t="s">
        <v>287</v>
      </c>
      <c r="B4" s="41" t="s">
        <v>288</v>
      </c>
      <c r="C4" s="41" t="s">
        <v>289</v>
      </c>
      <c r="D4" s="41" t="s">
        <v>290</v>
      </c>
      <c r="E4" s="43" t="s">
        <v>291</v>
      </c>
      <c r="F4" s="43" t="s">
        <v>292</v>
      </c>
      <c r="G4" s="40" t="s">
        <v>269</v>
      </c>
      <c r="H4" s="40" t="s">
        <v>270</v>
      </c>
      <c r="I4" s="40" t="s">
        <v>271</v>
      </c>
      <c r="J4" s="49" t="s">
        <v>293</v>
      </c>
      <c r="K4" s="49" t="s">
        <v>294</v>
      </c>
      <c r="L4" s="49" t="s">
        <v>295</v>
      </c>
      <c r="M4" s="50" t="s">
        <v>275</v>
      </c>
      <c r="N4" s="51" t="s">
        <v>274</v>
      </c>
      <c r="O4" s="48" t="s">
        <v>296</v>
      </c>
    </row>
    <row r="5" spans="1:15" s="34" customFormat="1" ht="18" customHeight="1">
      <c r="A5" s="40" t="s">
        <v>297</v>
      </c>
      <c r="B5" s="41" t="s">
        <v>298</v>
      </c>
      <c r="C5" s="41" t="s">
        <v>299</v>
      </c>
      <c r="D5" s="41" t="s">
        <v>300</v>
      </c>
      <c r="E5" s="43" t="s">
        <v>301</v>
      </c>
      <c r="F5" s="43" t="s">
        <v>302</v>
      </c>
      <c r="G5" s="40" t="s">
        <v>303</v>
      </c>
      <c r="H5" s="40" t="s">
        <v>270</v>
      </c>
      <c r="I5" s="40" t="s">
        <v>271</v>
      </c>
      <c r="J5" s="49" t="s">
        <v>304</v>
      </c>
      <c r="K5" s="49" t="s">
        <v>305</v>
      </c>
      <c r="L5" s="49" t="s">
        <v>306</v>
      </c>
      <c r="M5" s="50" t="s">
        <v>275</v>
      </c>
      <c r="N5" s="51">
        <v>0</v>
      </c>
      <c r="O5" s="52">
        <v>-35</v>
      </c>
    </row>
    <row r="6" spans="1:15" s="34" customFormat="1" ht="18" customHeight="1">
      <c r="A6" s="40" t="s">
        <v>307</v>
      </c>
      <c r="B6" s="41" t="s">
        <v>308</v>
      </c>
      <c r="C6" s="41" t="s">
        <v>309</v>
      </c>
      <c r="D6" s="41" t="s">
        <v>310</v>
      </c>
      <c r="E6" s="43" t="s">
        <v>311</v>
      </c>
      <c r="F6" s="43" t="s">
        <v>312</v>
      </c>
      <c r="G6" s="40" t="s">
        <v>269</v>
      </c>
      <c r="H6" s="40" t="s">
        <v>270</v>
      </c>
      <c r="I6" s="40" t="s">
        <v>271</v>
      </c>
      <c r="J6" s="49" t="s">
        <v>313</v>
      </c>
      <c r="K6" s="49" t="s">
        <v>314</v>
      </c>
      <c r="L6" s="49" t="s">
        <v>315</v>
      </c>
      <c r="M6" s="50" t="s">
        <v>275</v>
      </c>
      <c r="N6" s="51" t="s">
        <v>306</v>
      </c>
      <c r="O6" s="52">
        <v>-30</v>
      </c>
    </row>
    <row r="7" spans="1:15" s="34" customFormat="1" ht="18" customHeight="1">
      <c r="A7" s="40" t="s">
        <v>316</v>
      </c>
      <c r="B7" s="41" t="s">
        <v>317</v>
      </c>
      <c r="C7" s="41" t="s">
        <v>318</v>
      </c>
      <c r="D7" s="41" t="s">
        <v>319</v>
      </c>
      <c r="E7" s="42" t="s">
        <v>320</v>
      </c>
      <c r="F7" s="43" t="s">
        <v>321</v>
      </c>
      <c r="G7" s="40" t="s">
        <v>269</v>
      </c>
      <c r="H7" s="40" t="s">
        <v>270</v>
      </c>
      <c r="I7" s="40" t="s">
        <v>271</v>
      </c>
      <c r="J7" s="49" t="s">
        <v>322</v>
      </c>
      <c r="K7" s="49" t="s">
        <v>323</v>
      </c>
      <c r="L7" s="49" t="s">
        <v>315</v>
      </c>
      <c r="M7" s="50" t="s">
        <v>275</v>
      </c>
      <c r="N7" s="51" t="s">
        <v>324</v>
      </c>
      <c r="O7" s="52">
        <v>-25</v>
      </c>
    </row>
    <row r="8" spans="1:15" s="34" customFormat="1" ht="18" customHeight="1">
      <c r="A8" s="40" t="s">
        <v>325</v>
      </c>
      <c r="B8" s="41" t="s">
        <v>326</v>
      </c>
      <c r="C8" s="41" t="s">
        <v>327</v>
      </c>
      <c r="D8" s="41" t="s">
        <v>300</v>
      </c>
      <c r="E8" s="43" t="s">
        <v>301</v>
      </c>
      <c r="F8" s="43" t="s">
        <v>302</v>
      </c>
      <c r="G8" s="40" t="s">
        <v>303</v>
      </c>
      <c r="H8" s="40" t="s">
        <v>270</v>
      </c>
      <c r="I8" s="40" t="s">
        <v>271</v>
      </c>
      <c r="J8" s="49" t="s">
        <v>328</v>
      </c>
      <c r="K8" s="49" t="s">
        <v>329</v>
      </c>
      <c r="L8" s="49" t="s">
        <v>315</v>
      </c>
      <c r="M8" s="50" t="s">
        <v>275</v>
      </c>
      <c r="N8" s="51" t="s">
        <v>306</v>
      </c>
      <c r="O8" s="52">
        <v>-30</v>
      </c>
    </row>
    <row r="9" spans="1:15" s="34" customFormat="1" ht="18" customHeight="1">
      <c r="A9" s="40" t="s">
        <v>330</v>
      </c>
      <c r="B9" s="41" t="s">
        <v>331</v>
      </c>
      <c r="C9" s="41" t="s">
        <v>332</v>
      </c>
      <c r="D9" s="41" t="s">
        <v>333</v>
      </c>
      <c r="E9" s="43" t="s">
        <v>334</v>
      </c>
      <c r="F9" s="43" t="s">
        <v>292</v>
      </c>
      <c r="G9" s="40" t="s">
        <v>269</v>
      </c>
      <c r="H9" s="40" t="s">
        <v>270</v>
      </c>
      <c r="I9" s="40" t="s">
        <v>271</v>
      </c>
      <c r="J9" s="49" t="s">
        <v>335</v>
      </c>
      <c r="K9" s="49" t="s">
        <v>336</v>
      </c>
      <c r="L9" s="49" t="s">
        <v>315</v>
      </c>
      <c r="M9" s="50" t="s">
        <v>275</v>
      </c>
      <c r="N9" s="51" t="s">
        <v>337</v>
      </c>
      <c r="O9" s="52">
        <v>-20</v>
      </c>
    </row>
    <row r="10" spans="1:15" s="34" customFormat="1" ht="18" customHeight="1">
      <c r="A10" s="40" t="s">
        <v>338</v>
      </c>
      <c r="B10" s="41" t="s">
        <v>339</v>
      </c>
      <c r="C10" s="41" t="s">
        <v>340</v>
      </c>
      <c r="D10" s="41" t="s">
        <v>341</v>
      </c>
      <c r="E10" s="42" t="s">
        <v>342</v>
      </c>
      <c r="F10" s="43" t="s">
        <v>292</v>
      </c>
      <c r="G10" s="40" t="s">
        <v>269</v>
      </c>
      <c r="H10" s="40" t="s">
        <v>270</v>
      </c>
      <c r="I10" s="40" t="s">
        <v>271</v>
      </c>
      <c r="J10" s="49" t="s">
        <v>343</v>
      </c>
      <c r="K10" s="49" t="s">
        <v>344</v>
      </c>
      <c r="L10" s="49" t="s">
        <v>315</v>
      </c>
      <c r="M10" s="50" t="s">
        <v>275</v>
      </c>
      <c r="N10" s="51" t="s">
        <v>286</v>
      </c>
      <c r="O10" s="52">
        <v>-5</v>
      </c>
    </row>
    <row r="11" spans="1:15" s="34" customFormat="1" ht="18" customHeight="1">
      <c r="A11" s="40" t="s">
        <v>345</v>
      </c>
      <c r="B11" s="41" t="s">
        <v>346</v>
      </c>
      <c r="C11" s="41" t="s">
        <v>347</v>
      </c>
      <c r="D11" s="41" t="s">
        <v>348</v>
      </c>
      <c r="E11" s="42" t="s">
        <v>349</v>
      </c>
      <c r="F11" s="43" t="s">
        <v>350</v>
      </c>
      <c r="G11" s="40" t="s">
        <v>269</v>
      </c>
      <c r="H11" s="40" t="s">
        <v>270</v>
      </c>
      <c r="I11" s="40" t="s">
        <v>271</v>
      </c>
      <c r="J11" s="49" t="s">
        <v>351</v>
      </c>
      <c r="K11" s="49" t="s">
        <v>352</v>
      </c>
      <c r="L11" s="49" t="s">
        <v>315</v>
      </c>
      <c r="M11" s="50" t="s">
        <v>275</v>
      </c>
      <c r="N11" s="51" t="s">
        <v>324</v>
      </c>
      <c r="O11" s="52">
        <v>-25</v>
      </c>
    </row>
    <row r="12" spans="1:15" s="34" customFormat="1" ht="18" customHeight="1">
      <c r="A12" s="40" t="s">
        <v>353</v>
      </c>
      <c r="B12" s="41" t="s">
        <v>354</v>
      </c>
      <c r="C12" s="41" t="s">
        <v>355</v>
      </c>
      <c r="D12" s="41" t="s">
        <v>341</v>
      </c>
      <c r="E12" s="42" t="s">
        <v>342</v>
      </c>
      <c r="F12" s="43" t="s">
        <v>292</v>
      </c>
      <c r="G12" s="40" t="s">
        <v>269</v>
      </c>
      <c r="H12" s="40" t="s">
        <v>270</v>
      </c>
      <c r="I12" s="40" t="s">
        <v>271</v>
      </c>
      <c r="J12" s="49" t="s">
        <v>356</v>
      </c>
      <c r="K12" s="49" t="s">
        <v>357</v>
      </c>
      <c r="L12" s="49" t="s">
        <v>324</v>
      </c>
      <c r="M12" s="50" t="s">
        <v>275</v>
      </c>
      <c r="N12" s="51" t="s">
        <v>358</v>
      </c>
      <c r="O12" s="52">
        <v>-15</v>
      </c>
    </row>
    <row r="13" spans="1:15" s="34" customFormat="1" ht="18" customHeight="1">
      <c r="A13" s="40" t="s">
        <v>359</v>
      </c>
      <c r="B13" s="41" t="s">
        <v>360</v>
      </c>
      <c r="C13" s="41" t="s">
        <v>361</v>
      </c>
      <c r="D13" s="41" t="s">
        <v>362</v>
      </c>
      <c r="E13" s="43" t="s">
        <v>363</v>
      </c>
      <c r="F13" s="43" t="s">
        <v>282</v>
      </c>
      <c r="G13" s="40" t="s">
        <v>269</v>
      </c>
      <c r="H13" s="40" t="s">
        <v>270</v>
      </c>
      <c r="I13" s="40" t="s">
        <v>271</v>
      </c>
      <c r="J13" s="49" t="s">
        <v>364</v>
      </c>
      <c r="K13" s="49" t="s">
        <v>365</v>
      </c>
      <c r="L13" s="49" t="s">
        <v>324</v>
      </c>
      <c r="M13" s="50" t="s">
        <v>275</v>
      </c>
      <c r="N13" s="51" t="s">
        <v>276</v>
      </c>
      <c r="O13" s="52">
        <v>-10</v>
      </c>
    </row>
    <row r="14" spans="1:15" s="34" customFormat="1" ht="18" customHeight="1">
      <c r="A14" s="40" t="s">
        <v>366</v>
      </c>
      <c r="B14" s="41" t="s">
        <v>367</v>
      </c>
      <c r="C14" s="41" t="s">
        <v>368</v>
      </c>
      <c r="D14" s="41" t="s">
        <v>369</v>
      </c>
      <c r="E14" s="43" t="s">
        <v>370</v>
      </c>
      <c r="F14" s="43" t="s">
        <v>268</v>
      </c>
      <c r="G14" s="40" t="s">
        <v>269</v>
      </c>
      <c r="H14" s="40" t="s">
        <v>270</v>
      </c>
      <c r="I14" s="40" t="s">
        <v>271</v>
      </c>
      <c r="J14" s="49" t="s">
        <v>371</v>
      </c>
      <c r="K14" s="49" t="s">
        <v>372</v>
      </c>
      <c r="L14" s="49" t="s">
        <v>324</v>
      </c>
      <c r="M14" s="50" t="s">
        <v>275</v>
      </c>
      <c r="N14" s="51">
        <v>0</v>
      </c>
      <c r="O14" s="52">
        <v>-25</v>
      </c>
    </row>
    <row r="15" spans="1:15" s="34" customFormat="1" ht="18" customHeight="1">
      <c r="A15" s="40" t="s">
        <v>373</v>
      </c>
      <c r="B15" s="41" t="s">
        <v>374</v>
      </c>
      <c r="C15" s="41" t="s">
        <v>375</v>
      </c>
      <c r="D15" s="41" t="s">
        <v>376</v>
      </c>
      <c r="E15" s="43" t="s">
        <v>377</v>
      </c>
      <c r="F15" s="43" t="s">
        <v>378</v>
      </c>
      <c r="G15" s="41" t="s">
        <v>379</v>
      </c>
      <c r="H15" s="40" t="s">
        <v>270</v>
      </c>
      <c r="I15" s="40" t="s">
        <v>271</v>
      </c>
      <c r="J15" s="49" t="s">
        <v>380</v>
      </c>
      <c r="K15" s="49" t="s">
        <v>381</v>
      </c>
      <c r="L15" s="49" t="s">
        <v>324</v>
      </c>
      <c r="M15" s="50" t="s">
        <v>275</v>
      </c>
      <c r="N15" s="51">
        <v>0</v>
      </c>
      <c r="O15" s="52">
        <v>-25</v>
      </c>
    </row>
    <row r="16" spans="1:15" s="34" customFormat="1" ht="18" customHeight="1">
      <c r="A16" s="40" t="s">
        <v>382</v>
      </c>
      <c r="B16" s="41" t="s">
        <v>383</v>
      </c>
      <c r="C16" s="41" t="s">
        <v>384</v>
      </c>
      <c r="D16" s="41" t="s">
        <v>385</v>
      </c>
      <c r="E16" s="43" t="s">
        <v>386</v>
      </c>
      <c r="F16" s="43" t="s">
        <v>387</v>
      </c>
      <c r="G16" s="40" t="s">
        <v>269</v>
      </c>
      <c r="H16" s="40" t="s">
        <v>270</v>
      </c>
      <c r="I16" s="40" t="s">
        <v>271</v>
      </c>
      <c r="J16" s="49" t="s">
        <v>388</v>
      </c>
      <c r="K16" s="49" t="s">
        <v>389</v>
      </c>
      <c r="L16" s="49" t="s">
        <v>324</v>
      </c>
      <c r="M16" s="50" t="s">
        <v>275</v>
      </c>
      <c r="N16" s="51" t="s">
        <v>358</v>
      </c>
      <c r="O16" s="52">
        <v>-15</v>
      </c>
    </row>
    <row r="17" spans="1:15" s="34" customFormat="1" ht="18" customHeight="1">
      <c r="A17" s="40" t="s">
        <v>390</v>
      </c>
      <c r="B17" s="41" t="s">
        <v>391</v>
      </c>
      <c r="C17" s="41" t="s">
        <v>392</v>
      </c>
      <c r="D17" s="41" t="s">
        <v>393</v>
      </c>
      <c r="E17" s="42" t="s">
        <v>394</v>
      </c>
      <c r="F17" s="43" t="s">
        <v>395</v>
      </c>
      <c r="G17" s="40" t="s">
        <v>269</v>
      </c>
      <c r="H17" s="40" t="s">
        <v>270</v>
      </c>
      <c r="I17" s="40" t="s">
        <v>271</v>
      </c>
      <c r="J17" s="49" t="s">
        <v>396</v>
      </c>
      <c r="K17" s="49" t="s">
        <v>397</v>
      </c>
      <c r="L17" s="49" t="s">
        <v>337</v>
      </c>
      <c r="M17" s="50" t="s">
        <v>275</v>
      </c>
      <c r="N17" s="51" t="s">
        <v>324</v>
      </c>
      <c r="O17" s="52">
        <v>-20</v>
      </c>
    </row>
    <row r="18" spans="1:15" s="34" customFormat="1" ht="18" customHeight="1">
      <c r="A18" s="40" t="s">
        <v>398</v>
      </c>
      <c r="B18" s="41" t="s">
        <v>399</v>
      </c>
      <c r="C18" s="41" t="s">
        <v>400</v>
      </c>
      <c r="D18" s="41" t="s">
        <v>401</v>
      </c>
      <c r="E18" s="43" t="s">
        <v>402</v>
      </c>
      <c r="F18" s="43" t="s">
        <v>292</v>
      </c>
      <c r="G18" s="40" t="s">
        <v>269</v>
      </c>
      <c r="H18" s="40" t="s">
        <v>270</v>
      </c>
      <c r="I18" s="40" t="s">
        <v>271</v>
      </c>
      <c r="J18" s="49" t="s">
        <v>403</v>
      </c>
      <c r="K18" s="49" t="s">
        <v>404</v>
      </c>
      <c r="L18" s="49" t="s">
        <v>337</v>
      </c>
      <c r="M18" s="50" t="s">
        <v>275</v>
      </c>
      <c r="N18" s="51" t="s">
        <v>358</v>
      </c>
      <c r="O18" s="52">
        <v>-15</v>
      </c>
    </row>
    <row r="19" spans="1:15" s="34" customFormat="1" ht="18" customHeight="1">
      <c r="A19" s="40" t="s">
        <v>405</v>
      </c>
      <c r="B19" s="41" t="s">
        <v>406</v>
      </c>
      <c r="C19" s="41" t="s">
        <v>407</v>
      </c>
      <c r="D19" s="41" t="s">
        <v>408</v>
      </c>
      <c r="E19" s="43" t="s">
        <v>409</v>
      </c>
      <c r="F19" s="43" t="s">
        <v>292</v>
      </c>
      <c r="G19" s="40" t="s">
        <v>269</v>
      </c>
      <c r="H19" s="40" t="s">
        <v>270</v>
      </c>
      <c r="I19" s="40" t="s">
        <v>271</v>
      </c>
      <c r="J19" s="49" t="s">
        <v>410</v>
      </c>
      <c r="K19" s="49" t="s">
        <v>411</v>
      </c>
      <c r="L19" s="49" t="s">
        <v>337</v>
      </c>
      <c r="M19" s="50" t="s">
        <v>275</v>
      </c>
      <c r="N19" s="51" t="s">
        <v>358</v>
      </c>
      <c r="O19" s="52">
        <v>-15</v>
      </c>
    </row>
    <row r="20" spans="1:15" s="34" customFormat="1" ht="18" customHeight="1">
      <c r="A20" s="40" t="s">
        <v>412</v>
      </c>
      <c r="B20" s="41" t="s">
        <v>413</v>
      </c>
      <c r="C20" s="41" t="s">
        <v>414</v>
      </c>
      <c r="D20" s="41" t="s">
        <v>415</v>
      </c>
      <c r="E20" s="43" t="s">
        <v>416</v>
      </c>
      <c r="F20" s="43" t="s">
        <v>417</v>
      </c>
      <c r="G20" s="40" t="s">
        <v>269</v>
      </c>
      <c r="H20" s="40" t="s">
        <v>270</v>
      </c>
      <c r="I20" s="40" t="s">
        <v>271</v>
      </c>
      <c r="J20" s="49" t="s">
        <v>418</v>
      </c>
      <c r="K20" s="49" t="s">
        <v>419</v>
      </c>
      <c r="L20" s="49" t="s">
        <v>337</v>
      </c>
      <c r="M20" s="50" t="s">
        <v>275</v>
      </c>
      <c r="N20" s="51" t="s">
        <v>337</v>
      </c>
      <c r="O20" s="52">
        <v>-20</v>
      </c>
    </row>
    <row r="21" spans="1:15" s="34" customFormat="1" ht="18" customHeight="1">
      <c r="A21" s="40" t="s">
        <v>420</v>
      </c>
      <c r="B21" s="41" t="s">
        <v>421</v>
      </c>
      <c r="C21" s="41" t="s">
        <v>422</v>
      </c>
      <c r="D21" s="41" t="s">
        <v>423</v>
      </c>
      <c r="E21" s="43" t="s">
        <v>424</v>
      </c>
      <c r="F21" s="43" t="s">
        <v>378</v>
      </c>
      <c r="G21" s="40" t="s">
        <v>269</v>
      </c>
      <c r="H21" s="40" t="s">
        <v>270</v>
      </c>
      <c r="I21" s="40" t="s">
        <v>271</v>
      </c>
      <c r="J21" s="49" t="s">
        <v>425</v>
      </c>
      <c r="K21" s="49" t="s">
        <v>426</v>
      </c>
      <c r="L21" s="49" t="s">
        <v>337</v>
      </c>
      <c r="M21" s="50" t="s">
        <v>275</v>
      </c>
      <c r="N21" s="51">
        <v>0</v>
      </c>
      <c r="O21" s="52">
        <v>-20</v>
      </c>
    </row>
    <row r="22" spans="1:15" s="34" customFormat="1" ht="18" customHeight="1">
      <c r="A22" s="40" t="s">
        <v>427</v>
      </c>
      <c r="B22" s="41" t="s">
        <v>428</v>
      </c>
      <c r="C22" s="41" t="s">
        <v>429</v>
      </c>
      <c r="D22" s="41" t="s">
        <v>430</v>
      </c>
      <c r="E22" s="42" t="s">
        <v>431</v>
      </c>
      <c r="F22" s="43" t="s">
        <v>282</v>
      </c>
      <c r="G22" s="40" t="s">
        <v>269</v>
      </c>
      <c r="H22" s="40" t="s">
        <v>270</v>
      </c>
      <c r="I22" s="40" t="s">
        <v>271</v>
      </c>
      <c r="J22" s="49" t="s">
        <v>432</v>
      </c>
      <c r="K22" s="49" t="s">
        <v>433</v>
      </c>
      <c r="L22" s="49" t="s">
        <v>337</v>
      </c>
      <c r="M22" s="50" t="s">
        <v>275</v>
      </c>
      <c r="N22" s="51" t="s">
        <v>286</v>
      </c>
      <c r="O22" s="52">
        <v>-5</v>
      </c>
    </row>
    <row r="23" spans="1:15" s="34" customFormat="1" ht="18" customHeight="1">
      <c r="A23" s="40" t="s">
        <v>434</v>
      </c>
      <c r="B23" s="41" t="s">
        <v>435</v>
      </c>
      <c r="C23" s="41" t="s">
        <v>436</v>
      </c>
      <c r="D23" s="41" t="s">
        <v>437</v>
      </c>
      <c r="E23" s="42" t="s">
        <v>438</v>
      </c>
      <c r="F23" s="43" t="s">
        <v>321</v>
      </c>
      <c r="G23" s="40" t="s">
        <v>269</v>
      </c>
      <c r="H23" s="40" t="s">
        <v>270</v>
      </c>
      <c r="I23" s="40" t="s">
        <v>271</v>
      </c>
      <c r="J23" s="49" t="s">
        <v>439</v>
      </c>
      <c r="K23" s="49" t="s">
        <v>440</v>
      </c>
      <c r="L23" s="49" t="s">
        <v>337</v>
      </c>
      <c r="M23" s="50" t="s">
        <v>275</v>
      </c>
      <c r="N23" s="51">
        <v>0</v>
      </c>
      <c r="O23" s="52">
        <v>-20</v>
      </c>
    </row>
    <row r="24" spans="1:15" s="34" customFormat="1" ht="18" customHeight="1">
      <c r="A24" s="40" t="s">
        <v>441</v>
      </c>
      <c r="B24" s="41" t="s">
        <v>442</v>
      </c>
      <c r="C24" s="41" t="s">
        <v>443</v>
      </c>
      <c r="D24" s="41" t="s">
        <v>444</v>
      </c>
      <c r="E24" s="43" t="s">
        <v>445</v>
      </c>
      <c r="F24" s="43" t="s">
        <v>417</v>
      </c>
      <c r="G24" s="40" t="s">
        <v>269</v>
      </c>
      <c r="H24" s="40" t="s">
        <v>270</v>
      </c>
      <c r="I24" s="40" t="s">
        <v>271</v>
      </c>
      <c r="J24" s="49" t="s">
        <v>446</v>
      </c>
      <c r="K24" s="49" t="s">
        <v>447</v>
      </c>
      <c r="L24" s="49" t="s">
        <v>337</v>
      </c>
      <c r="M24" s="50" t="s">
        <v>275</v>
      </c>
      <c r="N24" s="51" t="s">
        <v>286</v>
      </c>
      <c r="O24" s="52">
        <v>-5</v>
      </c>
    </row>
    <row r="25" spans="1:15" s="34" customFormat="1" ht="18" customHeight="1">
      <c r="A25" s="40" t="s">
        <v>448</v>
      </c>
      <c r="B25" s="41" t="s">
        <v>449</v>
      </c>
      <c r="C25" s="41" t="s">
        <v>450</v>
      </c>
      <c r="D25" s="41" t="s">
        <v>451</v>
      </c>
      <c r="E25" s="43" t="s">
        <v>452</v>
      </c>
      <c r="F25" s="43" t="s">
        <v>268</v>
      </c>
      <c r="G25" s="40" t="s">
        <v>269</v>
      </c>
      <c r="H25" s="40" t="s">
        <v>270</v>
      </c>
      <c r="I25" s="40" t="s">
        <v>271</v>
      </c>
      <c r="J25" s="49" t="s">
        <v>453</v>
      </c>
      <c r="K25" s="49" t="s">
        <v>454</v>
      </c>
      <c r="L25" s="49" t="s">
        <v>358</v>
      </c>
      <c r="M25" s="50" t="s">
        <v>275</v>
      </c>
      <c r="N25" s="51">
        <v>0</v>
      </c>
      <c r="O25" s="52">
        <v>-15</v>
      </c>
    </row>
    <row r="26" spans="1:15" s="34" customFormat="1" ht="18" customHeight="1">
      <c r="A26" s="40" t="s">
        <v>455</v>
      </c>
      <c r="B26" s="41" t="s">
        <v>456</v>
      </c>
      <c r="C26" s="41" t="s">
        <v>457</v>
      </c>
      <c r="D26" s="41" t="s">
        <v>458</v>
      </c>
      <c r="E26" s="43" t="s">
        <v>459</v>
      </c>
      <c r="F26" s="43" t="s">
        <v>378</v>
      </c>
      <c r="G26" s="40" t="s">
        <v>303</v>
      </c>
      <c r="H26" s="40" t="s">
        <v>270</v>
      </c>
      <c r="I26" s="40" t="s">
        <v>271</v>
      </c>
      <c r="J26" s="49" t="s">
        <v>460</v>
      </c>
      <c r="K26" s="49" t="s">
        <v>461</v>
      </c>
      <c r="L26" s="49" t="s">
        <v>358</v>
      </c>
      <c r="M26" s="50" t="s">
        <v>275</v>
      </c>
      <c r="N26" s="51">
        <v>0</v>
      </c>
      <c r="O26" s="52">
        <v>-15</v>
      </c>
    </row>
    <row r="27" spans="1:15" s="34" customFormat="1" ht="18" customHeight="1">
      <c r="A27" s="40" t="s">
        <v>462</v>
      </c>
      <c r="B27" s="41" t="s">
        <v>463</v>
      </c>
      <c r="C27" s="41" t="s">
        <v>464</v>
      </c>
      <c r="D27" s="41" t="s">
        <v>451</v>
      </c>
      <c r="E27" s="43" t="s">
        <v>452</v>
      </c>
      <c r="F27" s="43" t="s">
        <v>268</v>
      </c>
      <c r="G27" s="40" t="s">
        <v>269</v>
      </c>
      <c r="H27" s="40" t="s">
        <v>270</v>
      </c>
      <c r="I27" s="40" t="s">
        <v>271</v>
      </c>
      <c r="J27" s="49" t="s">
        <v>465</v>
      </c>
      <c r="K27" s="49" t="s">
        <v>466</v>
      </c>
      <c r="L27" s="49" t="s">
        <v>358</v>
      </c>
      <c r="M27" s="50" t="s">
        <v>275</v>
      </c>
      <c r="N27" s="51" t="s">
        <v>337</v>
      </c>
      <c r="O27" s="52">
        <v>-15</v>
      </c>
    </row>
    <row r="28" spans="1:15" s="34" customFormat="1" ht="18" customHeight="1">
      <c r="A28" s="40" t="s">
        <v>467</v>
      </c>
      <c r="B28" s="41" t="s">
        <v>468</v>
      </c>
      <c r="C28" s="41" t="s">
        <v>469</v>
      </c>
      <c r="D28" s="41" t="s">
        <v>423</v>
      </c>
      <c r="E28" s="43" t="s">
        <v>424</v>
      </c>
      <c r="F28" s="43" t="s">
        <v>378</v>
      </c>
      <c r="G28" s="40" t="s">
        <v>269</v>
      </c>
      <c r="H28" s="40" t="s">
        <v>270</v>
      </c>
      <c r="I28" s="40" t="s">
        <v>271</v>
      </c>
      <c r="J28" s="49" t="s">
        <v>470</v>
      </c>
      <c r="K28" s="49" t="s">
        <v>471</v>
      </c>
      <c r="L28" s="49" t="s">
        <v>358</v>
      </c>
      <c r="M28" s="50" t="s">
        <v>275</v>
      </c>
      <c r="N28" s="51">
        <v>0</v>
      </c>
      <c r="O28" s="52">
        <v>-15</v>
      </c>
    </row>
    <row r="29" spans="1:15" s="34" customFormat="1" ht="18" customHeight="1">
      <c r="A29" s="40" t="s">
        <v>472</v>
      </c>
      <c r="B29" s="41" t="s">
        <v>473</v>
      </c>
      <c r="C29" s="41" t="s">
        <v>474</v>
      </c>
      <c r="D29" s="41" t="s">
        <v>280</v>
      </c>
      <c r="E29" s="42" t="s">
        <v>281</v>
      </c>
      <c r="F29" s="43" t="s">
        <v>282</v>
      </c>
      <c r="G29" s="40" t="s">
        <v>269</v>
      </c>
      <c r="H29" s="40" t="s">
        <v>270</v>
      </c>
      <c r="I29" s="40" t="s">
        <v>271</v>
      </c>
      <c r="J29" s="49" t="s">
        <v>475</v>
      </c>
      <c r="K29" s="49" t="s">
        <v>476</v>
      </c>
      <c r="L29" s="49" t="s">
        <v>358</v>
      </c>
      <c r="M29" s="50" t="s">
        <v>275</v>
      </c>
      <c r="N29" s="51" t="s">
        <v>286</v>
      </c>
      <c r="O29" s="52">
        <v>-5</v>
      </c>
    </row>
    <row r="30" spans="1:15" s="34" customFormat="1" ht="18" customHeight="1">
      <c r="A30" s="40" t="s">
        <v>477</v>
      </c>
      <c r="B30" s="41" t="s">
        <v>478</v>
      </c>
      <c r="C30" s="41" t="s">
        <v>479</v>
      </c>
      <c r="D30" s="41" t="s">
        <v>480</v>
      </c>
      <c r="E30" s="43" t="s">
        <v>481</v>
      </c>
      <c r="F30" s="43" t="s">
        <v>292</v>
      </c>
      <c r="G30" s="40" t="s">
        <v>269</v>
      </c>
      <c r="H30" s="40" t="s">
        <v>270</v>
      </c>
      <c r="I30" s="40" t="s">
        <v>271</v>
      </c>
      <c r="J30" s="49" t="s">
        <v>482</v>
      </c>
      <c r="K30" s="49" t="s">
        <v>483</v>
      </c>
      <c r="L30" s="49" t="s">
        <v>358</v>
      </c>
      <c r="M30" s="50" t="s">
        <v>275</v>
      </c>
      <c r="N30" s="51">
        <v>0</v>
      </c>
      <c r="O30" s="52">
        <v>-15</v>
      </c>
    </row>
    <row r="31" spans="1:15" s="34" customFormat="1" ht="18" customHeight="1">
      <c r="A31" s="40" t="s">
        <v>484</v>
      </c>
      <c r="B31" s="41" t="s">
        <v>485</v>
      </c>
      <c r="C31" s="41" t="s">
        <v>486</v>
      </c>
      <c r="D31" s="41" t="s">
        <v>487</v>
      </c>
      <c r="E31" s="43" t="s">
        <v>488</v>
      </c>
      <c r="F31" s="43" t="s">
        <v>387</v>
      </c>
      <c r="G31" s="40" t="s">
        <v>269</v>
      </c>
      <c r="H31" s="40" t="s">
        <v>270</v>
      </c>
      <c r="I31" s="40" t="s">
        <v>271</v>
      </c>
      <c r="J31" s="49" t="s">
        <v>489</v>
      </c>
      <c r="K31" s="49" t="s">
        <v>490</v>
      </c>
      <c r="L31" s="49" t="s">
        <v>358</v>
      </c>
      <c r="M31" s="50" t="s">
        <v>275</v>
      </c>
      <c r="N31" s="51" t="s">
        <v>337</v>
      </c>
      <c r="O31" s="52">
        <v>-15</v>
      </c>
    </row>
    <row r="32" spans="1:15" s="34" customFormat="1" ht="18" customHeight="1">
      <c r="A32" s="40" t="s">
        <v>491</v>
      </c>
      <c r="B32" s="41" t="s">
        <v>492</v>
      </c>
      <c r="C32" s="41" t="s">
        <v>493</v>
      </c>
      <c r="D32" s="41" t="s">
        <v>494</v>
      </c>
      <c r="E32" s="43" t="s">
        <v>495</v>
      </c>
      <c r="F32" s="43" t="s">
        <v>302</v>
      </c>
      <c r="G32" s="40" t="s">
        <v>269</v>
      </c>
      <c r="H32" s="40" t="s">
        <v>270</v>
      </c>
      <c r="I32" s="40" t="s">
        <v>271</v>
      </c>
      <c r="J32" s="49" t="s">
        <v>496</v>
      </c>
      <c r="K32" s="49" t="s">
        <v>497</v>
      </c>
      <c r="L32" s="49" t="s">
        <v>358</v>
      </c>
      <c r="M32" s="50" t="s">
        <v>275</v>
      </c>
      <c r="N32" s="51">
        <v>0</v>
      </c>
      <c r="O32" s="52">
        <v>-15</v>
      </c>
    </row>
    <row r="33" spans="1:15" s="34" customFormat="1" ht="18" customHeight="1">
      <c r="A33" s="40" t="s">
        <v>498</v>
      </c>
      <c r="B33" s="41" t="s">
        <v>499</v>
      </c>
      <c r="C33" s="41" t="s">
        <v>500</v>
      </c>
      <c r="D33" s="41" t="s">
        <v>501</v>
      </c>
      <c r="E33" s="43" t="s">
        <v>502</v>
      </c>
      <c r="F33" s="43" t="s">
        <v>321</v>
      </c>
      <c r="G33" s="40" t="s">
        <v>269</v>
      </c>
      <c r="H33" s="40" t="s">
        <v>270</v>
      </c>
      <c r="I33" s="40" t="s">
        <v>271</v>
      </c>
      <c r="J33" s="49" t="s">
        <v>503</v>
      </c>
      <c r="K33" s="49" t="s">
        <v>504</v>
      </c>
      <c r="L33" s="49" t="s">
        <v>358</v>
      </c>
      <c r="M33" s="50" t="s">
        <v>275</v>
      </c>
      <c r="N33" s="51">
        <v>0</v>
      </c>
      <c r="O33" s="52">
        <v>-15</v>
      </c>
    </row>
    <row r="34" spans="1:15" s="34" customFormat="1" ht="18" customHeight="1">
      <c r="A34" s="40" t="s">
        <v>505</v>
      </c>
      <c r="B34" s="41" t="s">
        <v>506</v>
      </c>
      <c r="C34" s="41" t="s">
        <v>507</v>
      </c>
      <c r="D34" s="41" t="s">
        <v>508</v>
      </c>
      <c r="E34" s="43" t="s">
        <v>509</v>
      </c>
      <c r="F34" s="43" t="s">
        <v>510</v>
      </c>
      <c r="G34" s="40" t="s">
        <v>269</v>
      </c>
      <c r="H34" s="40" t="s">
        <v>270</v>
      </c>
      <c r="I34" s="40" t="s">
        <v>271</v>
      </c>
      <c r="J34" s="49" t="s">
        <v>511</v>
      </c>
      <c r="K34" s="49" t="s">
        <v>512</v>
      </c>
      <c r="L34" s="49" t="s">
        <v>358</v>
      </c>
      <c r="M34" s="50" t="s">
        <v>275</v>
      </c>
      <c r="N34" s="51">
        <v>0</v>
      </c>
      <c r="O34" s="52">
        <v>-15</v>
      </c>
    </row>
    <row r="35" spans="1:15" s="34" customFormat="1" ht="18" customHeight="1">
      <c r="A35" s="40" t="s">
        <v>513</v>
      </c>
      <c r="B35" s="41" t="s">
        <v>514</v>
      </c>
      <c r="C35" s="41" t="s">
        <v>515</v>
      </c>
      <c r="D35" s="41" t="s">
        <v>516</v>
      </c>
      <c r="E35" s="43" t="s">
        <v>517</v>
      </c>
      <c r="F35" s="43" t="s">
        <v>282</v>
      </c>
      <c r="G35" s="40" t="s">
        <v>269</v>
      </c>
      <c r="H35" s="40" t="s">
        <v>270</v>
      </c>
      <c r="I35" s="40" t="s">
        <v>271</v>
      </c>
      <c r="J35" s="49" t="s">
        <v>518</v>
      </c>
      <c r="K35" s="49" t="s">
        <v>519</v>
      </c>
      <c r="L35" s="49" t="s">
        <v>276</v>
      </c>
      <c r="M35" s="50" t="s">
        <v>275</v>
      </c>
      <c r="N35" s="51" t="s">
        <v>286</v>
      </c>
      <c r="O35" s="52">
        <v>-5</v>
      </c>
    </row>
    <row r="36" spans="1:15" s="34" customFormat="1" ht="18" customHeight="1">
      <c r="A36" s="40" t="s">
        <v>520</v>
      </c>
      <c r="B36" s="41" t="s">
        <v>521</v>
      </c>
      <c r="C36" s="41" t="s">
        <v>522</v>
      </c>
      <c r="D36" s="41" t="s">
        <v>458</v>
      </c>
      <c r="E36" s="43" t="s">
        <v>459</v>
      </c>
      <c r="F36" s="43" t="s">
        <v>378</v>
      </c>
      <c r="G36" s="40" t="s">
        <v>269</v>
      </c>
      <c r="H36" s="40" t="s">
        <v>270</v>
      </c>
      <c r="I36" s="40" t="s">
        <v>271</v>
      </c>
      <c r="J36" s="49" t="s">
        <v>523</v>
      </c>
      <c r="K36" s="49" t="s">
        <v>524</v>
      </c>
      <c r="L36" s="49" t="s">
        <v>276</v>
      </c>
      <c r="M36" s="50" t="s">
        <v>275</v>
      </c>
      <c r="N36" s="51" t="s">
        <v>324</v>
      </c>
      <c r="O36" s="52">
        <v>-10</v>
      </c>
    </row>
    <row r="37" spans="1:15" s="34" customFormat="1" ht="18" customHeight="1">
      <c r="A37" s="40" t="s">
        <v>525</v>
      </c>
      <c r="B37" s="41" t="s">
        <v>526</v>
      </c>
      <c r="C37" s="41" t="s">
        <v>527</v>
      </c>
      <c r="D37" s="41" t="s">
        <v>528</v>
      </c>
      <c r="E37" s="42" t="s">
        <v>529</v>
      </c>
      <c r="F37" s="43" t="s">
        <v>378</v>
      </c>
      <c r="G37" s="40" t="s">
        <v>269</v>
      </c>
      <c r="H37" s="40" t="s">
        <v>270</v>
      </c>
      <c r="I37" s="40" t="s">
        <v>271</v>
      </c>
      <c r="J37" s="49" t="s">
        <v>530</v>
      </c>
      <c r="K37" s="49" t="s">
        <v>531</v>
      </c>
      <c r="L37" s="49" t="s">
        <v>276</v>
      </c>
      <c r="M37" s="50" t="s">
        <v>275</v>
      </c>
      <c r="N37" s="51">
        <v>0</v>
      </c>
      <c r="O37" s="52">
        <v>-10</v>
      </c>
    </row>
    <row r="38" spans="1:15" s="34" customFormat="1" ht="18" customHeight="1">
      <c r="A38" s="40" t="s">
        <v>532</v>
      </c>
      <c r="B38" s="41" t="s">
        <v>533</v>
      </c>
      <c r="C38" s="41" t="s">
        <v>534</v>
      </c>
      <c r="D38" s="41" t="s">
        <v>393</v>
      </c>
      <c r="E38" s="42" t="s">
        <v>394</v>
      </c>
      <c r="F38" s="43" t="s">
        <v>395</v>
      </c>
      <c r="G38" s="40" t="s">
        <v>269</v>
      </c>
      <c r="H38" s="40" t="s">
        <v>270</v>
      </c>
      <c r="I38" s="40" t="s">
        <v>271</v>
      </c>
      <c r="J38" s="49" t="s">
        <v>535</v>
      </c>
      <c r="K38" s="49" t="s">
        <v>536</v>
      </c>
      <c r="L38" s="49" t="s">
        <v>276</v>
      </c>
      <c r="M38" s="50" t="s">
        <v>275</v>
      </c>
      <c r="N38" s="51" t="s">
        <v>358</v>
      </c>
      <c r="O38" s="52">
        <v>-10</v>
      </c>
    </row>
    <row r="39" spans="1:15" s="34" customFormat="1" ht="18" customHeight="1">
      <c r="A39" s="40" t="s">
        <v>537</v>
      </c>
      <c r="B39" s="41" t="s">
        <v>538</v>
      </c>
      <c r="C39" s="41" t="s">
        <v>539</v>
      </c>
      <c r="D39" s="41" t="s">
        <v>451</v>
      </c>
      <c r="E39" s="43" t="s">
        <v>452</v>
      </c>
      <c r="F39" s="43" t="s">
        <v>268</v>
      </c>
      <c r="G39" s="40" t="s">
        <v>269</v>
      </c>
      <c r="H39" s="40" t="s">
        <v>270</v>
      </c>
      <c r="I39" s="40" t="s">
        <v>271</v>
      </c>
      <c r="J39" s="49" t="s">
        <v>540</v>
      </c>
      <c r="K39" s="49" t="s">
        <v>541</v>
      </c>
      <c r="L39" s="49" t="s">
        <v>276</v>
      </c>
      <c r="M39" s="50" t="s">
        <v>275</v>
      </c>
      <c r="N39" s="51" t="s">
        <v>358</v>
      </c>
      <c r="O39" s="52">
        <v>-10</v>
      </c>
    </row>
    <row r="40" spans="1:15" s="34" customFormat="1" ht="18" customHeight="1">
      <c r="A40" s="40" t="s">
        <v>542</v>
      </c>
      <c r="B40" s="41" t="s">
        <v>543</v>
      </c>
      <c r="C40" s="41" t="s">
        <v>544</v>
      </c>
      <c r="D40" s="41" t="s">
        <v>545</v>
      </c>
      <c r="E40" s="43" t="s">
        <v>546</v>
      </c>
      <c r="F40" s="43" t="s">
        <v>547</v>
      </c>
      <c r="G40" s="40" t="s">
        <v>269</v>
      </c>
      <c r="H40" s="40" t="s">
        <v>270</v>
      </c>
      <c r="I40" s="40" t="s">
        <v>271</v>
      </c>
      <c r="J40" s="49" t="s">
        <v>548</v>
      </c>
      <c r="K40" s="49" t="s">
        <v>549</v>
      </c>
      <c r="L40" s="49" t="s">
        <v>276</v>
      </c>
      <c r="M40" s="50" t="s">
        <v>275</v>
      </c>
      <c r="N40" s="51" t="s">
        <v>286</v>
      </c>
      <c r="O40" s="52">
        <v>-5</v>
      </c>
    </row>
    <row r="41" spans="1:15" s="34" customFormat="1" ht="18" customHeight="1">
      <c r="A41" s="40" t="s">
        <v>550</v>
      </c>
      <c r="B41" s="41" t="s">
        <v>551</v>
      </c>
      <c r="C41" s="41" t="s">
        <v>552</v>
      </c>
      <c r="D41" s="41" t="s">
        <v>501</v>
      </c>
      <c r="E41" s="43" t="s">
        <v>502</v>
      </c>
      <c r="F41" s="43" t="s">
        <v>321</v>
      </c>
      <c r="G41" s="40" t="s">
        <v>269</v>
      </c>
      <c r="H41" s="40" t="s">
        <v>270</v>
      </c>
      <c r="I41" s="40" t="s">
        <v>271</v>
      </c>
      <c r="J41" s="49" t="s">
        <v>553</v>
      </c>
      <c r="K41" s="49" t="s">
        <v>554</v>
      </c>
      <c r="L41" s="49" t="s">
        <v>276</v>
      </c>
      <c r="M41" s="50" t="s">
        <v>275</v>
      </c>
      <c r="N41" s="51">
        <v>0</v>
      </c>
      <c r="O41" s="52">
        <v>-10</v>
      </c>
    </row>
    <row r="42" spans="1:15" s="34" customFormat="1" ht="18" customHeight="1">
      <c r="A42" s="40" t="s">
        <v>555</v>
      </c>
      <c r="B42" s="41" t="s">
        <v>556</v>
      </c>
      <c r="C42" s="41" t="s">
        <v>557</v>
      </c>
      <c r="D42" s="41" t="s">
        <v>280</v>
      </c>
      <c r="E42" s="42" t="s">
        <v>281</v>
      </c>
      <c r="F42" s="43" t="s">
        <v>282</v>
      </c>
      <c r="G42" s="40" t="s">
        <v>269</v>
      </c>
      <c r="H42" s="40" t="s">
        <v>270</v>
      </c>
      <c r="I42" s="40" t="s">
        <v>271</v>
      </c>
      <c r="J42" s="49" t="s">
        <v>558</v>
      </c>
      <c r="K42" s="49" t="s">
        <v>559</v>
      </c>
      <c r="L42" s="49" t="s">
        <v>276</v>
      </c>
      <c r="M42" s="50" t="s">
        <v>275</v>
      </c>
      <c r="N42" s="51">
        <v>0</v>
      </c>
      <c r="O42" s="52">
        <v>-10</v>
      </c>
    </row>
    <row r="43" spans="1:15" s="34" customFormat="1" ht="18" customHeight="1">
      <c r="A43" s="40" t="s">
        <v>560</v>
      </c>
      <c r="B43" s="41" t="s">
        <v>561</v>
      </c>
      <c r="C43" s="41" t="s">
        <v>562</v>
      </c>
      <c r="D43" s="41" t="s">
        <v>563</v>
      </c>
      <c r="E43" s="42" t="s">
        <v>564</v>
      </c>
      <c r="F43" s="43" t="s">
        <v>268</v>
      </c>
      <c r="G43" s="40" t="s">
        <v>303</v>
      </c>
      <c r="H43" s="40" t="s">
        <v>270</v>
      </c>
      <c r="I43" s="40" t="s">
        <v>271</v>
      </c>
      <c r="J43" s="49" t="s">
        <v>565</v>
      </c>
      <c r="K43" s="49" t="s">
        <v>566</v>
      </c>
      <c r="L43" s="49" t="s">
        <v>276</v>
      </c>
      <c r="M43" s="50" t="s">
        <v>275</v>
      </c>
      <c r="N43" s="51">
        <v>0</v>
      </c>
      <c r="O43" s="52">
        <v>-10</v>
      </c>
    </row>
    <row r="44" spans="1:15" s="34" customFormat="1" ht="18" customHeight="1">
      <c r="A44" s="40" t="s">
        <v>567</v>
      </c>
      <c r="B44" s="41" t="s">
        <v>568</v>
      </c>
      <c r="C44" s="41" t="s">
        <v>569</v>
      </c>
      <c r="D44" s="41" t="s">
        <v>570</v>
      </c>
      <c r="E44" s="42" t="s">
        <v>571</v>
      </c>
      <c r="F44" s="43" t="s">
        <v>350</v>
      </c>
      <c r="G44" s="40" t="s">
        <v>269</v>
      </c>
      <c r="H44" s="40" t="s">
        <v>270</v>
      </c>
      <c r="I44" s="40" t="s">
        <v>271</v>
      </c>
      <c r="J44" s="49" t="s">
        <v>572</v>
      </c>
      <c r="K44" s="49" t="s">
        <v>573</v>
      </c>
      <c r="L44" s="49" t="s">
        <v>276</v>
      </c>
      <c r="M44" s="50" t="s">
        <v>275</v>
      </c>
      <c r="N44" s="51" t="s">
        <v>337</v>
      </c>
      <c r="O44" s="52">
        <v>-10</v>
      </c>
    </row>
    <row r="45" spans="1:15" s="34" customFormat="1" ht="18" customHeight="1">
      <c r="A45" s="40" t="s">
        <v>574</v>
      </c>
      <c r="B45" s="41" t="s">
        <v>575</v>
      </c>
      <c r="C45" s="41" t="s">
        <v>576</v>
      </c>
      <c r="D45" s="41" t="s">
        <v>577</v>
      </c>
      <c r="E45" s="43" t="s">
        <v>578</v>
      </c>
      <c r="F45" s="43" t="s">
        <v>378</v>
      </c>
      <c r="G45" s="40" t="s">
        <v>269</v>
      </c>
      <c r="H45" s="40" t="s">
        <v>270</v>
      </c>
      <c r="I45" s="40" t="s">
        <v>271</v>
      </c>
      <c r="J45" s="49" t="s">
        <v>579</v>
      </c>
      <c r="K45" s="49" t="s">
        <v>580</v>
      </c>
      <c r="L45" s="49" t="s">
        <v>276</v>
      </c>
      <c r="M45" s="50" t="s">
        <v>275</v>
      </c>
      <c r="N45" s="51" t="s">
        <v>286</v>
      </c>
      <c r="O45" s="52">
        <v>-5</v>
      </c>
    </row>
    <row r="46" spans="1:15" s="34" customFormat="1" ht="18" customHeight="1">
      <c r="A46" s="40" t="s">
        <v>581</v>
      </c>
      <c r="B46" s="41" t="s">
        <v>582</v>
      </c>
      <c r="C46" s="41" t="s">
        <v>583</v>
      </c>
      <c r="D46" s="41" t="s">
        <v>584</v>
      </c>
      <c r="E46" s="42" t="s">
        <v>585</v>
      </c>
      <c r="F46" s="43" t="s">
        <v>417</v>
      </c>
      <c r="G46" s="40" t="s">
        <v>586</v>
      </c>
      <c r="H46" s="40" t="s">
        <v>270</v>
      </c>
      <c r="I46" s="40" t="s">
        <v>271</v>
      </c>
      <c r="J46" s="49" t="s">
        <v>587</v>
      </c>
      <c r="K46" s="49" t="s">
        <v>588</v>
      </c>
      <c r="L46" s="49" t="s">
        <v>276</v>
      </c>
      <c r="M46" s="50" t="s">
        <v>275</v>
      </c>
      <c r="N46" s="51" t="s">
        <v>276</v>
      </c>
      <c r="O46" s="52">
        <v>-10</v>
      </c>
    </row>
    <row r="47" spans="1:15" s="34" customFormat="1" ht="18" customHeight="1">
      <c r="A47" s="40" t="s">
        <v>589</v>
      </c>
      <c r="B47" s="41" t="s">
        <v>590</v>
      </c>
      <c r="C47" s="41" t="s">
        <v>591</v>
      </c>
      <c r="D47" s="41" t="s">
        <v>415</v>
      </c>
      <c r="E47" s="43" t="s">
        <v>416</v>
      </c>
      <c r="F47" s="43" t="s">
        <v>417</v>
      </c>
      <c r="G47" s="40" t="s">
        <v>586</v>
      </c>
      <c r="H47" s="40" t="s">
        <v>270</v>
      </c>
      <c r="I47" s="40" t="s">
        <v>271</v>
      </c>
      <c r="J47" s="49" t="s">
        <v>592</v>
      </c>
      <c r="K47" s="49" t="s">
        <v>593</v>
      </c>
      <c r="L47" s="49" t="s">
        <v>276</v>
      </c>
      <c r="M47" s="50" t="s">
        <v>275</v>
      </c>
      <c r="N47" s="51" t="s">
        <v>337</v>
      </c>
      <c r="O47" s="52">
        <v>-10</v>
      </c>
    </row>
    <row r="48" spans="1:15" s="34" customFormat="1" ht="18" customHeight="1">
      <c r="A48" s="40" t="s">
        <v>594</v>
      </c>
      <c r="B48" s="41" t="s">
        <v>595</v>
      </c>
      <c r="C48" s="41" t="s">
        <v>596</v>
      </c>
      <c r="D48" s="41" t="s">
        <v>451</v>
      </c>
      <c r="E48" s="43" t="s">
        <v>452</v>
      </c>
      <c r="F48" s="43" t="s">
        <v>268</v>
      </c>
      <c r="G48" s="40" t="s">
        <v>269</v>
      </c>
      <c r="H48" s="40" t="s">
        <v>270</v>
      </c>
      <c r="I48" s="40" t="s">
        <v>271</v>
      </c>
      <c r="J48" s="49" t="s">
        <v>597</v>
      </c>
      <c r="K48" s="49" t="s">
        <v>598</v>
      </c>
      <c r="L48" s="49" t="s">
        <v>276</v>
      </c>
      <c r="M48" s="50" t="s">
        <v>275</v>
      </c>
      <c r="N48" s="51" t="s">
        <v>337</v>
      </c>
      <c r="O48" s="52">
        <v>-10</v>
      </c>
    </row>
    <row r="49" spans="1:15" s="34" customFormat="1" ht="18" customHeight="1">
      <c r="A49" s="40" t="s">
        <v>599</v>
      </c>
      <c r="B49" s="41" t="s">
        <v>600</v>
      </c>
      <c r="C49" s="41" t="s">
        <v>601</v>
      </c>
      <c r="D49" s="41" t="s">
        <v>602</v>
      </c>
      <c r="E49" s="43" t="s">
        <v>603</v>
      </c>
      <c r="F49" s="43" t="s">
        <v>282</v>
      </c>
      <c r="G49" s="40" t="s">
        <v>269</v>
      </c>
      <c r="H49" s="40" t="s">
        <v>270</v>
      </c>
      <c r="I49" s="40" t="s">
        <v>271</v>
      </c>
      <c r="J49" s="49" t="s">
        <v>604</v>
      </c>
      <c r="K49" s="49" t="s">
        <v>605</v>
      </c>
      <c r="L49" s="49" t="s">
        <v>276</v>
      </c>
      <c r="M49" s="50" t="s">
        <v>275</v>
      </c>
      <c r="N49" s="51">
        <v>0</v>
      </c>
      <c r="O49" s="52">
        <v>-10</v>
      </c>
    </row>
    <row r="50" spans="1:15" s="34" customFormat="1" ht="18" customHeight="1">
      <c r="A50" s="40" t="s">
        <v>606</v>
      </c>
      <c r="B50" s="41" t="s">
        <v>607</v>
      </c>
      <c r="C50" s="41" t="s">
        <v>608</v>
      </c>
      <c r="D50" s="41" t="s">
        <v>451</v>
      </c>
      <c r="E50" s="43" t="s">
        <v>452</v>
      </c>
      <c r="F50" s="43" t="s">
        <v>268</v>
      </c>
      <c r="G50" s="40" t="s">
        <v>269</v>
      </c>
      <c r="H50" s="40" t="s">
        <v>270</v>
      </c>
      <c r="I50" s="40" t="s">
        <v>271</v>
      </c>
      <c r="J50" s="49" t="s">
        <v>609</v>
      </c>
      <c r="K50" s="49" t="s">
        <v>610</v>
      </c>
      <c r="L50" s="49" t="s">
        <v>276</v>
      </c>
      <c r="M50" s="50" t="s">
        <v>275</v>
      </c>
      <c r="N50" s="51" t="s">
        <v>358</v>
      </c>
      <c r="O50" s="52">
        <v>-10</v>
      </c>
    </row>
    <row r="51" spans="1:15" s="34" customFormat="1" ht="18" customHeight="1">
      <c r="A51" s="40" t="s">
        <v>611</v>
      </c>
      <c r="B51" s="41" t="s">
        <v>612</v>
      </c>
      <c r="C51" s="41" t="s">
        <v>613</v>
      </c>
      <c r="D51" s="41" t="s">
        <v>614</v>
      </c>
      <c r="E51" s="43" t="s">
        <v>615</v>
      </c>
      <c r="F51" s="43" t="s">
        <v>282</v>
      </c>
      <c r="G51" s="40" t="s">
        <v>269</v>
      </c>
      <c r="H51" s="40" t="s">
        <v>270</v>
      </c>
      <c r="I51" s="40" t="s">
        <v>271</v>
      </c>
      <c r="J51" s="49" t="s">
        <v>616</v>
      </c>
      <c r="K51" s="49" t="s">
        <v>617</v>
      </c>
      <c r="L51" s="49" t="s">
        <v>276</v>
      </c>
      <c r="M51" s="50" t="s">
        <v>275</v>
      </c>
      <c r="N51" s="51" t="s">
        <v>618</v>
      </c>
      <c r="O51" s="53">
        <v>0</v>
      </c>
    </row>
    <row r="52" spans="1:15" s="34" customFormat="1" ht="18" customHeight="1">
      <c r="A52" s="40" t="s">
        <v>619</v>
      </c>
      <c r="B52" s="41" t="s">
        <v>620</v>
      </c>
      <c r="C52" s="41" t="s">
        <v>621</v>
      </c>
      <c r="D52" s="41" t="s">
        <v>401</v>
      </c>
      <c r="E52" s="43" t="s">
        <v>402</v>
      </c>
      <c r="F52" s="43" t="s">
        <v>292</v>
      </c>
      <c r="G52" s="40" t="s">
        <v>269</v>
      </c>
      <c r="H52" s="40" t="s">
        <v>270</v>
      </c>
      <c r="I52" s="40" t="s">
        <v>271</v>
      </c>
      <c r="J52" s="49" t="s">
        <v>622</v>
      </c>
      <c r="K52" s="49" t="s">
        <v>623</v>
      </c>
      <c r="L52" s="49" t="s">
        <v>276</v>
      </c>
      <c r="M52" s="50" t="s">
        <v>275</v>
      </c>
      <c r="N52" s="51" t="s">
        <v>624</v>
      </c>
      <c r="O52" s="53">
        <v>0</v>
      </c>
    </row>
    <row r="53" spans="1:15" s="34" customFormat="1" ht="18" customHeight="1">
      <c r="A53" s="40" t="s">
        <v>625</v>
      </c>
      <c r="B53" s="41" t="s">
        <v>626</v>
      </c>
      <c r="C53" s="41" t="s">
        <v>627</v>
      </c>
      <c r="D53" s="41" t="s">
        <v>628</v>
      </c>
      <c r="E53" s="43" t="s">
        <v>629</v>
      </c>
      <c r="F53" s="43" t="s">
        <v>282</v>
      </c>
      <c r="G53" s="40" t="s">
        <v>269</v>
      </c>
      <c r="H53" s="40" t="s">
        <v>270</v>
      </c>
      <c r="I53" s="40" t="s">
        <v>271</v>
      </c>
      <c r="J53" s="49" t="s">
        <v>630</v>
      </c>
      <c r="K53" s="49" t="s">
        <v>631</v>
      </c>
      <c r="L53" s="49" t="s">
        <v>276</v>
      </c>
      <c r="M53" s="50" t="s">
        <v>275</v>
      </c>
      <c r="N53" s="51" t="s">
        <v>286</v>
      </c>
      <c r="O53" s="52">
        <v>-5</v>
      </c>
    </row>
    <row r="54" spans="1:15" s="34" customFormat="1" ht="18" customHeight="1">
      <c r="A54" s="40" t="s">
        <v>632</v>
      </c>
      <c r="B54" s="41" t="s">
        <v>633</v>
      </c>
      <c r="C54" s="41" t="s">
        <v>634</v>
      </c>
      <c r="D54" s="41" t="s">
        <v>348</v>
      </c>
      <c r="E54" s="42" t="s">
        <v>349</v>
      </c>
      <c r="F54" s="43" t="s">
        <v>350</v>
      </c>
      <c r="G54" s="40" t="s">
        <v>269</v>
      </c>
      <c r="H54" s="40" t="s">
        <v>270</v>
      </c>
      <c r="I54" s="40" t="s">
        <v>271</v>
      </c>
      <c r="J54" s="49" t="s">
        <v>635</v>
      </c>
      <c r="K54" s="49" t="s">
        <v>636</v>
      </c>
      <c r="L54" s="49" t="s">
        <v>276</v>
      </c>
      <c r="M54" s="50" t="s">
        <v>275</v>
      </c>
      <c r="N54" s="51" t="s">
        <v>276</v>
      </c>
      <c r="O54" s="52">
        <v>-10</v>
      </c>
    </row>
    <row r="55" spans="1:15" s="34" customFormat="1" ht="18" customHeight="1">
      <c r="A55" s="40" t="s">
        <v>637</v>
      </c>
      <c r="B55" s="41" t="s">
        <v>638</v>
      </c>
      <c r="C55" s="41" t="s">
        <v>639</v>
      </c>
      <c r="D55" s="41" t="s">
        <v>348</v>
      </c>
      <c r="E55" s="42" t="s">
        <v>349</v>
      </c>
      <c r="F55" s="43" t="s">
        <v>350</v>
      </c>
      <c r="G55" s="40" t="s">
        <v>269</v>
      </c>
      <c r="H55" s="40" t="s">
        <v>270</v>
      </c>
      <c r="I55" s="40" t="s">
        <v>271</v>
      </c>
      <c r="J55" s="49" t="s">
        <v>640</v>
      </c>
      <c r="K55" s="49" t="s">
        <v>641</v>
      </c>
      <c r="L55" s="49" t="s">
        <v>276</v>
      </c>
      <c r="M55" s="50" t="s">
        <v>275</v>
      </c>
      <c r="N55" s="51" t="s">
        <v>324</v>
      </c>
      <c r="O55" s="52">
        <v>-10</v>
      </c>
    </row>
    <row r="56" spans="1:15" s="34" customFormat="1" ht="18" customHeight="1">
      <c r="A56" s="40" t="s">
        <v>642</v>
      </c>
      <c r="B56" s="41" t="s">
        <v>643</v>
      </c>
      <c r="C56" s="41" t="s">
        <v>644</v>
      </c>
      <c r="D56" s="41" t="s">
        <v>401</v>
      </c>
      <c r="E56" s="43" t="s">
        <v>402</v>
      </c>
      <c r="F56" s="43" t="s">
        <v>292</v>
      </c>
      <c r="G56" s="40" t="s">
        <v>269</v>
      </c>
      <c r="H56" s="40" t="s">
        <v>270</v>
      </c>
      <c r="I56" s="40" t="s">
        <v>271</v>
      </c>
      <c r="J56" s="49" t="s">
        <v>645</v>
      </c>
      <c r="K56" s="49" t="s">
        <v>646</v>
      </c>
      <c r="L56" s="49" t="s">
        <v>276</v>
      </c>
      <c r="M56" s="50" t="s">
        <v>275</v>
      </c>
      <c r="N56" s="51" t="s">
        <v>618</v>
      </c>
      <c r="O56" s="53">
        <v>0</v>
      </c>
    </row>
    <row r="57" spans="1:15" s="34" customFormat="1" ht="18" customHeight="1">
      <c r="A57" s="40" t="s">
        <v>647</v>
      </c>
      <c r="B57" s="41" t="s">
        <v>648</v>
      </c>
      <c r="C57" s="41" t="s">
        <v>649</v>
      </c>
      <c r="D57" s="41" t="s">
        <v>650</v>
      </c>
      <c r="E57" s="43" t="s">
        <v>651</v>
      </c>
      <c r="F57" s="43" t="s">
        <v>417</v>
      </c>
      <c r="G57" s="40" t="s">
        <v>269</v>
      </c>
      <c r="H57" s="40" t="s">
        <v>270</v>
      </c>
      <c r="I57" s="40" t="s">
        <v>271</v>
      </c>
      <c r="J57" s="49" t="s">
        <v>652</v>
      </c>
      <c r="K57" s="49" t="s">
        <v>653</v>
      </c>
      <c r="L57" s="49" t="s">
        <v>276</v>
      </c>
      <c r="M57" s="50" t="s">
        <v>275</v>
      </c>
      <c r="N57" s="51" t="s">
        <v>276</v>
      </c>
      <c r="O57" s="52">
        <v>-10</v>
      </c>
    </row>
    <row r="58" spans="1:15" s="34" customFormat="1" ht="18" customHeight="1">
      <c r="A58" s="40" t="s">
        <v>654</v>
      </c>
      <c r="B58" s="41" t="s">
        <v>655</v>
      </c>
      <c r="C58" s="41" t="s">
        <v>656</v>
      </c>
      <c r="D58" s="41" t="s">
        <v>458</v>
      </c>
      <c r="E58" s="43" t="s">
        <v>459</v>
      </c>
      <c r="F58" s="43" t="s">
        <v>378</v>
      </c>
      <c r="G58" s="40" t="s">
        <v>657</v>
      </c>
      <c r="H58" s="40" t="s">
        <v>270</v>
      </c>
      <c r="I58" s="40" t="s">
        <v>271</v>
      </c>
      <c r="J58" s="49" t="s">
        <v>658</v>
      </c>
      <c r="K58" s="49" t="s">
        <v>659</v>
      </c>
      <c r="L58" s="49" t="s">
        <v>276</v>
      </c>
      <c r="M58" s="50" t="s">
        <v>275</v>
      </c>
      <c r="N58" s="51" t="s">
        <v>358</v>
      </c>
      <c r="O58" s="52">
        <v>-10</v>
      </c>
    </row>
    <row r="59" spans="1:15" s="34" customFormat="1" ht="18" customHeight="1">
      <c r="A59" s="40" t="s">
        <v>660</v>
      </c>
      <c r="B59" s="41" t="s">
        <v>661</v>
      </c>
      <c r="C59" s="41" t="s">
        <v>662</v>
      </c>
      <c r="D59" s="41" t="s">
        <v>310</v>
      </c>
      <c r="E59" s="43" t="s">
        <v>311</v>
      </c>
      <c r="F59" s="43" t="s">
        <v>312</v>
      </c>
      <c r="G59" s="40" t="s">
        <v>663</v>
      </c>
      <c r="H59" s="40" t="s">
        <v>270</v>
      </c>
      <c r="I59" s="40" t="s">
        <v>271</v>
      </c>
      <c r="J59" s="49" t="s">
        <v>664</v>
      </c>
      <c r="K59" s="49" t="s">
        <v>665</v>
      </c>
      <c r="L59" s="49" t="s">
        <v>276</v>
      </c>
      <c r="M59" s="50" t="s">
        <v>275</v>
      </c>
      <c r="N59" s="51">
        <v>0</v>
      </c>
      <c r="O59" s="52">
        <v>-10</v>
      </c>
    </row>
    <row r="60" spans="1:15" s="34" customFormat="1" ht="18" customHeight="1">
      <c r="A60" s="40" t="s">
        <v>666</v>
      </c>
      <c r="B60" s="41" t="s">
        <v>667</v>
      </c>
      <c r="C60" s="41" t="s">
        <v>668</v>
      </c>
      <c r="D60" s="41" t="s">
        <v>669</v>
      </c>
      <c r="E60" s="42" t="s">
        <v>670</v>
      </c>
      <c r="F60" s="43" t="s">
        <v>302</v>
      </c>
      <c r="G60" s="40" t="s">
        <v>269</v>
      </c>
      <c r="H60" s="40" t="s">
        <v>270</v>
      </c>
      <c r="I60" s="40" t="s">
        <v>271</v>
      </c>
      <c r="J60" s="49" t="s">
        <v>671</v>
      </c>
      <c r="K60" s="49" t="s">
        <v>672</v>
      </c>
      <c r="L60" s="49" t="s">
        <v>276</v>
      </c>
      <c r="M60" s="50" t="s">
        <v>275</v>
      </c>
      <c r="N60" s="51" t="s">
        <v>324</v>
      </c>
      <c r="O60" s="52">
        <v>-10</v>
      </c>
    </row>
    <row r="61" spans="1:15" s="34" customFormat="1" ht="18" customHeight="1">
      <c r="A61" s="40" t="s">
        <v>673</v>
      </c>
      <c r="B61" s="41" t="s">
        <v>674</v>
      </c>
      <c r="C61" s="41" t="s">
        <v>675</v>
      </c>
      <c r="D61" s="41" t="s">
        <v>676</v>
      </c>
      <c r="E61" s="43" t="s">
        <v>677</v>
      </c>
      <c r="F61" s="43" t="s">
        <v>510</v>
      </c>
      <c r="G61" s="40" t="s">
        <v>269</v>
      </c>
      <c r="H61" s="40" t="s">
        <v>270</v>
      </c>
      <c r="I61" s="40" t="s">
        <v>271</v>
      </c>
      <c r="J61" s="49" t="s">
        <v>678</v>
      </c>
      <c r="K61" s="49" t="s">
        <v>679</v>
      </c>
      <c r="L61" s="49" t="s">
        <v>276</v>
      </c>
      <c r="M61" s="50" t="s">
        <v>275</v>
      </c>
      <c r="N61" s="51" t="s">
        <v>276</v>
      </c>
      <c r="O61" s="52">
        <v>-10</v>
      </c>
    </row>
    <row r="62" spans="1:15" s="34" customFormat="1" ht="18" customHeight="1">
      <c r="A62" s="40" t="s">
        <v>680</v>
      </c>
      <c r="B62" s="41" t="s">
        <v>681</v>
      </c>
      <c r="C62" s="41" t="s">
        <v>682</v>
      </c>
      <c r="D62" s="41" t="s">
        <v>369</v>
      </c>
      <c r="E62" s="43" t="s">
        <v>370</v>
      </c>
      <c r="F62" s="43" t="s">
        <v>268</v>
      </c>
      <c r="G62" s="40" t="s">
        <v>269</v>
      </c>
      <c r="H62" s="40" t="s">
        <v>270</v>
      </c>
      <c r="I62" s="40" t="s">
        <v>271</v>
      </c>
      <c r="J62" s="49" t="s">
        <v>683</v>
      </c>
      <c r="K62" s="49" t="s">
        <v>684</v>
      </c>
      <c r="L62" s="49" t="s">
        <v>276</v>
      </c>
      <c r="M62" s="50" t="s">
        <v>275</v>
      </c>
      <c r="N62" s="51" t="s">
        <v>618</v>
      </c>
      <c r="O62" s="53">
        <v>0</v>
      </c>
    </row>
    <row r="63" spans="1:15" s="34" customFormat="1" ht="18" customHeight="1">
      <c r="A63" s="40" t="s">
        <v>685</v>
      </c>
      <c r="B63" s="41" t="s">
        <v>686</v>
      </c>
      <c r="C63" s="41" t="s">
        <v>687</v>
      </c>
      <c r="D63" s="41" t="s">
        <v>676</v>
      </c>
      <c r="E63" s="43" t="s">
        <v>677</v>
      </c>
      <c r="F63" s="43" t="s">
        <v>510</v>
      </c>
      <c r="G63" s="40" t="s">
        <v>663</v>
      </c>
      <c r="H63" s="40" t="s">
        <v>270</v>
      </c>
      <c r="I63" s="40" t="s">
        <v>271</v>
      </c>
      <c r="J63" s="49" t="s">
        <v>688</v>
      </c>
      <c r="K63" s="49" t="s">
        <v>689</v>
      </c>
      <c r="L63" s="49" t="s">
        <v>276</v>
      </c>
      <c r="M63" s="50" t="s">
        <v>275</v>
      </c>
      <c r="N63" s="51" t="s">
        <v>276</v>
      </c>
      <c r="O63" s="52">
        <v>-10</v>
      </c>
    </row>
    <row r="64" spans="1:15" s="34" customFormat="1" ht="18" customHeight="1">
      <c r="A64" s="40" t="s">
        <v>690</v>
      </c>
      <c r="B64" s="41" t="s">
        <v>691</v>
      </c>
      <c r="C64" s="41" t="s">
        <v>692</v>
      </c>
      <c r="D64" s="41" t="s">
        <v>401</v>
      </c>
      <c r="E64" s="43" t="s">
        <v>402</v>
      </c>
      <c r="F64" s="43" t="s">
        <v>292</v>
      </c>
      <c r="G64" s="40" t="s">
        <v>663</v>
      </c>
      <c r="H64" s="40" t="s">
        <v>270</v>
      </c>
      <c r="I64" s="40" t="s">
        <v>271</v>
      </c>
      <c r="J64" s="49" t="s">
        <v>693</v>
      </c>
      <c r="K64" s="49" t="s">
        <v>694</v>
      </c>
      <c r="L64" s="49" t="s">
        <v>276</v>
      </c>
      <c r="M64" s="50" t="s">
        <v>275</v>
      </c>
      <c r="N64" s="51" t="s">
        <v>618</v>
      </c>
      <c r="O64" s="53">
        <v>0</v>
      </c>
    </row>
    <row r="65" spans="1:15" s="34" customFormat="1" ht="18" customHeight="1">
      <c r="A65" s="40" t="s">
        <v>695</v>
      </c>
      <c r="B65" s="41" t="s">
        <v>696</v>
      </c>
      <c r="C65" s="41" t="s">
        <v>697</v>
      </c>
      <c r="D65" s="41" t="s">
        <v>393</v>
      </c>
      <c r="E65" s="42" t="s">
        <v>394</v>
      </c>
      <c r="F65" s="43" t="s">
        <v>395</v>
      </c>
      <c r="G65" s="40" t="s">
        <v>269</v>
      </c>
      <c r="H65" s="40" t="s">
        <v>270</v>
      </c>
      <c r="I65" s="40" t="s">
        <v>271</v>
      </c>
      <c r="J65" s="49" t="s">
        <v>698</v>
      </c>
      <c r="K65" s="49" t="s">
        <v>699</v>
      </c>
      <c r="L65" s="49" t="s">
        <v>276</v>
      </c>
      <c r="M65" s="50" t="s">
        <v>275</v>
      </c>
      <c r="N65" s="51" t="s">
        <v>276</v>
      </c>
      <c r="O65" s="52">
        <v>-10</v>
      </c>
    </row>
    <row r="66" spans="1:15" s="34" customFormat="1" ht="18" customHeight="1">
      <c r="A66" s="40" t="s">
        <v>700</v>
      </c>
      <c r="B66" s="41" t="s">
        <v>701</v>
      </c>
      <c r="C66" s="41" t="s">
        <v>702</v>
      </c>
      <c r="D66" s="41" t="s">
        <v>393</v>
      </c>
      <c r="E66" s="42" t="s">
        <v>394</v>
      </c>
      <c r="F66" s="43" t="s">
        <v>395</v>
      </c>
      <c r="G66" s="40" t="s">
        <v>269</v>
      </c>
      <c r="H66" s="40" t="s">
        <v>270</v>
      </c>
      <c r="I66" s="40" t="s">
        <v>271</v>
      </c>
      <c r="J66" s="49" t="s">
        <v>703</v>
      </c>
      <c r="K66" s="49" t="s">
        <v>704</v>
      </c>
      <c r="L66" s="49" t="s">
        <v>276</v>
      </c>
      <c r="M66" s="50" t="s">
        <v>275</v>
      </c>
      <c r="N66" s="51" t="s">
        <v>337</v>
      </c>
      <c r="O66" s="52">
        <v>-10</v>
      </c>
    </row>
    <row r="67" spans="1:15" s="34" customFormat="1" ht="18" customHeight="1">
      <c r="A67" s="40" t="s">
        <v>705</v>
      </c>
      <c r="B67" s="41" t="s">
        <v>706</v>
      </c>
      <c r="C67" s="41" t="s">
        <v>707</v>
      </c>
      <c r="D67" s="41" t="s">
        <v>708</v>
      </c>
      <c r="E67" s="42" t="s">
        <v>709</v>
      </c>
      <c r="F67" s="43" t="s">
        <v>547</v>
      </c>
      <c r="G67" s="40" t="s">
        <v>663</v>
      </c>
      <c r="H67" s="40" t="s">
        <v>270</v>
      </c>
      <c r="I67" s="40" t="s">
        <v>271</v>
      </c>
      <c r="J67" s="49" t="s">
        <v>710</v>
      </c>
      <c r="K67" s="49" t="s">
        <v>711</v>
      </c>
      <c r="L67" s="49" t="s">
        <v>276</v>
      </c>
      <c r="M67" s="50" t="s">
        <v>275</v>
      </c>
      <c r="N67" s="51" t="s">
        <v>324</v>
      </c>
      <c r="O67" s="52">
        <v>-10</v>
      </c>
    </row>
    <row r="68" spans="1:15" s="34" customFormat="1" ht="18" customHeight="1">
      <c r="A68" s="40" t="s">
        <v>712</v>
      </c>
      <c r="B68" s="41" t="s">
        <v>713</v>
      </c>
      <c r="C68" s="41" t="s">
        <v>714</v>
      </c>
      <c r="D68" s="41" t="s">
        <v>715</v>
      </c>
      <c r="E68" s="43" t="s">
        <v>716</v>
      </c>
      <c r="F68" s="43" t="s">
        <v>268</v>
      </c>
      <c r="G68" s="40" t="s">
        <v>269</v>
      </c>
      <c r="H68" s="40" t="s">
        <v>270</v>
      </c>
      <c r="I68" s="40" t="s">
        <v>271</v>
      </c>
      <c r="J68" s="49" t="s">
        <v>717</v>
      </c>
      <c r="K68" s="49" t="s">
        <v>718</v>
      </c>
      <c r="L68" s="49" t="s">
        <v>286</v>
      </c>
      <c r="M68" s="50" t="s">
        <v>275</v>
      </c>
      <c r="N68" s="51">
        <v>0</v>
      </c>
      <c r="O68" s="52">
        <v>-5</v>
      </c>
    </row>
    <row r="69" spans="1:15" s="34" customFormat="1" ht="18" customHeight="1">
      <c r="A69" s="40" t="s">
        <v>719</v>
      </c>
      <c r="B69" s="41" t="s">
        <v>720</v>
      </c>
      <c r="C69" s="41" t="s">
        <v>721</v>
      </c>
      <c r="D69" s="41" t="s">
        <v>393</v>
      </c>
      <c r="E69" s="42" t="s">
        <v>394</v>
      </c>
      <c r="F69" s="43" t="s">
        <v>395</v>
      </c>
      <c r="G69" s="40" t="s">
        <v>722</v>
      </c>
      <c r="H69" s="40" t="s">
        <v>270</v>
      </c>
      <c r="I69" s="40" t="s">
        <v>271</v>
      </c>
      <c r="J69" s="49" t="s">
        <v>723</v>
      </c>
      <c r="K69" s="49" t="s">
        <v>724</v>
      </c>
      <c r="L69" s="49" t="s">
        <v>286</v>
      </c>
      <c r="M69" s="50" t="s">
        <v>275</v>
      </c>
      <c r="N69" s="51" t="s">
        <v>618</v>
      </c>
      <c r="O69" s="53">
        <v>0</v>
      </c>
    </row>
    <row r="70" spans="1:15" s="34" customFormat="1" ht="18" customHeight="1">
      <c r="A70" s="40" t="s">
        <v>725</v>
      </c>
      <c r="B70" s="41" t="s">
        <v>726</v>
      </c>
      <c r="C70" s="41" t="s">
        <v>727</v>
      </c>
      <c r="D70" s="41" t="s">
        <v>728</v>
      </c>
      <c r="E70" s="42" t="s">
        <v>729</v>
      </c>
      <c r="F70" s="43" t="s">
        <v>730</v>
      </c>
      <c r="G70" s="40" t="s">
        <v>269</v>
      </c>
      <c r="H70" s="40" t="s">
        <v>270</v>
      </c>
      <c r="I70" s="40" t="s">
        <v>271</v>
      </c>
      <c r="J70" s="49" t="s">
        <v>731</v>
      </c>
      <c r="K70" s="49" t="s">
        <v>732</v>
      </c>
      <c r="L70" s="49" t="s">
        <v>286</v>
      </c>
      <c r="M70" s="50" t="s">
        <v>275</v>
      </c>
      <c r="N70" s="51" t="s">
        <v>276</v>
      </c>
      <c r="O70" s="52">
        <v>-5</v>
      </c>
    </row>
    <row r="71" spans="1:15" s="34" customFormat="1" ht="18" customHeight="1">
      <c r="A71" s="40" t="s">
        <v>733</v>
      </c>
      <c r="B71" s="41" t="s">
        <v>734</v>
      </c>
      <c r="C71" s="41" t="s">
        <v>735</v>
      </c>
      <c r="D71" s="41" t="s">
        <v>736</v>
      </c>
      <c r="E71" s="43" t="s">
        <v>737</v>
      </c>
      <c r="F71" s="43" t="s">
        <v>302</v>
      </c>
      <c r="G71" s="40" t="s">
        <v>269</v>
      </c>
      <c r="H71" s="40" t="s">
        <v>270</v>
      </c>
      <c r="I71" s="40" t="s">
        <v>271</v>
      </c>
      <c r="J71" s="49" t="s">
        <v>738</v>
      </c>
      <c r="K71" s="49" t="s">
        <v>739</v>
      </c>
      <c r="L71" s="49" t="s">
        <v>286</v>
      </c>
      <c r="M71" s="50" t="s">
        <v>275</v>
      </c>
      <c r="N71" s="51" t="s">
        <v>276</v>
      </c>
      <c r="O71" s="52">
        <v>-5</v>
      </c>
    </row>
    <row r="72" spans="1:15" s="34" customFormat="1" ht="18" customHeight="1">
      <c r="A72" s="40" t="s">
        <v>740</v>
      </c>
      <c r="B72" s="41" t="s">
        <v>741</v>
      </c>
      <c r="C72" s="41" t="s">
        <v>742</v>
      </c>
      <c r="D72" s="41" t="s">
        <v>602</v>
      </c>
      <c r="E72" s="43" t="s">
        <v>603</v>
      </c>
      <c r="F72" s="43" t="s">
        <v>282</v>
      </c>
      <c r="G72" s="40" t="s">
        <v>743</v>
      </c>
      <c r="H72" s="40" t="s">
        <v>270</v>
      </c>
      <c r="I72" s="40" t="s">
        <v>271</v>
      </c>
      <c r="J72" s="49" t="s">
        <v>744</v>
      </c>
      <c r="K72" s="49" t="s">
        <v>745</v>
      </c>
      <c r="L72" s="49" t="s">
        <v>286</v>
      </c>
      <c r="M72" s="50" t="s">
        <v>275</v>
      </c>
      <c r="N72" s="51">
        <v>0</v>
      </c>
      <c r="O72" s="52">
        <v>-5</v>
      </c>
    </row>
    <row r="73" spans="1:15" s="34" customFormat="1" ht="18" customHeight="1">
      <c r="A73" s="40" t="s">
        <v>746</v>
      </c>
      <c r="B73" s="41" t="s">
        <v>747</v>
      </c>
      <c r="C73" s="41" t="s">
        <v>748</v>
      </c>
      <c r="D73" s="41" t="s">
        <v>749</v>
      </c>
      <c r="E73" s="43" t="s">
        <v>750</v>
      </c>
      <c r="F73" s="43" t="s">
        <v>350</v>
      </c>
      <c r="G73" s="40" t="s">
        <v>269</v>
      </c>
      <c r="H73" s="40" t="s">
        <v>270</v>
      </c>
      <c r="I73" s="40" t="s">
        <v>271</v>
      </c>
      <c r="J73" s="49" t="s">
        <v>751</v>
      </c>
      <c r="K73" s="49" t="s">
        <v>752</v>
      </c>
      <c r="L73" s="49" t="s">
        <v>286</v>
      </c>
      <c r="M73" s="50" t="s">
        <v>275</v>
      </c>
      <c r="N73" s="51" t="s">
        <v>358</v>
      </c>
      <c r="O73" s="52">
        <v>-5</v>
      </c>
    </row>
    <row r="74" spans="1:15" s="34" customFormat="1" ht="18" customHeight="1">
      <c r="A74" s="40" t="s">
        <v>753</v>
      </c>
      <c r="B74" s="41" t="s">
        <v>754</v>
      </c>
      <c r="C74" s="41" t="s">
        <v>755</v>
      </c>
      <c r="D74" s="41" t="s">
        <v>756</v>
      </c>
      <c r="E74" s="43" t="s">
        <v>757</v>
      </c>
      <c r="F74" s="43" t="s">
        <v>378</v>
      </c>
      <c r="G74" s="40" t="s">
        <v>303</v>
      </c>
      <c r="H74" s="40" t="s">
        <v>270</v>
      </c>
      <c r="I74" s="40" t="s">
        <v>271</v>
      </c>
      <c r="J74" s="49" t="s">
        <v>758</v>
      </c>
      <c r="K74" s="49" t="s">
        <v>759</v>
      </c>
      <c r="L74" s="49" t="s">
        <v>286</v>
      </c>
      <c r="M74" s="50" t="s">
        <v>275</v>
      </c>
      <c r="N74" s="51" t="s">
        <v>276</v>
      </c>
      <c r="O74" s="52">
        <v>-5</v>
      </c>
    </row>
    <row r="75" spans="1:15" s="34" customFormat="1" ht="18" customHeight="1">
      <c r="A75" s="40" t="s">
        <v>760</v>
      </c>
      <c r="B75" s="41" t="s">
        <v>761</v>
      </c>
      <c r="C75" s="41" t="s">
        <v>762</v>
      </c>
      <c r="D75" s="41" t="s">
        <v>628</v>
      </c>
      <c r="E75" s="43" t="s">
        <v>629</v>
      </c>
      <c r="F75" s="43" t="s">
        <v>282</v>
      </c>
      <c r="G75" s="40" t="s">
        <v>303</v>
      </c>
      <c r="H75" s="40" t="s">
        <v>270</v>
      </c>
      <c r="I75" s="40" t="s">
        <v>271</v>
      </c>
      <c r="J75" s="49" t="s">
        <v>763</v>
      </c>
      <c r="K75" s="49" t="s">
        <v>764</v>
      </c>
      <c r="L75" s="49" t="s">
        <v>286</v>
      </c>
      <c r="M75" s="50" t="s">
        <v>275</v>
      </c>
      <c r="N75" s="51">
        <v>0</v>
      </c>
      <c r="O75" s="52">
        <v>-5</v>
      </c>
    </row>
    <row r="76" spans="1:15" s="34" customFormat="1" ht="18" customHeight="1">
      <c r="A76" s="40" t="s">
        <v>765</v>
      </c>
      <c r="B76" s="41" t="s">
        <v>766</v>
      </c>
      <c r="C76" s="41" t="s">
        <v>767</v>
      </c>
      <c r="D76" s="41" t="s">
        <v>768</v>
      </c>
      <c r="E76" s="43" t="s">
        <v>769</v>
      </c>
      <c r="F76" s="43" t="s">
        <v>302</v>
      </c>
      <c r="G76" s="40" t="s">
        <v>269</v>
      </c>
      <c r="H76" s="40" t="s">
        <v>270</v>
      </c>
      <c r="I76" s="40" t="s">
        <v>271</v>
      </c>
      <c r="J76" s="49" t="s">
        <v>770</v>
      </c>
      <c r="K76" s="49" t="s">
        <v>771</v>
      </c>
      <c r="L76" s="49" t="s">
        <v>286</v>
      </c>
      <c r="M76" s="50" t="s">
        <v>275</v>
      </c>
      <c r="N76" s="51" t="s">
        <v>286</v>
      </c>
      <c r="O76" s="52">
        <v>-5</v>
      </c>
    </row>
    <row r="77" spans="1:15" s="34" customFormat="1" ht="18" customHeight="1">
      <c r="A77" s="40" t="s">
        <v>772</v>
      </c>
      <c r="B77" s="41" t="s">
        <v>773</v>
      </c>
      <c r="C77" s="41" t="s">
        <v>774</v>
      </c>
      <c r="D77" s="41" t="s">
        <v>775</v>
      </c>
      <c r="E77" s="43" t="s">
        <v>776</v>
      </c>
      <c r="F77" s="43" t="s">
        <v>282</v>
      </c>
      <c r="G77" s="40" t="s">
        <v>269</v>
      </c>
      <c r="H77" s="40" t="s">
        <v>270</v>
      </c>
      <c r="I77" s="40" t="s">
        <v>271</v>
      </c>
      <c r="J77" s="49" t="s">
        <v>777</v>
      </c>
      <c r="K77" s="49" t="s">
        <v>778</v>
      </c>
      <c r="L77" s="49" t="s">
        <v>286</v>
      </c>
      <c r="M77" s="50" t="s">
        <v>275</v>
      </c>
      <c r="N77" s="51">
        <v>0</v>
      </c>
      <c r="O77" s="52">
        <v>-5</v>
      </c>
    </row>
    <row r="78" spans="1:15" s="34" customFormat="1" ht="18" customHeight="1">
      <c r="A78" s="40" t="s">
        <v>779</v>
      </c>
      <c r="B78" s="41" t="s">
        <v>780</v>
      </c>
      <c r="C78" s="41" t="s">
        <v>781</v>
      </c>
      <c r="D78" s="41" t="s">
        <v>782</v>
      </c>
      <c r="E78" s="42" t="s">
        <v>783</v>
      </c>
      <c r="F78" s="43" t="s">
        <v>784</v>
      </c>
      <c r="G78" s="40" t="s">
        <v>303</v>
      </c>
      <c r="H78" s="40" t="s">
        <v>270</v>
      </c>
      <c r="I78" s="40" t="s">
        <v>271</v>
      </c>
      <c r="J78" s="49" t="s">
        <v>785</v>
      </c>
      <c r="K78" s="49" t="s">
        <v>786</v>
      </c>
      <c r="L78" s="49" t="s">
        <v>286</v>
      </c>
      <c r="M78" s="50" t="s">
        <v>275</v>
      </c>
      <c r="N78" s="51">
        <v>0</v>
      </c>
      <c r="O78" s="52">
        <v>-5</v>
      </c>
    </row>
    <row r="79" spans="1:15" s="34" customFormat="1" ht="18" customHeight="1">
      <c r="A79" s="40" t="s">
        <v>787</v>
      </c>
      <c r="B79" s="41" t="s">
        <v>788</v>
      </c>
      <c r="C79" s="41" t="s">
        <v>789</v>
      </c>
      <c r="D79" s="41" t="s">
        <v>790</v>
      </c>
      <c r="E79" s="43" t="s">
        <v>791</v>
      </c>
      <c r="F79" s="43" t="s">
        <v>350</v>
      </c>
      <c r="G79" s="40" t="s">
        <v>303</v>
      </c>
      <c r="H79" s="40" t="s">
        <v>270</v>
      </c>
      <c r="I79" s="40" t="s">
        <v>271</v>
      </c>
      <c r="J79" s="49" t="s">
        <v>792</v>
      </c>
      <c r="K79" s="49" t="s">
        <v>793</v>
      </c>
      <c r="L79" s="49" t="s">
        <v>286</v>
      </c>
      <c r="M79" s="50" t="s">
        <v>275</v>
      </c>
      <c r="N79" s="51">
        <v>0</v>
      </c>
      <c r="O79" s="52">
        <v>-5</v>
      </c>
    </row>
    <row r="80" spans="1:15" s="34" customFormat="1" ht="18" customHeight="1">
      <c r="A80" s="40" t="s">
        <v>794</v>
      </c>
      <c r="B80" s="41" t="s">
        <v>795</v>
      </c>
      <c r="C80" s="41" t="s">
        <v>796</v>
      </c>
      <c r="D80" s="41" t="s">
        <v>797</v>
      </c>
      <c r="E80" s="43" t="s">
        <v>798</v>
      </c>
      <c r="F80" s="43" t="s">
        <v>350</v>
      </c>
      <c r="G80" s="40" t="s">
        <v>586</v>
      </c>
      <c r="H80" s="40" t="s">
        <v>270</v>
      </c>
      <c r="I80" s="40" t="s">
        <v>271</v>
      </c>
      <c r="J80" s="49" t="s">
        <v>799</v>
      </c>
      <c r="K80" s="49" t="s">
        <v>800</v>
      </c>
      <c r="L80" s="49" t="s">
        <v>286</v>
      </c>
      <c r="M80" s="50" t="s">
        <v>275</v>
      </c>
      <c r="N80" s="51" t="s">
        <v>276</v>
      </c>
      <c r="O80" s="52">
        <v>-5</v>
      </c>
    </row>
    <row r="81" spans="1:15" s="34" customFormat="1" ht="18" customHeight="1">
      <c r="A81" s="40" t="s">
        <v>801</v>
      </c>
      <c r="B81" s="41" t="s">
        <v>802</v>
      </c>
      <c r="C81" s="41" t="s">
        <v>803</v>
      </c>
      <c r="D81" s="41" t="s">
        <v>736</v>
      </c>
      <c r="E81" s="43" t="s">
        <v>737</v>
      </c>
      <c r="F81" s="43" t="s">
        <v>302</v>
      </c>
      <c r="G81" s="40" t="s">
        <v>303</v>
      </c>
      <c r="H81" s="40" t="s">
        <v>270</v>
      </c>
      <c r="I81" s="40" t="s">
        <v>271</v>
      </c>
      <c r="J81" s="49" t="s">
        <v>804</v>
      </c>
      <c r="K81" s="49" t="s">
        <v>805</v>
      </c>
      <c r="L81" s="49" t="s">
        <v>286</v>
      </c>
      <c r="M81" s="50" t="s">
        <v>275</v>
      </c>
      <c r="N81" s="51">
        <v>0</v>
      </c>
      <c r="O81" s="52">
        <v>-5</v>
      </c>
    </row>
    <row r="82" spans="1:15" s="34" customFormat="1" ht="18" customHeight="1">
      <c r="A82" s="40" t="s">
        <v>806</v>
      </c>
      <c r="B82" s="41" t="s">
        <v>807</v>
      </c>
      <c r="C82" s="41" t="s">
        <v>808</v>
      </c>
      <c r="D82" s="41" t="s">
        <v>809</v>
      </c>
      <c r="E82" s="42" t="s">
        <v>810</v>
      </c>
      <c r="F82" s="43" t="s">
        <v>302</v>
      </c>
      <c r="G82" s="40" t="s">
        <v>269</v>
      </c>
      <c r="H82" s="40" t="s">
        <v>270</v>
      </c>
      <c r="I82" s="40" t="s">
        <v>271</v>
      </c>
      <c r="J82" s="49" t="s">
        <v>811</v>
      </c>
      <c r="K82" s="49" t="s">
        <v>812</v>
      </c>
      <c r="L82" s="49" t="s">
        <v>286</v>
      </c>
      <c r="M82" s="50" t="s">
        <v>275</v>
      </c>
      <c r="N82" s="51">
        <v>0</v>
      </c>
      <c r="O82" s="52">
        <v>-5</v>
      </c>
    </row>
    <row r="83" spans="1:15" s="34" customFormat="1" ht="18" customHeight="1">
      <c r="A83" s="40" t="s">
        <v>813</v>
      </c>
      <c r="B83" s="41" t="s">
        <v>814</v>
      </c>
      <c r="C83" s="41" t="s">
        <v>815</v>
      </c>
      <c r="D83" s="41" t="s">
        <v>816</v>
      </c>
      <c r="E83" s="42" t="s">
        <v>817</v>
      </c>
      <c r="F83" s="43" t="s">
        <v>321</v>
      </c>
      <c r="G83" s="40" t="s">
        <v>303</v>
      </c>
      <c r="H83" s="40" t="s">
        <v>270</v>
      </c>
      <c r="I83" s="40" t="s">
        <v>271</v>
      </c>
      <c r="J83" s="49" t="s">
        <v>818</v>
      </c>
      <c r="K83" s="49" t="s">
        <v>819</v>
      </c>
      <c r="L83" s="49" t="s">
        <v>286</v>
      </c>
      <c r="M83" s="50" t="s">
        <v>275</v>
      </c>
      <c r="N83" s="51">
        <v>0</v>
      </c>
      <c r="O83" s="52">
        <v>-5</v>
      </c>
    </row>
    <row r="84" spans="1:15" s="34" customFormat="1" ht="18" customHeight="1">
      <c r="A84" s="40" t="s">
        <v>820</v>
      </c>
      <c r="B84" s="41" t="s">
        <v>821</v>
      </c>
      <c r="C84" s="41" t="s">
        <v>822</v>
      </c>
      <c r="D84" s="41" t="s">
        <v>823</v>
      </c>
      <c r="E84" s="42" t="s">
        <v>824</v>
      </c>
      <c r="F84" s="43" t="s">
        <v>282</v>
      </c>
      <c r="G84" s="40" t="s">
        <v>303</v>
      </c>
      <c r="H84" s="40" t="s">
        <v>270</v>
      </c>
      <c r="I84" s="40" t="s">
        <v>271</v>
      </c>
      <c r="J84" s="49" t="s">
        <v>825</v>
      </c>
      <c r="K84" s="49" t="s">
        <v>826</v>
      </c>
      <c r="L84" s="49" t="s">
        <v>286</v>
      </c>
      <c r="M84" s="50" t="s">
        <v>275</v>
      </c>
      <c r="N84" s="51">
        <v>0</v>
      </c>
      <c r="O84" s="52">
        <v>-5</v>
      </c>
    </row>
    <row r="85" spans="1:15" s="34" customFormat="1" ht="18" customHeight="1">
      <c r="A85" s="40" t="s">
        <v>827</v>
      </c>
      <c r="B85" s="41" t="s">
        <v>828</v>
      </c>
      <c r="C85" s="41" t="s">
        <v>829</v>
      </c>
      <c r="D85" s="41" t="s">
        <v>830</v>
      </c>
      <c r="E85" s="43" t="s">
        <v>831</v>
      </c>
      <c r="F85" s="43" t="s">
        <v>302</v>
      </c>
      <c r="G85" s="40" t="s">
        <v>269</v>
      </c>
      <c r="H85" s="40" t="s">
        <v>270</v>
      </c>
      <c r="I85" s="40" t="s">
        <v>271</v>
      </c>
      <c r="J85" s="49" t="s">
        <v>832</v>
      </c>
      <c r="K85" s="49" t="s">
        <v>833</v>
      </c>
      <c r="L85" s="49" t="s">
        <v>286</v>
      </c>
      <c r="M85" s="50" t="s">
        <v>275</v>
      </c>
      <c r="N85" s="51">
        <v>0</v>
      </c>
      <c r="O85" s="52">
        <v>-5</v>
      </c>
    </row>
    <row r="86" spans="1:15" s="34" customFormat="1" ht="18" customHeight="1">
      <c r="A86" s="40" t="s">
        <v>834</v>
      </c>
      <c r="B86" s="41" t="s">
        <v>835</v>
      </c>
      <c r="C86" s="41" t="s">
        <v>836</v>
      </c>
      <c r="D86" s="41" t="s">
        <v>300</v>
      </c>
      <c r="E86" s="43" t="s">
        <v>301</v>
      </c>
      <c r="F86" s="43" t="s">
        <v>302</v>
      </c>
      <c r="G86" s="40" t="s">
        <v>269</v>
      </c>
      <c r="H86" s="40" t="s">
        <v>270</v>
      </c>
      <c r="I86" s="40" t="s">
        <v>271</v>
      </c>
      <c r="J86" s="49" t="s">
        <v>837</v>
      </c>
      <c r="K86" s="49" t="s">
        <v>838</v>
      </c>
      <c r="L86" s="49" t="s">
        <v>286</v>
      </c>
      <c r="M86" s="50" t="s">
        <v>275</v>
      </c>
      <c r="N86" s="51" t="s">
        <v>286</v>
      </c>
      <c r="O86" s="52">
        <v>-5</v>
      </c>
    </row>
    <row r="87" spans="1:15" s="34" customFormat="1" ht="18" customHeight="1">
      <c r="A87" s="40" t="s">
        <v>839</v>
      </c>
      <c r="B87" s="41" t="s">
        <v>840</v>
      </c>
      <c r="C87" s="41" t="s">
        <v>841</v>
      </c>
      <c r="D87" s="41" t="s">
        <v>842</v>
      </c>
      <c r="E87" s="43" t="s">
        <v>843</v>
      </c>
      <c r="F87" s="43" t="s">
        <v>378</v>
      </c>
      <c r="G87" s="40" t="s">
        <v>269</v>
      </c>
      <c r="H87" s="40" t="s">
        <v>270</v>
      </c>
      <c r="I87" s="40" t="s">
        <v>271</v>
      </c>
      <c r="J87" s="49" t="s">
        <v>844</v>
      </c>
      <c r="K87" s="49" t="s">
        <v>845</v>
      </c>
      <c r="L87" s="49" t="s">
        <v>286</v>
      </c>
      <c r="M87" s="50" t="s">
        <v>275</v>
      </c>
      <c r="N87" s="51" t="s">
        <v>358</v>
      </c>
      <c r="O87" s="52">
        <v>-5</v>
      </c>
    </row>
    <row r="88" spans="1:15" s="34" customFormat="1" ht="18" customHeight="1">
      <c r="A88" s="40" t="s">
        <v>846</v>
      </c>
      <c r="B88" s="41" t="s">
        <v>847</v>
      </c>
      <c r="C88" s="41" t="s">
        <v>848</v>
      </c>
      <c r="D88" s="41" t="s">
        <v>849</v>
      </c>
      <c r="E88" s="43" t="s">
        <v>850</v>
      </c>
      <c r="F88" s="43" t="s">
        <v>292</v>
      </c>
      <c r="G88" s="40" t="s">
        <v>586</v>
      </c>
      <c r="H88" s="40" t="s">
        <v>270</v>
      </c>
      <c r="I88" s="40" t="s">
        <v>271</v>
      </c>
      <c r="J88" s="49" t="s">
        <v>851</v>
      </c>
      <c r="K88" s="49" t="s">
        <v>852</v>
      </c>
      <c r="L88" s="49" t="s">
        <v>286</v>
      </c>
      <c r="M88" s="50" t="s">
        <v>275</v>
      </c>
      <c r="N88" s="51" t="s">
        <v>286</v>
      </c>
      <c r="O88" s="52">
        <v>-5</v>
      </c>
    </row>
    <row r="89" spans="1:15" s="34" customFormat="1" ht="18" customHeight="1">
      <c r="A89" s="40" t="s">
        <v>853</v>
      </c>
      <c r="B89" s="41" t="s">
        <v>854</v>
      </c>
      <c r="C89" s="41" t="s">
        <v>855</v>
      </c>
      <c r="D89" s="41" t="s">
        <v>408</v>
      </c>
      <c r="E89" s="43" t="s">
        <v>409</v>
      </c>
      <c r="F89" s="43" t="s">
        <v>292</v>
      </c>
      <c r="G89" s="40" t="s">
        <v>586</v>
      </c>
      <c r="H89" s="40" t="s">
        <v>270</v>
      </c>
      <c r="I89" s="40" t="s">
        <v>271</v>
      </c>
      <c r="J89" s="49" t="s">
        <v>856</v>
      </c>
      <c r="K89" s="49" t="s">
        <v>857</v>
      </c>
      <c r="L89" s="49" t="s">
        <v>286</v>
      </c>
      <c r="M89" s="50" t="s">
        <v>275</v>
      </c>
      <c r="N89" s="51" t="s">
        <v>286</v>
      </c>
      <c r="O89" s="52">
        <v>-5</v>
      </c>
    </row>
    <row r="90" spans="1:15" s="34" customFormat="1" ht="18" customHeight="1">
      <c r="A90" s="40" t="s">
        <v>858</v>
      </c>
      <c r="B90" s="41" t="s">
        <v>859</v>
      </c>
      <c r="C90" s="41" t="s">
        <v>860</v>
      </c>
      <c r="D90" s="41" t="s">
        <v>458</v>
      </c>
      <c r="E90" s="43" t="s">
        <v>459</v>
      </c>
      <c r="F90" s="43" t="s">
        <v>378</v>
      </c>
      <c r="G90" s="40" t="s">
        <v>586</v>
      </c>
      <c r="H90" s="40" t="s">
        <v>270</v>
      </c>
      <c r="I90" s="40" t="s">
        <v>271</v>
      </c>
      <c r="J90" s="49" t="s">
        <v>861</v>
      </c>
      <c r="K90" s="49" t="s">
        <v>862</v>
      </c>
      <c r="L90" s="49" t="s">
        <v>286</v>
      </c>
      <c r="M90" s="50" t="s">
        <v>275</v>
      </c>
      <c r="N90" s="51">
        <v>0</v>
      </c>
      <c r="O90" s="52">
        <v>-5</v>
      </c>
    </row>
    <row r="91" spans="1:15" s="34" customFormat="1" ht="18" customHeight="1">
      <c r="A91" s="40" t="s">
        <v>673</v>
      </c>
      <c r="B91" s="41" t="s">
        <v>863</v>
      </c>
      <c r="C91" s="41" t="s">
        <v>864</v>
      </c>
      <c r="D91" s="41" t="s">
        <v>865</v>
      </c>
      <c r="E91" s="43" t="s">
        <v>866</v>
      </c>
      <c r="F91" s="43" t="s">
        <v>417</v>
      </c>
      <c r="G91" s="40" t="s">
        <v>586</v>
      </c>
      <c r="H91" s="40" t="s">
        <v>270</v>
      </c>
      <c r="I91" s="40" t="s">
        <v>271</v>
      </c>
      <c r="J91" s="49" t="s">
        <v>867</v>
      </c>
      <c r="K91" s="49" t="s">
        <v>868</v>
      </c>
      <c r="L91" s="49" t="s">
        <v>286</v>
      </c>
      <c r="M91" s="50" t="s">
        <v>275</v>
      </c>
      <c r="N91" s="51">
        <v>0</v>
      </c>
      <c r="O91" s="52">
        <v>-5</v>
      </c>
    </row>
    <row r="92" spans="1:15" s="34" customFormat="1" ht="18" customHeight="1">
      <c r="A92" s="40" t="s">
        <v>869</v>
      </c>
      <c r="B92" s="41" t="s">
        <v>870</v>
      </c>
      <c r="C92" s="41" t="s">
        <v>871</v>
      </c>
      <c r="D92" s="41" t="s">
        <v>872</v>
      </c>
      <c r="E92" s="43" t="s">
        <v>873</v>
      </c>
      <c r="F92" s="43" t="s">
        <v>417</v>
      </c>
      <c r="G92" s="40" t="s">
        <v>586</v>
      </c>
      <c r="H92" s="40" t="s">
        <v>270</v>
      </c>
      <c r="I92" s="40" t="s">
        <v>271</v>
      </c>
      <c r="J92" s="49" t="s">
        <v>874</v>
      </c>
      <c r="K92" s="49" t="s">
        <v>875</v>
      </c>
      <c r="L92" s="49" t="s">
        <v>286</v>
      </c>
      <c r="M92" s="50" t="s">
        <v>275</v>
      </c>
      <c r="N92" s="51" t="s">
        <v>618</v>
      </c>
      <c r="O92" s="53">
        <v>0</v>
      </c>
    </row>
    <row r="93" spans="1:15" s="34" customFormat="1" ht="18" customHeight="1">
      <c r="A93" s="40" t="s">
        <v>876</v>
      </c>
      <c r="B93" s="41" t="s">
        <v>877</v>
      </c>
      <c r="C93" s="41" t="s">
        <v>878</v>
      </c>
      <c r="D93" s="41" t="s">
        <v>879</v>
      </c>
      <c r="E93" s="43" t="s">
        <v>880</v>
      </c>
      <c r="F93" s="43" t="s">
        <v>378</v>
      </c>
      <c r="G93" s="40" t="s">
        <v>586</v>
      </c>
      <c r="H93" s="40" t="s">
        <v>270</v>
      </c>
      <c r="I93" s="40" t="s">
        <v>271</v>
      </c>
      <c r="J93" s="49" t="s">
        <v>881</v>
      </c>
      <c r="K93" s="49" t="s">
        <v>882</v>
      </c>
      <c r="L93" s="49" t="s">
        <v>286</v>
      </c>
      <c r="M93" s="50" t="s">
        <v>275</v>
      </c>
      <c r="N93" s="51" t="s">
        <v>337</v>
      </c>
      <c r="O93" s="52">
        <v>-5</v>
      </c>
    </row>
    <row r="94" spans="1:15" s="34" customFormat="1" ht="18" customHeight="1">
      <c r="A94" s="40" t="s">
        <v>883</v>
      </c>
      <c r="B94" s="41" t="s">
        <v>884</v>
      </c>
      <c r="C94" s="41" t="s">
        <v>885</v>
      </c>
      <c r="D94" s="41" t="s">
        <v>401</v>
      </c>
      <c r="E94" s="43" t="s">
        <v>402</v>
      </c>
      <c r="F94" s="43" t="s">
        <v>292</v>
      </c>
      <c r="G94" s="40" t="s">
        <v>586</v>
      </c>
      <c r="H94" s="40" t="s">
        <v>270</v>
      </c>
      <c r="I94" s="40" t="s">
        <v>271</v>
      </c>
      <c r="J94" s="49" t="s">
        <v>886</v>
      </c>
      <c r="K94" s="49" t="s">
        <v>887</v>
      </c>
      <c r="L94" s="49" t="s">
        <v>286</v>
      </c>
      <c r="M94" s="50" t="s">
        <v>275</v>
      </c>
      <c r="N94" s="51" t="s">
        <v>358</v>
      </c>
      <c r="O94" s="52">
        <v>-5</v>
      </c>
    </row>
    <row r="95" spans="1:15" s="34" customFormat="1" ht="18" customHeight="1">
      <c r="A95" s="40" t="s">
        <v>888</v>
      </c>
      <c r="B95" s="41" t="s">
        <v>889</v>
      </c>
      <c r="C95" s="41" t="s">
        <v>890</v>
      </c>
      <c r="D95" s="41" t="s">
        <v>280</v>
      </c>
      <c r="E95" s="42" t="s">
        <v>281</v>
      </c>
      <c r="F95" s="43" t="s">
        <v>282</v>
      </c>
      <c r="G95" s="40" t="s">
        <v>586</v>
      </c>
      <c r="H95" s="40" t="s">
        <v>270</v>
      </c>
      <c r="I95" s="40" t="s">
        <v>271</v>
      </c>
      <c r="J95" s="49" t="s">
        <v>891</v>
      </c>
      <c r="K95" s="49" t="s">
        <v>892</v>
      </c>
      <c r="L95" s="49" t="s">
        <v>286</v>
      </c>
      <c r="M95" s="50" t="s">
        <v>275</v>
      </c>
      <c r="N95" s="51" t="s">
        <v>618</v>
      </c>
      <c r="O95" s="53">
        <v>0</v>
      </c>
    </row>
    <row r="96" spans="1:15" s="34" customFormat="1" ht="18" customHeight="1">
      <c r="A96" s="40" t="s">
        <v>893</v>
      </c>
      <c r="B96" s="41" t="s">
        <v>894</v>
      </c>
      <c r="C96" s="41" t="s">
        <v>895</v>
      </c>
      <c r="D96" s="41" t="s">
        <v>602</v>
      </c>
      <c r="E96" s="43" t="s">
        <v>603</v>
      </c>
      <c r="F96" s="43" t="s">
        <v>282</v>
      </c>
      <c r="G96" s="40" t="s">
        <v>586</v>
      </c>
      <c r="H96" s="40" t="s">
        <v>270</v>
      </c>
      <c r="I96" s="40" t="s">
        <v>271</v>
      </c>
      <c r="J96" s="49" t="s">
        <v>896</v>
      </c>
      <c r="K96" s="49" t="s">
        <v>897</v>
      </c>
      <c r="L96" s="49" t="s">
        <v>286</v>
      </c>
      <c r="M96" s="50" t="s">
        <v>275</v>
      </c>
      <c r="N96" s="51" t="s">
        <v>618</v>
      </c>
      <c r="O96" s="53">
        <v>0</v>
      </c>
    </row>
    <row r="97" spans="1:15" s="34" customFormat="1" ht="18" customHeight="1">
      <c r="A97" s="40" t="s">
        <v>898</v>
      </c>
      <c r="B97" s="41" t="s">
        <v>899</v>
      </c>
      <c r="C97" s="41" t="s">
        <v>900</v>
      </c>
      <c r="D97" s="41" t="s">
        <v>458</v>
      </c>
      <c r="E97" s="43" t="s">
        <v>459</v>
      </c>
      <c r="F97" s="43" t="s">
        <v>378</v>
      </c>
      <c r="G97" s="40" t="s">
        <v>586</v>
      </c>
      <c r="H97" s="40" t="s">
        <v>270</v>
      </c>
      <c r="I97" s="40" t="s">
        <v>271</v>
      </c>
      <c r="J97" s="49" t="s">
        <v>901</v>
      </c>
      <c r="K97" s="49" t="s">
        <v>902</v>
      </c>
      <c r="L97" s="49" t="s">
        <v>286</v>
      </c>
      <c r="M97" s="50" t="s">
        <v>275</v>
      </c>
      <c r="N97" s="51">
        <v>0</v>
      </c>
      <c r="O97" s="52">
        <v>-5</v>
      </c>
    </row>
    <row r="98" spans="1:15" s="34" customFormat="1" ht="18" customHeight="1">
      <c r="A98" s="40" t="s">
        <v>903</v>
      </c>
      <c r="B98" s="41" t="s">
        <v>904</v>
      </c>
      <c r="C98" s="41" t="s">
        <v>905</v>
      </c>
      <c r="D98" s="41" t="s">
        <v>865</v>
      </c>
      <c r="E98" s="43" t="s">
        <v>866</v>
      </c>
      <c r="F98" s="43" t="s">
        <v>417</v>
      </c>
      <c r="G98" s="40" t="s">
        <v>269</v>
      </c>
      <c r="H98" s="40" t="s">
        <v>270</v>
      </c>
      <c r="I98" s="40" t="s">
        <v>271</v>
      </c>
      <c r="J98" s="49" t="s">
        <v>906</v>
      </c>
      <c r="K98" s="49" t="s">
        <v>907</v>
      </c>
      <c r="L98" s="49" t="s">
        <v>286</v>
      </c>
      <c r="M98" s="50" t="s">
        <v>275</v>
      </c>
      <c r="N98" s="51">
        <v>0</v>
      </c>
      <c r="O98" s="52">
        <v>-5</v>
      </c>
    </row>
    <row r="99" spans="1:15" s="34" customFormat="1" ht="18" customHeight="1">
      <c r="A99" s="40" t="s">
        <v>908</v>
      </c>
      <c r="B99" s="41" t="s">
        <v>909</v>
      </c>
      <c r="C99" s="41" t="s">
        <v>910</v>
      </c>
      <c r="D99" s="41" t="s">
        <v>790</v>
      </c>
      <c r="E99" s="43" t="s">
        <v>791</v>
      </c>
      <c r="F99" s="43" t="s">
        <v>350</v>
      </c>
      <c r="G99" s="40" t="s">
        <v>586</v>
      </c>
      <c r="H99" s="40" t="s">
        <v>270</v>
      </c>
      <c r="I99" s="40" t="s">
        <v>271</v>
      </c>
      <c r="J99" s="49" t="s">
        <v>911</v>
      </c>
      <c r="K99" s="49" t="s">
        <v>912</v>
      </c>
      <c r="L99" s="49" t="s">
        <v>286</v>
      </c>
      <c r="M99" s="50" t="s">
        <v>275</v>
      </c>
      <c r="N99" s="51" t="s">
        <v>358</v>
      </c>
      <c r="O99" s="52">
        <v>-5</v>
      </c>
    </row>
    <row r="100" spans="1:15" s="34" customFormat="1" ht="18" customHeight="1">
      <c r="A100" s="40" t="s">
        <v>913</v>
      </c>
      <c r="B100" s="41" t="s">
        <v>914</v>
      </c>
      <c r="C100" s="41" t="s">
        <v>915</v>
      </c>
      <c r="D100" s="41" t="s">
        <v>385</v>
      </c>
      <c r="E100" s="43" t="s">
        <v>386</v>
      </c>
      <c r="F100" s="43" t="s">
        <v>387</v>
      </c>
      <c r="G100" s="40" t="s">
        <v>269</v>
      </c>
      <c r="H100" s="40" t="s">
        <v>270</v>
      </c>
      <c r="I100" s="40" t="s">
        <v>271</v>
      </c>
      <c r="J100" s="49" t="s">
        <v>916</v>
      </c>
      <c r="K100" s="49" t="s">
        <v>917</v>
      </c>
      <c r="L100" s="49" t="s">
        <v>286</v>
      </c>
      <c r="M100" s="50" t="s">
        <v>275</v>
      </c>
      <c r="N100" s="51" t="s">
        <v>276</v>
      </c>
      <c r="O100" s="52">
        <v>-5</v>
      </c>
    </row>
    <row r="101" spans="1:15" s="34" customFormat="1" ht="18" customHeight="1">
      <c r="A101" s="40" t="s">
        <v>918</v>
      </c>
      <c r="B101" s="41" t="s">
        <v>919</v>
      </c>
      <c r="C101" s="41" t="s">
        <v>920</v>
      </c>
      <c r="D101" s="41" t="s">
        <v>921</v>
      </c>
      <c r="E101" s="43" t="s">
        <v>922</v>
      </c>
      <c r="F101" s="43" t="s">
        <v>417</v>
      </c>
      <c r="G101" s="40" t="s">
        <v>269</v>
      </c>
      <c r="H101" s="40" t="s">
        <v>270</v>
      </c>
      <c r="I101" s="40" t="s">
        <v>271</v>
      </c>
      <c r="J101" s="49" t="s">
        <v>923</v>
      </c>
      <c r="K101" s="49" t="s">
        <v>924</v>
      </c>
      <c r="L101" s="49" t="s">
        <v>286</v>
      </c>
      <c r="M101" s="50" t="s">
        <v>275</v>
      </c>
      <c r="N101" s="51" t="s">
        <v>358</v>
      </c>
      <c r="O101" s="52">
        <v>-5</v>
      </c>
    </row>
    <row r="102" spans="1:15" s="34" customFormat="1" ht="18" customHeight="1">
      <c r="A102" s="40" t="s">
        <v>925</v>
      </c>
      <c r="B102" s="41" t="s">
        <v>926</v>
      </c>
      <c r="C102" s="41" t="s">
        <v>927</v>
      </c>
      <c r="D102" s="41" t="s">
        <v>676</v>
      </c>
      <c r="E102" s="43" t="s">
        <v>677</v>
      </c>
      <c r="F102" s="43" t="s">
        <v>510</v>
      </c>
      <c r="G102" s="40" t="s">
        <v>269</v>
      </c>
      <c r="H102" s="40" t="s">
        <v>270</v>
      </c>
      <c r="I102" s="40" t="s">
        <v>271</v>
      </c>
      <c r="J102" s="49" t="s">
        <v>928</v>
      </c>
      <c r="K102" s="49" t="s">
        <v>929</v>
      </c>
      <c r="L102" s="49" t="s">
        <v>286</v>
      </c>
      <c r="M102" s="50" t="s">
        <v>275</v>
      </c>
      <c r="N102" s="51" t="s">
        <v>276</v>
      </c>
      <c r="O102" s="52">
        <v>-5</v>
      </c>
    </row>
    <row r="103" spans="1:15" s="34" customFormat="1" ht="18" customHeight="1">
      <c r="A103" s="40" t="s">
        <v>930</v>
      </c>
      <c r="B103" s="41" t="s">
        <v>931</v>
      </c>
      <c r="C103" s="41" t="s">
        <v>932</v>
      </c>
      <c r="D103" s="41" t="s">
        <v>933</v>
      </c>
      <c r="E103" s="43" t="s">
        <v>934</v>
      </c>
      <c r="F103" s="43" t="s">
        <v>417</v>
      </c>
      <c r="G103" s="40" t="s">
        <v>269</v>
      </c>
      <c r="H103" s="40" t="s">
        <v>270</v>
      </c>
      <c r="I103" s="40" t="s">
        <v>271</v>
      </c>
      <c r="J103" s="49" t="s">
        <v>935</v>
      </c>
      <c r="K103" s="49" t="s">
        <v>936</v>
      </c>
      <c r="L103" s="49" t="s">
        <v>286</v>
      </c>
      <c r="M103" s="50" t="s">
        <v>275</v>
      </c>
      <c r="N103" s="51" t="s">
        <v>276</v>
      </c>
      <c r="O103" s="52">
        <v>-5</v>
      </c>
    </row>
    <row r="104" spans="1:15" s="34" customFormat="1" ht="18" customHeight="1">
      <c r="A104" s="40" t="s">
        <v>937</v>
      </c>
      <c r="B104" s="41" t="s">
        <v>938</v>
      </c>
      <c r="C104" s="41" t="s">
        <v>939</v>
      </c>
      <c r="D104" s="41" t="s">
        <v>940</v>
      </c>
      <c r="E104" s="42" t="s">
        <v>941</v>
      </c>
      <c r="F104" s="43" t="s">
        <v>282</v>
      </c>
      <c r="G104" s="40" t="s">
        <v>269</v>
      </c>
      <c r="H104" s="40" t="s">
        <v>270</v>
      </c>
      <c r="I104" s="40" t="s">
        <v>271</v>
      </c>
      <c r="J104" s="49" t="s">
        <v>942</v>
      </c>
      <c r="K104" s="49" t="s">
        <v>943</v>
      </c>
      <c r="L104" s="49" t="s">
        <v>286</v>
      </c>
      <c r="M104" s="50" t="s">
        <v>275</v>
      </c>
      <c r="N104" s="51" t="s">
        <v>286</v>
      </c>
      <c r="O104" s="52">
        <v>-5</v>
      </c>
    </row>
    <row r="105" spans="1:15" s="34" customFormat="1" ht="18" customHeight="1">
      <c r="A105" s="40" t="s">
        <v>944</v>
      </c>
      <c r="B105" s="41" t="s">
        <v>945</v>
      </c>
      <c r="C105" s="41" t="s">
        <v>946</v>
      </c>
      <c r="D105" s="41" t="s">
        <v>715</v>
      </c>
      <c r="E105" s="43" t="s">
        <v>716</v>
      </c>
      <c r="F105" s="43" t="s">
        <v>268</v>
      </c>
      <c r="G105" s="40" t="s">
        <v>269</v>
      </c>
      <c r="H105" s="40" t="s">
        <v>270</v>
      </c>
      <c r="I105" s="40" t="s">
        <v>271</v>
      </c>
      <c r="J105" s="49" t="s">
        <v>947</v>
      </c>
      <c r="K105" s="49" t="s">
        <v>948</v>
      </c>
      <c r="L105" s="49" t="s">
        <v>286</v>
      </c>
      <c r="M105" s="50" t="s">
        <v>275</v>
      </c>
      <c r="N105" s="51">
        <v>0</v>
      </c>
      <c r="O105" s="52">
        <v>-5</v>
      </c>
    </row>
    <row r="106" spans="1:15" s="34" customFormat="1" ht="18" customHeight="1">
      <c r="A106" s="40" t="s">
        <v>949</v>
      </c>
      <c r="B106" s="41" t="s">
        <v>950</v>
      </c>
      <c r="C106" s="41" t="s">
        <v>951</v>
      </c>
      <c r="D106" s="41" t="s">
        <v>865</v>
      </c>
      <c r="E106" s="43" t="s">
        <v>866</v>
      </c>
      <c r="F106" s="43" t="s">
        <v>417</v>
      </c>
      <c r="G106" s="40" t="s">
        <v>269</v>
      </c>
      <c r="H106" s="40" t="s">
        <v>270</v>
      </c>
      <c r="I106" s="40" t="s">
        <v>271</v>
      </c>
      <c r="J106" s="49" t="s">
        <v>952</v>
      </c>
      <c r="K106" s="49" t="s">
        <v>953</v>
      </c>
      <c r="L106" s="49" t="s">
        <v>286</v>
      </c>
      <c r="M106" s="50" t="s">
        <v>275</v>
      </c>
      <c r="N106" s="51" t="s">
        <v>276</v>
      </c>
      <c r="O106" s="52">
        <v>-5</v>
      </c>
    </row>
    <row r="107" spans="1:15" s="34" customFormat="1" ht="18" customHeight="1">
      <c r="A107" s="40" t="s">
        <v>954</v>
      </c>
      <c r="B107" s="41" t="s">
        <v>955</v>
      </c>
      <c r="C107" s="41" t="s">
        <v>956</v>
      </c>
      <c r="D107" s="41" t="s">
        <v>957</v>
      </c>
      <c r="E107" s="43" t="s">
        <v>958</v>
      </c>
      <c r="F107" s="43" t="s">
        <v>282</v>
      </c>
      <c r="G107" s="40" t="s">
        <v>269</v>
      </c>
      <c r="H107" s="40" t="s">
        <v>270</v>
      </c>
      <c r="I107" s="40" t="s">
        <v>271</v>
      </c>
      <c r="J107" s="49" t="s">
        <v>959</v>
      </c>
      <c r="K107" s="49" t="s">
        <v>960</v>
      </c>
      <c r="L107" s="49" t="s">
        <v>286</v>
      </c>
      <c r="M107" s="50" t="s">
        <v>275</v>
      </c>
      <c r="N107" s="51" t="s">
        <v>618</v>
      </c>
      <c r="O107" s="53">
        <v>0</v>
      </c>
    </row>
    <row r="108" spans="1:15" s="34" customFormat="1" ht="18" customHeight="1">
      <c r="A108" s="40" t="s">
        <v>961</v>
      </c>
      <c r="B108" s="41" t="s">
        <v>962</v>
      </c>
      <c r="C108" s="41" t="s">
        <v>963</v>
      </c>
      <c r="D108" s="41" t="s">
        <v>964</v>
      </c>
      <c r="E108" s="43" t="s">
        <v>965</v>
      </c>
      <c r="F108" s="43" t="s">
        <v>282</v>
      </c>
      <c r="G108" s="40" t="s">
        <v>269</v>
      </c>
      <c r="H108" s="40" t="s">
        <v>270</v>
      </c>
      <c r="I108" s="40" t="s">
        <v>271</v>
      </c>
      <c r="J108" s="49" t="s">
        <v>966</v>
      </c>
      <c r="K108" s="49" t="s">
        <v>967</v>
      </c>
      <c r="L108" s="49" t="s">
        <v>286</v>
      </c>
      <c r="M108" s="50" t="s">
        <v>275</v>
      </c>
      <c r="N108" s="51" t="s">
        <v>286</v>
      </c>
      <c r="O108" s="52">
        <v>-5</v>
      </c>
    </row>
    <row r="109" spans="1:15" s="34" customFormat="1" ht="18" customHeight="1">
      <c r="A109" s="40" t="s">
        <v>968</v>
      </c>
      <c r="B109" s="41" t="s">
        <v>969</v>
      </c>
      <c r="C109" s="41" t="s">
        <v>970</v>
      </c>
      <c r="D109" s="41" t="s">
        <v>528</v>
      </c>
      <c r="E109" s="42" t="s">
        <v>529</v>
      </c>
      <c r="F109" s="43" t="s">
        <v>378</v>
      </c>
      <c r="G109" s="40" t="s">
        <v>269</v>
      </c>
      <c r="H109" s="40" t="s">
        <v>270</v>
      </c>
      <c r="I109" s="40" t="s">
        <v>271</v>
      </c>
      <c r="J109" s="49" t="s">
        <v>971</v>
      </c>
      <c r="K109" s="49" t="s">
        <v>972</v>
      </c>
      <c r="L109" s="49" t="s">
        <v>286</v>
      </c>
      <c r="M109" s="50" t="s">
        <v>275</v>
      </c>
      <c r="N109" s="51" t="s">
        <v>276</v>
      </c>
      <c r="O109" s="52">
        <v>-5</v>
      </c>
    </row>
    <row r="110" spans="1:15" s="34" customFormat="1" ht="18" customHeight="1">
      <c r="A110" s="40" t="s">
        <v>973</v>
      </c>
      <c r="B110" s="41" t="s">
        <v>974</v>
      </c>
      <c r="C110" s="41" t="s">
        <v>975</v>
      </c>
      <c r="D110" s="41" t="s">
        <v>797</v>
      </c>
      <c r="E110" s="43" t="s">
        <v>798</v>
      </c>
      <c r="F110" s="43" t="s">
        <v>350</v>
      </c>
      <c r="G110" s="40" t="s">
        <v>269</v>
      </c>
      <c r="H110" s="40" t="s">
        <v>270</v>
      </c>
      <c r="I110" s="40" t="s">
        <v>271</v>
      </c>
      <c r="J110" s="49" t="s">
        <v>976</v>
      </c>
      <c r="K110" s="49" t="s">
        <v>977</v>
      </c>
      <c r="L110" s="49" t="s">
        <v>286</v>
      </c>
      <c r="M110" s="50" t="s">
        <v>275</v>
      </c>
      <c r="N110" s="51" t="s">
        <v>618</v>
      </c>
      <c r="O110" s="53">
        <v>0</v>
      </c>
    </row>
    <row r="111" spans="1:15" s="34" customFormat="1" ht="18" customHeight="1">
      <c r="A111" s="40" t="s">
        <v>978</v>
      </c>
      <c r="B111" s="41" t="s">
        <v>979</v>
      </c>
      <c r="C111" s="41" t="s">
        <v>980</v>
      </c>
      <c r="D111" s="41" t="s">
        <v>266</v>
      </c>
      <c r="E111" s="42" t="s">
        <v>267</v>
      </c>
      <c r="F111" s="43" t="s">
        <v>268</v>
      </c>
      <c r="G111" s="40" t="s">
        <v>269</v>
      </c>
      <c r="H111" s="40" t="s">
        <v>270</v>
      </c>
      <c r="I111" s="40" t="s">
        <v>271</v>
      </c>
      <c r="J111" s="49" t="s">
        <v>981</v>
      </c>
      <c r="K111" s="49" t="s">
        <v>982</v>
      </c>
      <c r="L111" s="49" t="s">
        <v>286</v>
      </c>
      <c r="M111" s="50" t="s">
        <v>275</v>
      </c>
      <c r="N111" s="51">
        <v>0</v>
      </c>
      <c r="O111" s="52">
        <v>-5</v>
      </c>
    </row>
    <row r="112" spans="1:15" s="34" customFormat="1" ht="18" customHeight="1">
      <c r="A112" s="40" t="s">
        <v>983</v>
      </c>
      <c r="B112" s="41" t="s">
        <v>984</v>
      </c>
      <c r="C112" s="41" t="s">
        <v>985</v>
      </c>
      <c r="D112" s="41" t="s">
        <v>545</v>
      </c>
      <c r="E112" s="43" t="s">
        <v>546</v>
      </c>
      <c r="F112" s="43" t="s">
        <v>547</v>
      </c>
      <c r="G112" s="40" t="s">
        <v>269</v>
      </c>
      <c r="H112" s="40" t="s">
        <v>270</v>
      </c>
      <c r="I112" s="40" t="s">
        <v>271</v>
      </c>
      <c r="J112" s="49" t="s">
        <v>986</v>
      </c>
      <c r="K112" s="49" t="s">
        <v>987</v>
      </c>
      <c r="L112" s="49" t="s">
        <v>286</v>
      </c>
      <c r="M112" s="50" t="s">
        <v>275</v>
      </c>
      <c r="N112" s="51">
        <v>0</v>
      </c>
      <c r="O112" s="52">
        <v>-5</v>
      </c>
    </row>
    <row r="113" spans="1:15" s="34" customFormat="1" ht="18" customHeight="1">
      <c r="A113" s="40" t="s">
        <v>988</v>
      </c>
      <c r="B113" s="41" t="s">
        <v>989</v>
      </c>
      <c r="C113" s="41" t="s">
        <v>990</v>
      </c>
      <c r="D113" s="41" t="s">
        <v>408</v>
      </c>
      <c r="E113" s="43" t="s">
        <v>409</v>
      </c>
      <c r="F113" s="43" t="s">
        <v>292</v>
      </c>
      <c r="G113" s="40" t="s">
        <v>269</v>
      </c>
      <c r="H113" s="40" t="s">
        <v>270</v>
      </c>
      <c r="I113" s="40" t="s">
        <v>271</v>
      </c>
      <c r="J113" s="49" t="s">
        <v>991</v>
      </c>
      <c r="K113" s="49" t="s">
        <v>992</v>
      </c>
      <c r="L113" s="49" t="s">
        <v>286</v>
      </c>
      <c r="M113" s="50" t="s">
        <v>275</v>
      </c>
      <c r="N113" s="51">
        <v>0</v>
      </c>
      <c r="O113" s="52">
        <v>-5</v>
      </c>
    </row>
    <row r="114" spans="1:15" s="34" customFormat="1" ht="18" customHeight="1">
      <c r="A114" s="40" t="s">
        <v>993</v>
      </c>
      <c r="B114" s="41" t="s">
        <v>994</v>
      </c>
      <c r="C114" s="41" t="s">
        <v>995</v>
      </c>
      <c r="D114" s="41" t="s">
        <v>933</v>
      </c>
      <c r="E114" s="43" t="s">
        <v>934</v>
      </c>
      <c r="F114" s="43" t="s">
        <v>417</v>
      </c>
      <c r="G114" s="40" t="s">
        <v>269</v>
      </c>
      <c r="H114" s="40" t="s">
        <v>270</v>
      </c>
      <c r="I114" s="40" t="s">
        <v>271</v>
      </c>
      <c r="J114" s="49" t="s">
        <v>996</v>
      </c>
      <c r="K114" s="49" t="s">
        <v>997</v>
      </c>
      <c r="L114" s="49" t="s">
        <v>286</v>
      </c>
      <c r="M114" s="50" t="s">
        <v>275</v>
      </c>
      <c r="N114" s="51" t="s">
        <v>358</v>
      </c>
      <c r="O114" s="52">
        <v>-5</v>
      </c>
    </row>
    <row r="115" spans="1:15" s="34" customFormat="1" ht="18" customHeight="1">
      <c r="A115" s="40" t="s">
        <v>998</v>
      </c>
      <c r="B115" s="41" t="s">
        <v>999</v>
      </c>
      <c r="C115" s="41" t="s">
        <v>1000</v>
      </c>
      <c r="D115" s="41" t="s">
        <v>570</v>
      </c>
      <c r="E115" s="42" t="s">
        <v>571</v>
      </c>
      <c r="F115" s="43" t="s">
        <v>350</v>
      </c>
      <c r="G115" s="40" t="s">
        <v>269</v>
      </c>
      <c r="H115" s="40" t="s">
        <v>270</v>
      </c>
      <c r="I115" s="40" t="s">
        <v>271</v>
      </c>
      <c r="J115" s="49" t="s">
        <v>1001</v>
      </c>
      <c r="K115" s="49" t="s">
        <v>1002</v>
      </c>
      <c r="L115" s="49" t="s">
        <v>286</v>
      </c>
      <c r="M115" s="50" t="s">
        <v>275</v>
      </c>
      <c r="N115" s="51">
        <v>0</v>
      </c>
      <c r="O115" s="52">
        <v>-5</v>
      </c>
    </row>
    <row r="116" spans="1:15" s="34" customFormat="1" ht="18" customHeight="1">
      <c r="A116" s="40" t="s">
        <v>1003</v>
      </c>
      <c r="B116" s="41" t="s">
        <v>1004</v>
      </c>
      <c r="C116" s="41" t="s">
        <v>1005</v>
      </c>
      <c r="D116" s="41" t="s">
        <v>393</v>
      </c>
      <c r="E116" s="42" t="s">
        <v>394</v>
      </c>
      <c r="F116" s="43" t="s">
        <v>395</v>
      </c>
      <c r="G116" s="40" t="s">
        <v>269</v>
      </c>
      <c r="H116" s="40" t="s">
        <v>270</v>
      </c>
      <c r="I116" s="40" t="s">
        <v>271</v>
      </c>
      <c r="J116" s="49" t="s">
        <v>1006</v>
      </c>
      <c r="K116" s="49" t="s">
        <v>1007</v>
      </c>
      <c r="L116" s="49" t="s">
        <v>286</v>
      </c>
      <c r="M116" s="50" t="s">
        <v>275</v>
      </c>
      <c r="N116" s="51" t="s">
        <v>337</v>
      </c>
      <c r="O116" s="52">
        <v>-5</v>
      </c>
    </row>
    <row r="117" spans="1:15" s="34" customFormat="1" ht="18" customHeight="1">
      <c r="A117" s="40" t="s">
        <v>1008</v>
      </c>
      <c r="B117" s="41" t="s">
        <v>1009</v>
      </c>
      <c r="C117" s="41" t="s">
        <v>1010</v>
      </c>
      <c r="D117" s="41" t="s">
        <v>775</v>
      </c>
      <c r="E117" s="43" t="s">
        <v>776</v>
      </c>
      <c r="F117" s="43" t="s">
        <v>282</v>
      </c>
      <c r="G117" s="40" t="s">
        <v>269</v>
      </c>
      <c r="H117" s="40" t="s">
        <v>270</v>
      </c>
      <c r="I117" s="40" t="s">
        <v>271</v>
      </c>
      <c r="J117" s="49" t="s">
        <v>1011</v>
      </c>
      <c r="K117" s="49" t="s">
        <v>1012</v>
      </c>
      <c r="L117" s="49" t="s">
        <v>286</v>
      </c>
      <c r="M117" s="50" t="s">
        <v>275</v>
      </c>
      <c r="N117" s="51">
        <v>0</v>
      </c>
      <c r="O117" s="52">
        <v>-5</v>
      </c>
    </row>
    <row r="118" spans="1:15" s="34" customFormat="1" ht="18" customHeight="1">
      <c r="A118" s="40" t="s">
        <v>1013</v>
      </c>
      <c r="B118" s="41" t="s">
        <v>1014</v>
      </c>
      <c r="C118" s="41" t="s">
        <v>1015</v>
      </c>
      <c r="D118" s="41" t="s">
        <v>584</v>
      </c>
      <c r="E118" s="42" t="s">
        <v>585</v>
      </c>
      <c r="F118" s="43" t="s">
        <v>417</v>
      </c>
      <c r="G118" s="40" t="s">
        <v>269</v>
      </c>
      <c r="H118" s="40" t="s">
        <v>270</v>
      </c>
      <c r="I118" s="40" t="s">
        <v>271</v>
      </c>
      <c r="J118" s="49" t="s">
        <v>1016</v>
      </c>
      <c r="K118" s="49" t="s">
        <v>1017</v>
      </c>
      <c r="L118" s="49" t="s">
        <v>286</v>
      </c>
      <c r="M118" s="50" t="s">
        <v>275</v>
      </c>
      <c r="N118" s="51" t="s">
        <v>358</v>
      </c>
      <c r="O118" s="52">
        <v>-5</v>
      </c>
    </row>
    <row r="119" spans="1:15" s="34" customFormat="1" ht="18" customHeight="1">
      <c r="A119" s="40" t="s">
        <v>1018</v>
      </c>
      <c r="B119" s="41" t="s">
        <v>1019</v>
      </c>
      <c r="C119" s="41" t="s">
        <v>1020</v>
      </c>
      <c r="D119" s="41" t="s">
        <v>933</v>
      </c>
      <c r="E119" s="43" t="s">
        <v>934</v>
      </c>
      <c r="F119" s="43" t="s">
        <v>417</v>
      </c>
      <c r="G119" s="40" t="s">
        <v>269</v>
      </c>
      <c r="H119" s="40" t="s">
        <v>270</v>
      </c>
      <c r="I119" s="40" t="s">
        <v>271</v>
      </c>
      <c r="J119" s="49" t="s">
        <v>1021</v>
      </c>
      <c r="K119" s="49" t="s">
        <v>1022</v>
      </c>
      <c r="L119" s="49" t="s">
        <v>286</v>
      </c>
      <c r="M119" s="50" t="s">
        <v>275</v>
      </c>
      <c r="N119" s="51">
        <v>0</v>
      </c>
      <c r="O119" s="52">
        <v>-5</v>
      </c>
    </row>
    <row r="120" spans="1:15" s="34" customFormat="1" ht="18" customHeight="1">
      <c r="A120" s="40" t="s">
        <v>1023</v>
      </c>
      <c r="B120" s="41" t="s">
        <v>1024</v>
      </c>
      <c r="C120" s="41" t="s">
        <v>1025</v>
      </c>
      <c r="D120" s="41" t="s">
        <v>1026</v>
      </c>
      <c r="E120" s="43" t="s">
        <v>1027</v>
      </c>
      <c r="F120" s="43" t="s">
        <v>387</v>
      </c>
      <c r="G120" s="40" t="s">
        <v>269</v>
      </c>
      <c r="H120" s="40" t="s">
        <v>270</v>
      </c>
      <c r="I120" s="40" t="s">
        <v>271</v>
      </c>
      <c r="J120" s="49" t="s">
        <v>942</v>
      </c>
      <c r="K120" s="49" t="s">
        <v>1028</v>
      </c>
      <c r="L120" s="49" t="s">
        <v>286</v>
      </c>
      <c r="M120" s="50" t="s">
        <v>275</v>
      </c>
      <c r="N120" s="51">
        <v>0</v>
      </c>
      <c r="O120" s="52">
        <v>-5</v>
      </c>
    </row>
    <row r="121" spans="1:15" s="34" customFormat="1" ht="18" customHeight="1">
      <c r="A121" s="40" t="s">
        <v>1029</v>
      </c>
      <c r="B121" s="41" t="s">
        <v>1030</v>
      </c>
      <c r="C121" s="41" t="s">
        <v>1031</v>
      </c>
      <c r="D121" s="41" t="s">
        <v>348</v>
      </c>
      <c r="E121" s="42" t="s">
        <v>349</v>
      </c>
      <c r="F121" s="43" t="s">
        <v>350</v>
      </c>
      <c r="G121" s="40" t="s">
        <v>269</v>
      </c>
      <c r="H121" s="40" t="s">
        <v>270</v>
      </c>
      <c r="I121" s="40" t="s">
        <v>271</v>
      </c>
      <c r="J121" s="49" t="s">
        <v>1032</v>
      </c>
      <c r="K121" s="49" t="s">
        <v>1033</v>
      </c>
      <c r="L121" s="49" t="s">
        <v>286</v>
      </c>
      <c r="M121" s="50" t="s">
        <v>275</v>
      </c>
      <c r="N121" s="51" t="s">
        <v>358</v>
      </c>
      <c r="O121" s="52">
        <v>-5</v>
      </c>
    </row>
    <row r="122" spans="1:15" s="34" customFormat="1" ht="18" customHeight="1">
      <c r="A122" s="40" t="s">
        <v>1034</v>
      </c>
      <c r="B122" s="41" t="s">
        <v>1035</v>
      </c>
      <c r="C122" s="41" t="s">
        <v>1036</v>
      </c>
      <c r="D122" s="41" t="s">
        <v>921</v>
      </c>
      <c r="E122" s="43" t="s">
        <v>922</v>
      </c>
      <c r="F122" s="43" t="s">
        <v>417</v>
      </c>
      <c r="G122" s="40" t="s">
        <v>663</v>
      </c>
      <c r="H122" s="40" t="s">
        <v>270</v>
      </c>
      <c r="I122" s="40" t="s">
        <v>271</v>
      </c>
      <c r="J122" s="49" t="s">
        <v>1037</v>
      </c>
      <c r="K122" s="49" t="s">
        <v>1038</v>
      </c>
      <c r="L122" s="49" t="s">
        <v>286</v>
      </c>
      <c r="M122" s="50" t="s">
        <v>275</v>
      </c>
      <c r="N122" s="51" t="s">
        <v>324</v>
      </c>
      <c r="O122" s="52">
        <v>-5</v>
      </c>
    </row>
    <row r="123" spans="1:15" s="34" customFormat="1" ht="18" customHeight="1">
      <c r="A123" s="40" t="s">
        <v>1039</v>
      </c>
      <c r="B123" s="41" t="s">
        <v>1040</v>
      </c>
      <c r="C123" s="41" t="s">
        <v>1041</v>
      </c>
      <c r="D123" s="41" t="s">
        <v>341</v>
      </c>
      <c r="E123" s="42" t="s">
        <v>342</v>
      </c>
      <c r="F123" s="43" t="s">
        <v>292</v>
      </c>
      <c r="G123" s="40" t="s">
        <v>663</v>
      </c>
      <c r="H123" s="40" t="s">
        <v>270</v>
      </c>
      <c r="I123" s="40" t="s">
        <v>271</v>
      </c>
      <c r="J123" s="49" t="s">
        <v>1042</v>
      </c>
      <c r="K123" s="49" t="s">
        <v>1043</v>
      </c>
      <c r="L123" s="49" t="s">
        <v>286</v>
      </c>
      <c r="M123" s="50" t="s">
        <v>275</v>
      </c>
      <c r="N123" s="51" t="s">
        <v>337</v>
      </c>
      <c r="O123" s="52">
        <v>-5</v>
      </c>
    </row>
    <row r="124" spans="1:15" ht="18" customHeight="1">
      <c r="A124" s="54" t="s">
        <v>1044</v>
      </c>
      <c r="B124" s="54" t="s">
        <v>1045</v>
      </c>
      <c r="C124" s="54" t="s">
        <v>1046</v>
      </c>
      <c r="D124" s="54" t="s">
        <v>1047</v>
      </c>
      <c r="E124" s="55" t="s">
        <v>1048</v>
      </c>
      <c r="F124" s="55" t="s">
        <v>1049</v>
      </c>
      <c r="G124" s="54" t="s">
        <v>269</v>
      </c>
      <c r="H124" s="54" t="s">
        <v>270</v>
      </c>
      <c r="I124" s="54" t="s">
        <v>271</v>
      </c>
      <c r="J124" s="56" t="s">
        <v>1050</v>
      </c>
      <c r="K124" s="56" t="s">
        <v>1051</v>
      </c>
      <c r="L124" s="56" t="s">
        <v>624</v>
      </c>
      <c r="M124" s="57" t="s">
        <v>1052</v>
      </c>
      <c r="N124" s="51">
        <v>0</v>
      </c>
      <c r="O124" s="52"/>
    </row>
    <row r="125" spans="1:15" ht="18" customHeight="1">
      <c r="A125" s="54" t="s">
        <v>1053</v>
      </c>
      <c r="B125" s="54" t="s">
        <v>1054</v>
      </c>
      <c r="C125" s="54" t="s">
        <v>1055</v>
      </c>
      <c r="D125" s="54" t="s">
        <v>1056</v>
      </c>
      <c r="E125" s="55" t="s">
        <v>1057</v>
      </c>
      <c r="F125" s="55" t="s">
        <v>1058</v>
      </c>
      <c r="G125" s="54" t="s">
        <v>269</v>
      </c>
      <c r="H125" s="54" t="s">
        <v>270</v>
      </c>
      <c r="I125" s="54" t="s">
        <v>271</v>
      </c>
      <c r="J125" s="56" t="s">
        <v>1059</v>
      </c>
      <c r="K125" s="56" t="s">
        <v>724</v>
      </c>
      <c r="L125" s="56" t="s">
        <v>624</v>
      </c>
      <c r="M125" s="57" t="s">
        <v>1052</v>
      </c>
      <c r="N125" s="51" t="s">
        <v>286</v>
      </c>
      <c r="O125" s="52"/>
    </row>
    <row r="126" spans="1:15" ht="18" customHeight="1">
      <c r="A126" s="54" t="s">
        <v>1060</v>
      </c>
      <c r="B126" s="54" t="s">
        <v>1061</v>
      </c>
      <c r="C126" s="54" t="s">
        <v>1062</v>
      </c>
      <c r="D126" s="54" t="s">
        <v>430</v>
      </c>
      <c r="E126" s="55" t="s">
        <v>1063</v>
      </c>
      <c r="F126" s="55" t="s">
        <v>1064</v>
      </c>
      <c r="G126" s="54" t="s">
        <v>269</v>
      </c>
      <c r="H126" s="54" t="s">
        <v>270</v>
      </c>
      <c r="I126" s="54" t="s">
        <v>271</v>
      </c>
      <c r="J126" s="56" t="s">
        <v>1065</v>
      </c>
      <c r="K126" s="56" t="s">
        <v>1066</v>
      </c>
      <c r="L126" s="56" t="s">
        <v>624</v>
      </c>
      <c r="M126" s="57" t="s">
        <v>1052</v>
      </c>
      <c r="N126" s="51" t="s">
        <v>624</v>
      </c>
      <c r="O126" s="52"/>
    </row>
    <row r="127" spans="1:15" ht="18" customHeight="1">
      <c r="A127" s="54" t="s">
        <v>1067</v>
      </c>
      <c r="B127" s="54" t="s">
        <v>1068</v>
      </c>
      <c r="C127" s="54" t="s">
        <v>1069</v>
      </c>
      <c r="D127" s="54" t="s">
        <v>1070</v>
      </c>
      <c r="E127" s="55" t="s">
        <v>1071</v>
      </c>
      <c r="F127" s="55" t="s">
        <v>1049</v>
      </c>
      <c r="G127" s="54" t="s">
        <v>269</v>
      </c>
      <c r="H127" s="54" t="s">
        <v>270</v>
      </c>
      <c r="I127" s="54" t="s">
        <v>271</v>
      </c>
      <c r="J127" s="56" t="s">
        <v>1072</v>
      </c>
      <c r="K127" s="56" t="s">
        <v>1073</v>
      </c>
      <c r="L127" s="56" t="s">
        <v>624</v>
      </c>
      <c r="M127" s="57" t="s">
        <v>1052</v>
      </c>
      <c r="N127" s="51">
        <v>0</v>
      </c>
      <c r="O127" s="52"/>
    </row>
    <row r="128" spans="1:15" ht="18" customHeight="1">
      <c r="A128" s="54" t="s">
        <v>1074</v>
      </c>
      <c r="B128" s="54" t="s">
        <v>1075</v>
      </c>
      <c r="C128" s="54" t="s">
        <v>1076</v>
      </c>
      <c r="D128" s="54" t="s">
        <v>1077</v>
      </c>
      <c r="E128" s="55" t="s">
        <v>1078</v>
      </c>
      <c r="F128" s="55" t="s">
        <v>1049</v>
      </c>
      <c r="G128" s="54" t="s">
        <v>269</v>
      </c>
      <c r="H128" s="54" t="s">
        <v>270</v>
      </c>
      <c r="I128" s="54" t="s">
        <v>271</v>
      </c>
      <c r="J128" s="56" t="s">
        <v>1079</v>
      </c>
      <c r="K128" s="56" t="s">
        <v>1080</v>
      </c>
      <c r="L128" s="56" t="s">
        <v>624</v>
      </c>
      <c r="M128" s="57" t="s">
        <v>1052</v>
      </c>
      <c r="N128" s="51" t="s">
        <v>624</v>
      </c>
      <c r="O128" s="52"/>
    </row>
    <row r="129" spans="1:15" ht="18" customHeight="1">
      <c r="A129" s="54" t="s">
        <v>1081</v>
      </c>
      <c r="B129" s="54" t="s">
        <v>1082</v>
      </c>
      <c r="C129" s="54" t="s">
        <v>1083</v>
      </c>
      <c r="D129" s="54" t="s">
        <v>393</v>
      </c>
      <c r="E129" s="55" t="s">
        <v>1084</v>
      </c>
      <c r="F129" s="55" t="s">
        <v>1085</v>
      </c>
      <c r="G129" s="54" t="s">
        <v>269</v>
      </c>
      <c r="H129" s="54" t="s">
        <v>270</v>
      </c>
      <c r="I129" s="54" t="s">
        <v>271</v>
      </c>
      <c r="J129" s="56" t="s">
        <v>1086</v>
      </c>
      <c r="K129" s="56" t="s">
        <v>1087</v>
      </c>
      <c r="L129" s="56" t="s">
        <v>624</v>
      </c>
      <c r="M129" s="57" t="s">
        <v>1052</v>
      </c>
      <c r="N129" s="51">
        <v>0</v>
      </c>
      <c r="O129" s="52"/>
    </row>
    <row r="130" spans="1:15" ht="18" customHeight="1">
      <c r="A130" s="54" t="s">
        <v>1088</v>
      </c>
      <c r="B130" s="54" t="s">
        <v>1089</v>
      </c>
      <c r="C130" s="54" t="s">
        <v>1090</v>
      </c>
      <c r="D130" s="54" t="s">
        <v>842</v>
      </c>
      <c r="E130" s="55" t="s">
        <v>843</v>
      </c>
      <c r="F130" s="55" t="s">
        <v>1091</v>
      </c>
      <c r="G130" s="54" t="s">
        <v>663</v>
      </c>
      <c r="H130" s="54" t="s">
        <v>270</v>
      </c>
      <c r="I130" s="54" t="s">
        <v>271</v>
      </c>
      <c r="J130" s="56" t="s">
        <v>1092</v>
      </c>
      <c r="K130" s="56" t="s">
        <v>1093</v>
      </c>
      <c r="L130" s="56" t="s">
        <v>624</v>
      </c>
      <c r="M130" s="57" t="s">
        <v>1052</v>
      </c>
      <c r="N130" s="51" t="s">
        <v>286</v>
      </c>
      <c r="O130" s="52"/>
    </row>
    <row r="131" spans="1:15" ht="18" customHeight="1">
      <c r="A131" s="54" t="s">
        <v>1094</v>
      </c>
      <c r="B131" s="54" t="s">
        <v>1095</v>
      </c>
      <c r="C131" s="54" t="s">
        <v>1096</v>
      </c>
      <c r="D131" s="54" t="s">
        <v>1097</v>
      </c>
      <c r="E131" s="55" t="s">
        <v>1098</v>
      </c>
      <c r="F131" s="55" t="s">
        <v>1091</v>
      </c>
      <c r="G131" s="54" t="s">
        <v>269</v>
      </c>
      <c r="H131" s="54" t="s">
        <v>270</v>
      </c>
      <c r="I131" s="54" t="s">
        <v>271</v>
      </c>
      <c r="J131" s="56" t="s">
        <v>1099</v>
      </c>
      <c r="K131" s="56" t="s">
        <v>1100</v>
      </c>
      <c r="L131" s="56" t="s">
        <v>624</v>
      </c>
      <c r="M131" s="57" t="s">
        <v>1052</v>
      </c>
      <c r="N131" s="51">
        <v>0</v>
      </c>
      <c r="O131" s="52"/>
    </row>
    <row r="132" spans="1:15" ht="18" customHeight="1">
      <c r="A132" s="54" t="s">
        <v>1101</v>
      </c>
      <c r="B132" s="54" t="s">
        <v>1102</v>
      </c>
      <c r="C132" s="54" t="s">
        <v>1103</v>
      </c>
      <c r="D132" s="54" t="s">
        <v>430</v>
      </c>
      <c r="E132" s="55" t="s">
        <v>1063</v>
      </c>
      <c r="F132" s="55" t="s">
        <v>1064</v>
      </c>
      <c r="G132" s="54" t="s">
        <v>269</v>
      </c>
      <c r="H132" s="54" t="s">
        <v>270</v>
      </c>
      <c r="I132" s="54" t="s">
        <v>271</v>
      </c>
      <c r="J132" s="56" t="s">
        <v>1104</v>
      </c>
      <c r="K132" s="56" t="s">
        <v>1105</v>
      </c>
      <c r="L132" s="56" t="s">
        <v>624</v>
      </c>
      <c r="M132" s="57" t="s">
        <v>1052</v>
      </c>
      <c r="N132" s="51" t="s">
        <v>624</v>
      </c>
      <c r="O132" s="52"/>
    </row>
    <row r="133" spans="1:15" ht="18" customHeight="1">
      <c r="A133" s="54" t="s">
        <v>1106</v>
      </c>
      <c r="B133" s="54" t="s">
        <v>1107</v>
      </c>
      <c r="C133" s="54" t="s">
        <v>1108</v>
      </c>
      <c r="D133" s="54" t="s">
        <v>1109</v>
      </c>
      <c r="E133" s="55" t="s">
        <v>1110</v>
      </c>
      <c r="F133" s="55" t="s">
        <v>1091</v>
      </c>
      <c r="G133" s="54" t="s">
        <v>269</v>
      </c>
      <c r="H133" s="54" t="s">
        <v>270</v>
      </c>
      <c r="I133" s="54" t="s">
        <v>271</v>
      </c>
      <c r="J133" s="56" t="s">
        <v>1111</v>
      </c>
      <c r="K133" s="56" t="s">
        <v>1112</v>
      </c>
      <c r="L133" s="56" t="s">
        <v>624</v>
      </c>
      <c r="M133" s="57" t="s">
        <v>1052</v>
      </c>
      <c r="N133" s="51" t="s">
        <v>618</v>
      </c>
      <c r="O133" s="52"/>
    </row>
    <row r="134" spans="1:15" ht="18" customHeight="1">
      <c r="A134" s="54" t="s">
        <v>1113</v>
      </c>
      <c r="B134" s="54" t="s">
        <v>1114</v>
      </c>
      <c r="C134" s="54" t="s">
        <v>1115</v>
      </c>
      <c r="D134" s="54" t="s">
        <v>1109</v>
      </c>
      <c r="E134" s="55" t="s">
        <v>1110</v>
      </c>
      <c r="F134" s="55" t="s">
        <v>1091</v>
      </c>
      <c r="G134" s="54" t="s">
        <v>269</v>
      </c>
      <c r="H134" s="54" t="s">
        <v>270</v>
      </c>
      <c r="I134" s="54" t="s">
        <v>271</v>
      </c>
      <c r="J134" s="56" t="s">
        <v>1116</v>
      </c>
      <c r="K134" s="56" t="s">
        <v>1117</v>
      </c>
      <c r="L134" s="56" t="s">
        <v>624</v>
      </c>
      <c r="M134" s="57" t="s">
        <v>1052</v>
      </c>
      <c r="N134" s="51" t="s">
        <v>286</v>
      </c>
      <c r="O134" s="52"/>
    </row>
    <row r="135" spans="1:15" ht="18" customHeight="1">
      <c r="A135" s="54" t="s">
        <v>1118</v>
      </c>
      <c r="B135" s="54" t="s">
        <v>1119</v>
      </c>
      <c r="C135" s="54" t="s">
        <v>1120</v>
      </c>
      <c r="D135" s="54" t="s">
        <v>1047</v>
      </c>
      <c r="E135" s="55" t="s">
        <v>1048</v>
      </c>
      <c r="F135" s="55" t="s">
        <v>1049</v>
      </c>
      <c r="G135" s="54" t="s">
        <v>269</v>
      </c>
      <c r="H135" s="54" t="s">
        <v>270</v>
      </c>
      <c r="I135" s="54" t="s">
        <v>271</v>
      </c>
      <c r="J135" s="56" t="s">
        <v>1121</v>
      </c>
      <c r="K135" s="56" t="s">
        <v>1122</v>
      </c>
      <c r="L135" s="56" t="s">
        <v>624</v>
      </c>
      <c r="M135" s="57" t="s">
        <v>1052</v>
      </c>
      <c r="N135" s="51">
        <v>0</v>
      </c>
      <c r="O135" s="52"/>
    </row>
    <row r="136" spans="1:15" ht="18" customHeight="1">
      <c r="A136" s="54" t="s">
        <v>1123</v>
      </c>
      <c r="B136" s="54" t="s">
        <v>1124</v>
      </c>
      <c r="C136" s="54" t="s">
        <v>1125</v>
      </c>
      <c r="D136" s="54" t="s">
        <v>393</v>
      </c>
      <c r="E136" s="55" t="s">
        <v>1084</v>
      </c>
      <c r="F136" s="55" t="s">
        <v>1085</v>
      </c>
      <c r="G136" s="54" t="s">
        <v>269</v>
      </c>
      <c r="H136" s="54" t="s">
        <v>270</v>
      </c>
      <c r="I136" s="54" t="s">
        <v>271</v>
      </c>
      <c r="J136" s="56" t="s">
        <v>1126</v>
      </c>
      <c r="K136" s="56" t="s">
        <v>683</v>
      </c>
      <c r="L136" s="56" t="s">
        <v>624</v>
      </c>
      <c r="M136" s="57" t="s">
        <v>1052</v>
      </c>
      <c r="N136" s="51">
        <v>0</v>
      </c>
      <c r="O136" s="52"/>
    </row>
    <row r="137" spans="1:15" ht="18" customHeight="1">
      <c r="A137" s="54" t="s">
        <v>1127</v>
      </c>
      <c r="B137" s="54" t="s">
        <v>1128</v>
      </c>
      <c r="C137" s="54" t="s">
        <v>1129</v>
      </c>
      <c r="D137" s="54" t="s">
        <v>650</v>
      </c>
      <c r="E137" s="55" t="s">
        <v>651</v>
      </c>
      <c r="F137" s="55" t="s">
        <v>1130</v>
      </c>
      <c r="G137" s="54" t="s">
        <v>269</v>
      </c>
      <c r="H137" s="54" t="s">
        <v>270</v>
      </c>
      <c r="I137" s="54" t="s">
        <v>271</v>
      </c>
      <c r="J137" s="56" t="s">
        <v>1131</v>
      </c>
      <c r="K137" s="56" t="s">
        <v>1132</v>
      </c>
      <c r="L137" s="56" t="s">
        <v>624</v>
      </c>
      <c r="M137" s="57" t="s">
        <v>1052</v>
      </c>
      <c r="N137" s="51" t="s">
        <v>276</v>
      </c>
      <c r="O137" s="52"/>
    </row>
    <row r="138" spans="1:15" ht="18" customHeight="1">
      <c r="A138" s="54" t="s">
        <v>1133</v>
      </c>
      <c r="B138" s="54" t="s">
        <v>1134</v>
      </c>
      <c r="C138" s="54" t="s">
        <v>1135</v>
      </c>
      <c r="D138" s="54" t="s">
        <v>458</v>
      </c>
      <c r="E138" s="55" t="s">
        <v>459</v>
      </c>
      <c r="F138" s="55" t="s">
        <v>1091</v>
      </c>
      <c r="G138" s="54" t="s">
        <v>269</v>
      </c>
      <c r="H138" s="54" t="s">
        <v>270</v>
      </c>
      <c r="I138" s="54" t="s">
        <v>271</v>
      </c>
      <c r="J138" s="56" t="s">
        <v>1136</v>
      </c>
      <c r="K138" s="56" t="s">
        <v>1137</v>
      </c>
      <c r="L138" s="56" t="s">
        <v>624</v>
      </c>
      <c r="M138" s="57" t="s">
        <v>1052</v>
      </c>
      <c r="N138" s="51" t="s">
        <v>618</v>
      </c>
      <c r="O138" s="52"/>
    </row>
    <row r="139" spans="1:15" ht="18" customHeight="1">
      <c r="A139" s="54" t="s">
        <v>1138</v>
      </c>
      <c r="B139" s="54" t="s">
        <v>1139</v>
      </c>
      <c r="C139" s="54" t="s">
        <v>1140</v>
      </c>
      <c r="D139" s="54" t="s">
        <v>715</v>
      </c>
      <c r="E139" s="55" t="s">
        <v>716</v>
      </c>
      <c r="F139" s="55" t="s">
        <v>1141</v>
      </c>
      <c r="G139" s="54" t="s">
        <v>269</v>
      </c>
      <c r="H139" s="54" t="s">
        <v>270</v>
      </c>
      <c r="I139" s="54" t="s">
        <v>271</v>
      </c>
      <c r="J139" s="56" t="s">
        <v>1142</v>
      </c>
      <c r="K139" s="56" t="s">
        <v>1143</v>
      </c>
      <c r="L139" s="56" t="s">
        <v>624</v>
      </c>
      <c r="M139" s="57" t="s">
        <v>1052</v>
      </c>
      <c r="N139" s="51" t="s">
        <v>358</v>
      </c>
      <c r="O139" s="52"/>
    </row>
    <row r="140" spans="1:15" ht="18" customHeight="1">
      <c r="A140" s="54" t="s">
        <v>1144</v>
      </c>
      <c r="B140" s="54" t="s">
        <v>1145</v>
      </c>
      <c r="C140" s="54" t="s">
        <v>1146</v>
      </c>
      <c r="D140" s="54" t="s">
        <v>1147</v>
      </c>
      <c r="E140" s="55" t="s">
        <v>1148</v>
      </c>
      <c r="F140" s="55" t="s">
        <v>1149</v>
      </c>
      <c r="G140" s="54" t="s">
        <v>586</v>
      </c>
      <c r="H140" s="54" t="s">
        <v>270</v>
      </c>
      <c r="I140" s="54" t="s">
        <v>271</v>
      </c>
      <c r="J140" s="56" t="s">
        <v>1150</v>
      </c>
      <c r="K140" s="56" t="s">
        <v>1151</v>
      </c>
      <c r="L140" s="56" t="s">
        <v>624</v>
      </c>
      <c r="M140" s="57" t="s">
        <v>1052</v>
      </c>
      <c r="N140" s="51" t="s">
        <v>624</v>
      </c>
      <c r="O140" s="52"/>
    </row>
    <row r="141" spans="1:15" ht="18" customHeight="1">
      <c r="A141" s="54" t="s">
        <v>1152</v>
      </c>
      <c r="B141" s="54" t="s">
        <v>1153</v>
      </c>
      <c r="C141" s="54" t="s">
        <v>1154</v>
      </c>
      <c r="D141" s="54" t="s">
        <v>393</v>
      </c>
      <c r="E141" s="55" t="s">
        <v>1084</v>
      </c>
      <c r="F141" s="55" t="s">
        <v>1085</v>
      </c>
      <c r="G141" s="54" t="s">
        <v>586</v>
      </c>
      <c r="H141" s="54" t="s">
        <v>270</v>
      </c>
      <c r="I141" s="54" t="s">
        <v>271</v>
      </c>
      <c r="J141" s="56" t="s">
        <v>1155</v>
      </c>
      <c r="K141" s="56" t="s">
        <v>1156</v>
      </c>
      <c r="L141" s="56" t="s">
        <v>624</v>
      </c>
      <c r="M141" s="57" t="s">
        <v>1052</v>
      </c>
      <c r="N141" s="51">
        <v>0</v>
      </c>
      <c r="O141" s="52"/>
    </row>
    <row r="142" spans="1:15" ht="18" customHeight="1">
      <c r="A142" s="54" t="s">
        <v>1157</v>
      </c>
      <c r="B142" s="54" t="s">
        <v>1158</v>
      </c>
      <c r="C142" s="54" t="s">
        <v>1159</v>
      </c>
      <c r="D142" s="54" t="s">
        <v>1070</v>
      </c>
      <c r="E142" s="55" t="s">
        <v>1071</v>
      </c>
      <c r="F142" s="55" t="s">
        <v>1049</v>
      </c>
      <c r="G142" s="54" t="s">
        <v>269</v>
      </c>
      <c r="H142" s="54" t="s">
        <v>270</v>
      </c>
      <c r="I142" s="54" t="s">
        <v>271</v>
      </c>
      <c r="J142" s="56" t="s">
        <v>1160</v>
      </c>
      <c r="K142" s="56" t="s">
        <v>1161</v>
      </c>
      <c r="L142" s="56" t="s">
        <v>624</v>
      </c>
      <c r="M142" s="57" t="s">
        <v>1052</v>
      </c>
      <c r="N142" s="51" t="s">
        <v>624</v>
      </c>
      <c r="O142" s="52"/>
    </row>
    <row r="143" spans="1:15" ht="18" customHeight="1">
      <c r="A143" s="54" t="s">
        <v>1162</v>
      </c>
      <c r="B143" s="54" t="s">
        <v>1163</v>
      </c>
      <c r="C143" s="54" t="s">
        <v>1164</v>
      </c>
      <c r="D143" s="54" t="s">
        <v>584</v>
      </c>
      <c r="E143" s="55" t="s">
        <v>1165</v>
      </c>
      <c r="F143" s="55" t="s">
        <v>1130</v>
      </c>
      <c r="G143" s="54" t="s">
        <v>586</v>
      </c>
      <c r="H143" s="54" t="s">
        <v>270</v>
      </c>
      <c r="I143" s="54" t="s">
        <v>271</v>
      </c>
      <c r="J143" s="56" t="s">
        <v>1166</v>
      </c>
      <c r="K143" s="56" t="s">
        <v>1167</v>
      </c>
      <c r="L143" s="56" t="s">
        <v>624</v>
      </c>
      <c r="M143" s="57" t="s">
        <v>1052</v>
      </c>
      <c r="N143" s="51" t="s">
        <v>624</v>
      </c>
      <c r="O143" s="52"/>
    </row>
    <row r="144" spans="1:15" ht="18" customHeight="1">
      <c r="A144" s="54" t="s">
        <v>1168</v>
      </c>
      <c r="B144" s="54" t="s">
        <v>1169</v>
      </c>
      <c r="C144" s="54" t="s">
        <v>1170</v>
      </c>
      <c r="D144" s="54" t="s">
        <v>823</v>
      </c>
      <c r="E144" s="55" t="s">
        <v>1171</v>
      </c>
      <c r="F144" s="55" t="s">
        <v>1064</v>
      </c>
      <c r="G144" s="54" t="s">
        <v>586</v>
      </c>
      <c r="H144" s="54" t="s">
        <v>270</v>
      </c>
      <c r="I144" s="54" t="s">
        <v>271</v>
      </c>
      <c r="J144" s="56" t="s">
        <v>1172</v>
      </c>
      <c r="K144" s="56" t="s">
        <v>1173</v>
      </c>
      <c r="L144" s="56" t="s">
        <v>624</v>
      </c>
      <c r="M144" s="57" t="s">
        <v>1052</v>
      </c>
      <c r="N144" s="51" t="s">
        <v>286</v>
      </c>
      <c r="O144" s="52"/>
    </row>
    <row r="145" spans="1:15" ht="18" customHeight="1">
      <c r="A145" s="54" t="s">
        <v>1174</v>
      </c>
      <c r="B145" s="54" t="s">
        <v>1175</v>
      </c>
      <c r="C145" s="54" t="s">
        <v>1176</v>
      </c>
      <c r="D145" s="54" t="s">
        <v>1177</v>
      </c>
      <c r="E145" s="55" t="s">
        <v>1178</v>
      </c>
      <c r="F145" s="55" t="s">
        <v>1141</v>
      </c>
      <c r="G145" s="54" t="s">
        <v>586</v>
      </c>
      <c r="H145" s="54" t="s">
        <v>270</v>
      </c>
      <c r="I145" s="54" t="s">
        <v>271</v>
      </c>
      <c r="J145" s="56" t="s">
        <v>1179</v>
      </c>
      <c r="K145" s="56" t="s">
        <v>1180</v>
      </c>
      <c r="L145" s="56" t="s">
        <v>624</v>
      </c>
      <c r="M145" s="57" t="s">
        <v>1052</v>
      </c>
      <c r="N145" s="51">
        <v>0</v>
      </c>
      <c r="O145" s="52"/>
    </row>
    <row r="146" spans="1:15" ht="18" customHeight="1">
      <c r="A146" s="54" t="s">
        <v>1181</v>
      </c>
      <c r="B146" s="54" t="s">
        <v>1182</v>
      </c>
      <c r="C146" s="54" t="s">
        <v>1183</v>
      </c>
      <c r="D146" s="54" t="s">
        <v>1184</v>
      </c>
      <c r="E146" s="55" t="s">
        <v>1185</v>
      </c>
      <c r="F146" s="55" t="s">
        <v>1149</v>
      </c>
      <c r="G146" s="54" t="s">
        <v>586</v>
      </c>
      <c r="H146" s="54" t="s">
        <v>270</v>
      </c>
      <c r="I146" s="54" t="s">
        <v>271</v>
      </c>
      <c r="J146" s="56" t="s">
        <v>1186</v>
      </c>
      <c r="K146" s="56" t="s">
        <v>1187</v>
      </c>
      <c r="L146" s="56" t="s">
        <v>624</v>
      </c>
      <c r="M146" s="57" t="s">
        <v>1052</v>
      </c>
      <c r="N146" s="51">
        <v>0</v>
      </c>
      <c r="O146" s="52"/>
    </row>
    <row r="147" spans="1:15" ht="18" customHeight="1">
      <c r="A147" s="54" t="s">
        <v>1188</v>
      </c>
      <c r="B147" s="54" t="s">
        <v>1189</v>
      </c>
      <c r="C147" s="54" t="s">
        <v>1190</v>
      </c>
      <c r="D147" s="54" t="s">
        <v>1191</v>
      </c>
      <c r="E147" s="55" t="s">
        <v>1192</v>
      </c>
      <c r="F147" s="55" t="s">
        <v>1064</v>
      </c>
      <c r="G147" s="54" t="s">
        <v>303</v>
      </c>
      <c r="H147" s="54" t="s">
        <v>270</v>
      </c>
      <c r="I147" s="54" t="s">
        <v>271</v>
      </c>
      <c r="J147" s="56" t="s">
        <v>1193</v>
      </c>
      <c r="K147" s="56" t="s">
        <v>1194</v>
      </c>
      <c r="L147" s="56" t="s">
        <v>624</v>
      </c>
      <c r="M147" s="57" t="s">
        <v>1052</v>
      </c>
      <c r="N147" s="51">
        <v>0</v>
      </c>
      <c r="O147" s="52"/>
    </row>
    <row r="148" spans="1:15" ht="18" customHeight="1">
      <c r="A148" s="54" t="s">
        <v>1195</v>
      </c>
      <c r="B148" s="54" t="s">
        <v>1196</v>
      </c>
      <c r="C148" s="54" t="s">
        <v>1197</v>
      </c>
      <c r="D148" s="54" t="s">
        <v>1056</v>
      </c>
      <c r="E148" s="55" t="s">
        <v>1057</v>
      </c>
      <c r="F148" s="55" t="s">
        <v>1058</v>
      </c>
      <c r="G148" s="54" t="s">
        <v>303</v>
      </c>
      <c r="H148" s="54" t="s">
        <v>270</v>
      </c>
      <c r="I148" s="54" t="s">
        <v>271</v>
      </c>
      <c r="J148" s="56" t="s">
        <v>1198</v>
      </c>
      <c r="K148" s="56" t="s">
        <v>1199</v>
      </c>
      <c r="L148" s="56" t="s">
        <v>624</v>
      </c>
      <c r="M148" s="57" t="s">
        <v>1052</v>
      </c>
      <c r="N148" s="51" t="s">
        <v>624</v>
      </c>
      <c r="O148" s="52"/>
    </row>
    <row r="149" spans="1:15" ht="18" customHeight="1">
      <c r="A149" s="54" t="s">
        <v>1200</v>
      </c>
      <c r="B149" s="54" t="s">
        <v>1201</v>
      </c>
      <c r="C149" s="54" t="s">
        <v>1202</v>
      </c>
      <c r="D149" s="54" t="s">
        <v>1203</v>
      </c>
      <c r="E149" s="55" t="s">
        <v>1204</v>
      </c>
      <c r="F149" s="55" t="s">
        <v>1205</v>
      </c>
      <c r="G149" s="54" t="s">
        <v>303</v>
      </c>
      <c r="H149" s="54" t="s">
        <v>270</v>
      </c>
      <c r="I149" s="54" t="s">
        <v>271</v>
      </c>
      <c r="J149" s="56" t="s">
        <v>1206</v>
      </c>
      <c r="K149" s="56" t="s">
        <v>1207</v>
      </c>
      <c r="L149" s="56" t="s">
        <v>624</v>
      </c>
      <c r="M149" s="57" t="s">
        <v>1052</v>
      </c>
      <c r="N149" s="51" t="s">
        <v>618</v>
      </c>
      <c r="O149" s="52"/>
    </row>
    <row r="150" spans="1:15" ht="18" customHeight="1">
      <c r="A150" s="54" t="s">
        <v>1208</v>
      </c>
      <c r="B150" s="54" t="s">
        <v>1209</v>
      </c>
      <c r="C150" s="54" t="s">
        <v>1210</v>
      </c>
      <c r="D150" s="54" t="s">
        <v>1097</v>
      </c>
      <c r="E150" s="55" t="s">
        <v>1098</v>
      </c>
      <c r="F150" s="55" t="s">
        <v>1091</v>
      </c>
      <c r="G150" s="54" t="s">
        <v>303</v>
      </c>
      <c r="H150" s="54" t="s">
        <v>270</v>
      </c>
      <c r="I150" s="54" t="s">
        <v>271</v>
      </c>
      <c r="J150" s="56" t="s">
        <v>1211</v>
      </c>
      <c r="K150" s="56" t="s">
        <v>1212</v>
      </c>
      <c r="L150" s="56" t="s">
        <v>624</v>
      </c>
      <c r="M150" s="57" t="s">
        <v>1052</v>
      </c>
      <c r="N150" s="51">
        <v>0</v>
      </c>
      <c r="O150" s="52"/>
    </row>
    <row r="151" spans="1:15" ht="18" customHeight="1">
      <c r="A151" s="54" t="s">
        <v>1213</v>
      </c>
      <c r="B151" s="54" t="s">
        <v>1214</v>
      </c>
      <c r="C151" s="54" t="s">
        <v>1215</v>
      </c>
      <c r="D151" s="54" t="s">
        <v>1216</v>
      </c>
      <c r="E151" s="55" t="s">
        <v>1217</v>
      </c>
      <c r="F151" s="55" t="s">
        <v>1049</v>
      </c>
      <c r="G151" s="54" t="s">
        <v>303</v>
      </c>
      <c r="H151" s="54" t="s">
        <v>270</v>
      </c>
      <c r="I151" s="54" t="s">
        <v>271</v>
      </c>
      <c r="J151" s="56" t="s">
        <v>1218</v>
      </c>
      <c r="K151" s="56" t="s">
        <v>1219</v>
      </c>
      <c r="L151" s="56" t="s">
        <v>624</v>
      </c>
      <c r="M151" s="57" t="s">
        <v>1052</v>
      </c>
      <c r="N151" s="51" t="s">
        <v>618</v>
      </c>
      <c r="O151" s="52"/>
    </row>
    <row r="152" spans="1:15" ht="18" customHeight="1">
      <c r="A152" s="54" t="s">
        <v>1220</v>
      </c>
      <c r="B152" s="54" t="s">
        <v>1221</v>
      </c>
      <c r="C152" s="54" t="s">
        <v>1222</v>
      </c>
      <c r="D152" s="54" t="s">
        <v>1223</v>
      </c>
      <c r="E152" s="55" t="s">
        <v>1224</v>
      </c>
      <c r="F152" s="55" t="s">
        <v>1064</v>
      </c>
      <c r="G152" s="54" t="s">
        <v>269</v>
      </c>
      <c r="H152" s="54" t="s">
        <v>270</v>
      </c>
      <c r="I152" s="54" t="s">
        <v>271</v>
      </c>
      <c r="J152" s="56" t="s">
        <v>1225</v>
      </c>
      <c r="K152" s="56" t="s">
        <v>1226</v>
      </c>
      <c r="L152" s="56" t="s">
        <v>624</v>
      </c>
      <c r="M152" s="57" t="s">
        <v>1052</v>
      </c>
      <c r="N152" s="51" t="s">
        <v>618</v>
      </c>
      <c r="O152" s="52"/>
    </row>
    <row r="153" spans="1:15" ht="18" customHeight="1">
      <c r="A153" s="54" t="s">
        <v>1227</v>
      </c>
      <c r="B153" s="54" t="s">
        <v>1228</v>
      </c>
      <c r="C153" s="54" t="s">
        <v>1229</v>
      </c>
      <c r="D153" s="54" t="s">
        <v>444</v>
      </c>
      <c r="E153" s="55" t="s">
        <v>445</v>
      </c>
      <c r="F153" s="55" t="s">
        <v>1130</v>
      </c>
      <c r="G153" s="54" t="s">
        <v>303</v>
      </c>
      <c r="H153" s="54" t="s">
        <v>270</v>
      </c>
      <c r="I153" s="54" t="s">
        <v>271</v>
      </c>
      <c r="J153" s="56" t="s">
        <v>1230</v>
      </c>
      <c r="K153" s="56" t="s">
        <v>1231</v>
      </c>
      <c r="L153" s="56" t="s">
        <v>624</v>
      </c>
      <c r="M153" s="57" t="s">
        <v>1052</v>
      </c>
      <c r="N153" s="51" t="s">
        <v>276</v>
      </c>
      <c r="O153" s="52"/>
    </row>
    <row r="154" spans="1:15" ht="18" customHeight="1">
      <c r="A154" s="54" t="s">
        <v>1232</v>
      </c>
      <c r="B154" s="54" t="s">
        <v>1233</v>
      </c>
      <c r="C154" s="54" t="s">
        <v>1234</v>
      </c>
      <c r="D154" s="54" t="s">
        <v>1056</v>
      </c>
      <c r="E154" s="55" t="s">
        <v>1057</v>
      </c>
      <c r="F154" s="55" t="s">
        <v>1058</v>
      </c>
      <c r="G154" s="54" t="s">
        <v>269</v>
      </c>
      <c r="H154" s="54" t="s">
        <v>270</v>
      </c>
      <c r="I154" s="54" t="s">
        <v>271</v>
      </c>
      <c r="J154" s="56" t="s">
        <v>1235</v>
      </c>
      <c r="K154" s="56" t="s">
        <v>1236</v>
      </c>
      <c r="L154" s="56" t="s">
        <v>624</v>
      </c>
      <c r="M154" s="57" t="s">
        <v>1052</v>
      </c>
      <c r="N154" s="51" t="s">
        <v>286</v>
      </c>
      <c r="O154" s="52"/>
    </row>
    <row r="155" spans="1:15" ht="18" customHeight="1">
      <c r="A155" s="54" t="s">
        <v>1237</v>
      </c>
      <c r="B155" s="54" t="s">
        <v>1238</v>
      </c>
      <c r="C155" s="54" t="s">
        <v>1239</v>
      </c>
      <c r="D155" s="54" t="s">
        <v>430</v>
      </c>
      <c r="E155" s="55" t="s">
        <v>1063</v>
      </c>
      <c r="F155" s="55" t="s">
        <v>1064</v>
      </c>
      <c r="G155" s="54" t="s">
        <v>269</v>
      </c>
      <c r="H155" s="54" t="s">
        <v>270</v>
      </c>
      <c r="I155" s="54" t="s">
        <v>271</v>
      </c>
      <c r="J155" s="56" t="s">
        <v>1240</v>
      </c>
      <c r="K155" s="56" t="s">
        <v>1241</v>
      </c>
      <c r="L155" s="56" t="s">
        <v>624</v>
      </c>
      <c r="M155" s="57" t="s">
        <v>1052</v>
      </c>
      <c r="N155" s="51" t="s">
        <v>358</v>
      </c>
      <c r="O155" s="52"/>
    </row>
    <row r="156" spans="1:15" ht="18" customHeight="1">
      <c r="A156" s="54" t="s">
        <v>1242</v>
      </c>
      <c r="B156" s="54" t="s">
        <v>1243</v>
      </c>
      <c r="C156" s="54" t="s">
        <v>1244</v>
      </c>
      <c r="D156" s="54" t="s">
        <v>1245</v>
      </c>
      <c r="E156" s="55" t="s">
        <v>1246</v>
      </c>
      <c r="F156" s="55" t="s">
        <v>1064</v>
      </c>
      <c r="G156" s="54" t="s">
        <v>269</v>
      </c>
      <c r="H156" s="54" t="s">
        <v>270</v>
      </c>
      <c r="I156" s="54" t="s">
        <v>271</v>
      </c>
      <c r="J156" s="56" t="s">
        <v>1247</v>
      </c>
      <c r="K156" s="56" t="s">
        <v>1248</v>
      </c>
      <c r="L156" s="56" t="s">
        <v>624</v>
      </c>
      <c r="M156" s="57" t="s">
        <v>1052</v>
      </c>
      <c r="N156" s="51">
        <v>0</v>
      </c>
      <c r="O156" s="52"/>
    </row>
    <row r="157" spans="1:15" ht="18" customHeight="1">
      <c r="A157" s="54" t="s">
        <v>1249</v>
      </c>
      <c r="B157" s="54" t="s">
        <v>1250</v>
      </c>
      <c r="C157" s="54" t="s">
        <v>1251</v>
      </c>
      <c r="D157" s="54" t="s">
        <v>563</v>
      </c>
      <c r="E157" s="55" t="s">
        <v>1252</v>
      </c>
      <c r="F157" s="55" t="s">
        <v>1141</v>
      </c>
      <c r="G157" s="54" t="s">
        <v>269</v>
      </c>
      <c r="H157" s="54" t="s">
        <v>270</v>
      </c>
      <c r="I157" s="54" t="s">
        <v>271</v>
      </c>
      <c r="J157" s="56" t="s">
        <v>535</v>
      </c>
      <c r="K157" s="56" t="s">
        <v>1253</v>
      </c>
      <c r="L157" s="56" t="s">
        <v>624</v>
      </c>
      <c r="M157" s="57" t="s">
        <v>1052</v>
      </c>
      <c r="N157" s="51" t="s">
        <v>286</v>
      </c>
      <c r="O157" s="52"/>
    </row>
    <row r="158" spans="1:15" ht="18" customHeight="1">
      <c r="A158" s="54" t="s">
        <v>1254</v>
      </c>
      <c r="B158" s="54" t="s">
        <v>1255</v>
      </c>
      <c r="C158" s="54" t="s">
        <v>1256</v>
      </c>
      <c r="D158" s="54" t="s">
        <v>1257</v>
      </c>
      <c r="E158" s="55" t="s">
        <v>1258</v>
      </c>
      <c r="F158" s="55" t="s">
        <v>1259</v>
      </c>
      <c r="G158" s="54" t="s">
        <v>303</v>
      </c>
      <c r="H158" s="54" t="s">
        <v>270</v>
      </c>
      <c r="I158" s="54" t="s">
        <v>271</v>
      </c>
      <c r="J158" s="56" t="s">
        <v>1260</v>
      </c>
      <c r="K158" s="56" t="s">
        <v>1261</v>
      </c>
      <c r="L158" s="56" t="s">
        <v>624</v>
      </c>
      <c r="M158" s="57" t="s">
        <v>1052</v>
      </c>
      <c r="N158" s="51" t="s">
        <v>618</v>
      </c>
      <c r="O158" s="52"/>
    </row>
    <row r="159" spans="1:15" ht="18" customHeight="1">
      <c r="A159" s="54" t="s">
        <v>1262</v>
      </c>
      <c r="B159" s="54" t="s">
        <v>1263</v>
      </c>
      <c r="C159" s="54" t="s">
        <v>1264</v>
      </c>
      <c r="D159" s="54" t="s">
        <v>872</v>
      </c>
      <c r="E159" s="55" t="s">
        <v>873</v>
      </c>
      <c r="F159" s="55" t="s">
        <v>1130</v>
      </c>
      <c r="G159" s="54" t="s">
        <v>269</v>
      </c>
      <c r="H159" s="54" t="s">
        <v>270</v>
      </c>
      <c r="I159" s="54" t="s">
        <v>271</v>
      </c>
      <c r="J159" s="56" t="s">
        <v>1265</v>
      </c>
      <c r="K159" s="56" t="s">
        <v>1266</v>
      </c>
      <c r="L159" s="56" t="s">
        <v>624</v>
      </c>
      <c r="M159" s="57" t="s">
        <v>1052</v>
      </c>
      <c r="N159" s="51" t="s">
        <v>618</v>
      </c>
      <c r="O159" s="52"/>
    </row>
    <row r="160" spans="1:15" ht="18" customHeight="1">
      <c r="A160" s="54" t="s">
        <v>1267</v>
      </c>
      <c r="B160" s="54" t="s">
        <v>1268</v>
      </c>
      <c r="C160" s="54" t="s">
        <v>1269</v>
      </c>
      <c r="D160" s="54" t="s">
        <v>1270</v>
      </c>
      <c r="E160" s="55" t="s">
        <v>1271</v>
      </c>
      <c r="F160" s="55" t="s">
        <v>1064</v>
      </c>
      <c r="G160" s="54" t="s">
        <v>269</v>
      </c>
      <c r="H160" s="54" t="s">
        <v>270</v>
      </c>
      <c r="I160" s="54" t="s">
        <v>271</v>
      </c>
      <c r="J160" s="56" t="s">
        <v>1272</v>
      </c>
      <c r="K160" s="56" t="s">
        <v>1273</v>
      </c>
      <c r="L160" s="56" t="s">
        <v>624</v>
      </c>
      <c r="M160" s="57" t="s">
        <v>1052</v>
      </c>
      <c r="N160" s="51" t="s">
        <v>618</v>
      </c>
      <c r="O160" s="52"/>
    </row>
    <row r="161" spans="1:15" ht="18" customHeight="1">
      <c r="A161" s="54" t="s">
        <v>1274</v>
      </c>
      <c r="B161" s="54" t="s">
        <v>1275</v>
      </c>
      <c r="C161" s="54" t="s">
        <v>1276</v>
      </c>
      <c r="D161" s="54" t="s">
        <v>708</v>
      </c>
      <c r="E161" s="55" t="s">
        <v>1277</v>
      </c>
      <c r="F161" s="55" t="s">
        <v>1278</v>
      </c>
      <c r="G161" s="54" t="s">
        <v>303</v>
      </c>
      <c r="H161" s="54" t="s">
        <v>270</v>
      </c>
      <c r="I161" s="54" t="s">
        <v>271</v>
      </c>
      <c r="J161" s="56" t="s">
        <v>1279</v>
      </c>
      <c r="K161" s="56" t="s">
        <v>1280</v>
      </c>
      <c r="L161" s="56" t="s">
        <v>624</v>
      </c>
      <c r="M161" s="57" t="s">
        <v>1052</v>
      </c>
      <c r="N161" s="51" t="s">
        <v>618</v>
      </c>
      <c r="O161" s="52"/>
    </row>
    <row r="162" spans="1:15" ht="18" customHeight="1">
      <c r="A162" s="54" t="s">
        <v>1281</v>
      </c>
      <c r="B162" s="54" t="s">
        <v>1282</v>
      </c>
      <c r="C162" s="54" t="s">
        <v>1283</v>
      </c>
      <c r="D162" s="54" t="s">
        <v>393</v>
      </c>
      <c r="E162" s="55" t="s">
        <v>1084</v>
      </c>
      <c r="F162" s="55" t="s">
        <v>1085</v>
      </c>
      <c r="G162" s="54" t="s">
        <v>586</v>
      </c>
      <c r="H162" s="54" t="s">
        <v>270</v>
      </c>
      <c r="I162" s="54" t="s">
        <v>271</v>
      </c>
      <c r="J162" s="56" t="s">
        <v>1284</v>
      </c>
      <c r="K162" s="56" t="s">
        <v>1285</v>
      </c>
      <c r="L162" s="56" t="s">
        <v>624</v>
      </c>
      <c r="M162" s="57" t="s">
        <v>1052</v>
      </c>
      <c r="N162" s="51">
        <v>0</v>
      </c>
      <c r="O162" s="52"/>
    </row>
    <row r="163" spans="1:15" ht="18" customHeight="1">
      <c r="A163" s="54" t="s">
        <v>1286</v>
      </c>
      <c r="B163" s="54" t="s">
        <v>1287</v>
      </c>
      <c r="C163" s="54" t="s">
        <v>1288</v>
      </c>
      <c r="D163" s="54" t="s">
        <v>790</v>
      </c>
      <c r="E163" s="55" t="s">
        <v>791</v>
      </c>
      <c r="F163" s="55" t="s">
        <v>1149</v>
      </c>
      <c r="G163" s="54" t="s">
        <v>586</v>
      </c>
      <c r="H163" s="54" t="s">
        <v>270</v>
      </c>
      <c r="I163" s="54" t="s">
        <v>271</v>
      </c>
      <c r="J163" s="56" t="s">
        <v>1289</v>
      </c>
      <c r="K163" s="56" t="s">
        <v>1290</v>
      </c>
      <c r="L163" s="56" t="s">
        <v>624</v>
      </c>
      <c r="M163" s="57" t="s">
        <v>1052</v>
      </c>
      <c r="N163" s="51" t="s">
        <v>618</v>
      </c>
      <c r="O163" s="52"/>
    </row>
    <row r="164" spans="1:15" ht="18" customHeight="1">
      <c r="A164" s="54" t="s">
        <v>1291</v>
      </c>
      <c r="B164" s="54" t="s">
        <v>1292</v>
      </c>
      <c r="C164" s="54" t="s">
        <v>1293</v>
      </c>
      <c r="D164" s="54" t="s">
        <v>614</v>
      </c>
      <c r="E164" s="55" t="s">
        <v>615</v>
      </c>
      <c r="F164" s="55" t="s">
        <v>1064</v>
      </c>
      <c r="G164" s="54" t="s">
        <v>269</v>
      </c>
      <c r="H164" s="54" t="s">
        <v>270</v>
      </c>
      <c r="I164" s="54" t="s">
        <v>271</v>
      </c>
      <c r="J164" s="56" t="s">
        <v>1294</v>
      </c>
      <c r="K164" s="56" t="s">
        <v>1295</v>
      </c>
      <c r="L164" s="56" t="s">
        <v>624</v>
      </c>
      <c r="M164" s="57" t="s">
        <v>1052</v>
      </c>
      <c r="N164" s="51" t="s">
        <v>286</v>
      </c>
      <c r="O164" s="52"/>
    </row>
    <row r="165" spans="1:15" ht="18" customHeight="1">
      <c r="A165" s="54" t="s">
        <v>1296</v>
      </c>
      <c r="B165" s="54" t="s">
        <v>1297</v>
      </c>
      <c r="C165" s="54" t="s">
        <v>1298</v>
      </c>
      <c r="D165" s="54" t="s">
        <v>628</v>
      </c>
      <c r="E165" s="55" t="s">
        <v>629</v>
      </c>
      <c r="F165" s="55" t="s">
        <v>1064</v>
      </c>
      <c r="G165" s="54" t="s">
        <v>269</v>
      </c>
      <c r="H165" s="54" t="s">
        <v>270</v>
      </c>
      <c r="I165" s="54" t="s">
        <v>271</v>
      </c>
      <c r="J165" s="56" t="s">
        <v>1299</v>
      </c>
      <c r="K165" s="56" t="s">
        <v>1300</v>
      </c>
      <c r="L165" s="56" t="s">
        <v>624</v>
      </c>
      <c r="M165" s="57" t="s">
        <v>1052</v>
      </c>
      <c r="N165" s="51" t="s">
        <v>618</v>
      </c>
      <c r="O165" s="52"/>
    </row>
    <row r="166" spans="1:15" ht="18" customHeight="1">
      <c r="A166" s="54" t="s">
        <v>1301</v>
      </c>
      <c r="B166" s="54" t="s">
        <v>1302</v>
      </c>
      <c r="C166" s="54" t="s">
        <v>1303</v>
      </c>
      <c r="D166" s="54" t="s">
        <v>480</v>
      </c>
      <c r="E166" s="55" t="s">
        <v>481</v>
      </c>
      <c r="F166" s="55" t="s">
        <v>1058</v>
      </c>
      <c r="G166" s="54" t="s">
        <v>269</v>
      </c>
      <c r="H166" s="54" t="s">
        <v>270</v>
      </c>
      <c r="I166" s="54" t="s">
        <v>271</v>
      </c>
      <c r="J166" s="56" t="s">
        <v>1304</v>
      </c>
      <c r="K166" s="56" t="s">
        <v>1305</v>
      </c>
      <c r="L166" s="56" t="s">
        <v>624</v>
      </c>
      <c r="M166" s="57" t="s">
        <v>1052</v>
      </c>
      <c r="N166" s="51" t="s">
        <v>624</v>
      </c>
      <c r="O166" s="52"/>
    </row>
    <row r="167" spans="1:15" ht="18" customHeight="1">
      <c r="A167" s="54" t="s">
        <v>1306</v>
      </c>
      <c r="B167" s="54" t="s">
        <v>1307</v>
      </c>
      <c r="C167" s="54" t="s">
        <v>1308</v>
      </c>
      <c r="D167" s="54" t="s">
        <v>1109</v>
      </c>
      <c r="E167" s="55" t="s">
        <v>1110</v>
      </c>
      <c r="F167" s="55" t="s">
        <v>1091</v>
      </c>
      <c r="G167" s="54" t="s">
        <v>586</v>
      </c>
      <c r="H167" s="54" t="s">
        <v>270</v>
      </c>
      <c r="I167" s="54" t="s">
        <v>271</v>
      </c>
      <c r="J167" s="56" t="s">
        <v>1309</v>
      </c>
      <c r="K167" s="56" t="s">
        <v>1310</v>
      </c>
      <c r="L167" s="56" t="s">
        <v>624</v>
      </c>
      <c r="M167" s="57" t="s">
        <v>1052</v>
      </c>
      <c r="N167" s="51" t="s">
        <v>618</v>
      </c>
      <c r="O167" s="52"/>
    </row>
    <row r="168" spans="1:15" ht="18" customHeight="1">
      <c r="A168" s="54" t="s">
        <v>1311</v>
      </c>
      <c r="B168" s="54" t="s">
        <v>1312</v>
      </c>
      <c r="C168" s="54" t="s">
        <v>1313</v>
      </c>
      <c r="D168" s="54" t="s">
        <v>1047</v>
      </c>
      <c r="E168" s="55" t="s">
        <v>1048</v>
      </c>
      <c r="F168" s="55" t="s">
        <v>1049</v>
      </c>
      <c r="G168" s="54" t="s">
        <v>269</v>
      </c>
      <c r="H168" s="54" t="s">
        <v>270</v>
      </c>
      <c r="I168" s="54" t="s">
        <v>271</v>
      </c>
      <c r="J168" s="56" t="s">
        <v>1314</v>
      </c>
      <c r="K168" s="56" t="s">
        <v>1315</v>
      </c>
      <c r="L168" s="56" t="s">
        <v>624</v>
      </c>
      <c r="M168" s="57" t="s">
        <v>1052</v>
      </c>
      <c r="N168" s="51">
        <v>0</v>
      </c>
      <c r="O168" s="52"/>
    </row>
    <row r="169" spans="1:15" ht="18" customHeight="1">
      <c r="A169" s="54" t="s">
        <v>1316</v>
      </c>
      <c r="B169" s="54" t="s">
        <v>1317</v>
      </c>
      <c r="C169" s="54" t="s">
        <v>1318</v>
      </c>
      <c r="D169" s="54" t="s">
        <v>708</v>
      </c>
      <c r="E169" s="55" t="s">
        <v>1277</v>
      </c>
      <c r="F169" s="55" t="s">
        <v>1278</v>
      </c>
      <c r="G169" s="54" t="s">
        <v>303</v>
      </c>
      <c r="H169" s="54" t="s">
        <v>270</v>
      </c>
      <c r="I169" s="54" t="s">
        <v>271</v>
      </c>
      <c r="J169" s="56" t="s">
        <v>1319</v>
      </c>
      <c r="K169" s="56" t="s">
        <v>1320</v>
      </c>
      <c r="L169" s="56" t="s">
        <v>624</v>
      </c>
      <c r="M169" s="57" t="s">
        <v>1052</v>
      </c>
      <c r="N169" s="51" t="s">
        <v>358</v>
      </c>
      <c r="O169" s="52"/>
    </row>
    <row r="170" spans="1:15" ht="18" customHeight="1">
      <c r="A170" s="54" t="s">
        <v>1321</v>
      </c>
      <c r="B170" s="54" t="s">
        <v>1322</v>
      </c>
      <c r="C170" s="54" t="s">
        <v>1323</v>
      </c>
      <c r="D170" s="54" t="s">
        <v>1070</v>
      </c>
      <c r="E170" s="55" t="s">
        <v>1071</v>
      </c>
      <c r="F170" s="55" t="s">
        <v>1049</v>
      </c>
      <c r="G170" s="54" t="s">
        <v>586</v>
      </c>
      <c r="H170" s="54" t="s">
        <v>270</v>
      </c>
      <c r="I170" s="54" t="s">
        <v>271</v>
      </c>
      <c r="J170" s="56" t="s">
        <v>1324</v>
      </c>
      <c r="K170" s="56" t="s">
        <v>1325</v>
      </c>
      <c r="L170" s="56" t="s">
        <v>624</v>
      </c>
      <c r="M170" s="57" t="s">
        <v>1052</v>
      </c>
      <c r="N170" s="51">
        <v>0</v>
      </c>
      <c r="O170" s="52"/>
    </row>
    <row r="171" spans="1:15" ht="18" customHeight="1">
      <c r="A171" s="54" t="s">
        <v>1326</v>
      </c>
      <c r="B171" s="54" t="s">
        <v>1327</v>
      </c>
      <c r="C171" s="54" t="s">
        <v>1328</v>
      </c>
      <c r="D171" s="54" t="s">
        <v>964</v>
      </c>
      <c r="E171" s="55" t="s">
        <v>965</v>
      </c>
      <c r="F171" s="55" t="s">
        <v>1064</v>
      </c>
      <c r="G171" s="54" t="s">
        <v>586</v>
      </c>
      <c r="H171" s="54" t="s">
        <v>270</v>
      </c>
      <c r="I171" s="54" t="s">
        <v>271</v>
      </c>
      <c r="J171" s="56" t="s">
        <v>1329</v>
      </c>
      <c r="K171" s="56" t="s">
        <v>1330</v>
      </c>
      <c r="L171" s="56" t="s">
        <v>624</v>
      </c>
      <c r="M171" s="57" t="s">
        <v>1052</v>
      </c>
      <c r="N171" s="51" t="s">
        <v>618</v>
      </c>
      <c r="O171" s="52"/>
    </row>
    <row r="172" spans="1:15" ht="18" customHeight="1">
      <c r="A172" s="54" t="s">
        <v>1331</v>
      </c>
      <c r="B172" s="54" t="s">
        <v>1332</v>
      </c>
      <c r="C172" s="54" t="s">
        <v>1333</v>
      </c>
      <c r="D172" s="54" t="s">
        <v>348</v>
      </c>
      <c r="E172" s="55" t="s">
        <v>1334</v>
      </c>
      <c r="F172" s="55" t="s">
        <v>1149</v>
      </c>
      <c r="G172" s="54" t="s">
        <v>586</v>
      </c>
      <c r="H172" s="54" t="s">
        <v>270</v>
      </c>
      <c r="I172" s="54" t="s">
        <v>271</v>
      </c>
      <c r="J172" s="56" t="s">
        <v>1335</v>
      </c>
      <c r="K172" s="56" t="s">
        <v>1336</v>
      </c>
      <c r="L172" s="56" t="s">
        <v>624</v>
      </c>
      <c r="M172" s="57" t="s">
        <v>1052</v>
      </c>
      <c r="N172" s="51" t="s">
        <v>276</v>
      </c>
      <c r="O172" s="52"/>
    </row>
    <row r="173" spans="1:15" ht="18" customHeight="1">
      <c r="A173" s="54" t="s">
        <v>1337</v>
      </c>
      <c r="B173" s="54" t="s">
        <v>1338</v>
      </c>
      <c r="C173" s="54" t="s">
        <v>1339</v>
      </c>
      <c r="D173" s="54" t="s">
        <v>563</v>
      </c>
      <c r="E173" s="55" t="s">
        <v>1252</v>
      </c>
      <c r="F173" s="55" t="s">
        <v>1141</v>
      </c>
      <c r="G173" s="54" t="s">
        <v>586</v>
      </c>
      <c r="H173" s="54" t="s">
        <v>270</v>
      </c>
      <c r="I173" s="54" t="s">
        <v>271</v>
      </c>
      <c r="J173" s="56" t="s">
        <v>304</v>
      </c>
      <c r="K173" s="56" t="s">
        <v>1340</v>
      </c>
      <c r="L173" s="56" t="s">
        <v>624</v>
      </c>
      <c r="M173" s="57" t="s">
        <v>1052</v>
      </c>
      <c r="N173" s="51" t="s">
        <v>276</v>
      </c>
      <c r="O173" s="52"/>
    </row>
    <row r="174" spans="1:15" ht="18" customHeight="1">
      <c r="A174" s="54" t="s">
        <v>1341</v>
      </c>
      <c r="B174" s="54" t="s">
        <v>1342</v>
      </c>
      <c r="C174" s="54" t="s">
        <v>1343</v>
      </c>
      <c r="D174" s="54" t="s">
        <v>1270</v>
      </c>
      <c r="E174" s="55" t="s">
        <v>1271</v>
      </c>
      <c r="F174" s="55" t="s">
        <v>1064</v>
      </c>
      <c r="G174" s="54" t="s">
        <v>586</v>
      </c>
      <c r="H174" s="54" t="s">
        <v>270</v>
      </c>
      <c r="I174" s="54" t="s">
        <v>271</v>
      </c>
      <c r="J174" s="56" t="s">
        <v>1344</v>
      </c>
      <c r="K174" s="56" t="s">
        <v>579</v>
      </c>
      <c r="L174" s="56" t="s">
        <v>624</v>
      </c>
      <c r="M174" s="57" t="s">
        <v>1052</v>
      </c>
      <c r="N174" s="51" t="s">
        <v>286</v>
      </c>
      <c r="O174" s="52"/>
    </row>
    <row r="175" spans="1:15" ht="18" customHeight="1">
      <c r="A175" s="54" t="s">
        <v>1345</v>
      </c>
      <c r="B175" s="54" t="s">
        <v>1346</v>
      </c>
      <c r="C175" s="54" t="s">
        <v>1347</v>
      </c>
      <c r="D175" s="54" t="s">
        <v>1184</v>
      </c>
      <c r="E175" s="55" t="s">
        <v>1185</v>
      </c>
      <c r="F175" s="55" t="s">
        <v>1149</v>
      </c>
      <c r="G175" s="54" t="s">
        <v>586</v>
      </c>
      <c r="H175" s="54" t="s">
        <v>270</v>
      </c>
      <c r="I175" s="54" t="s">
        <v>271</v>
      </c>
      <c r="J175" s="56" t="s">
        <v>1348</v>
      </c>
      <c r="K175" s="56" t="s">
        <v>1349</v>
      </c>
      <c r="L175" s="56" t="s">
        <v>624</v>
      </c>
      <c r="M175" s="57" t="s">
        <v>1052</v>
      </c>
      <c r="N175" s="51">
        <v>0</v>
      </c>
      <c r="O175" s="52"/>
    </row>
    <row r="176" spans="1:15" ht="18" customHeight="1">
      <c r="A176" s="54" t="s">
        <v>1350</v>
      </c>
      <c r="B176" s="54" t="s">
        <v>1351</v>
      </c>
      <c r="C176" s="54" t="s">
        <v>1352</v>
      </c>
      <c r="D176" s="54" t="s">
        <v>830</v>
      </c>
      <c r="E176" s="55" t="s">
        <v>831</v>
      </c>
      <c r="F176" s="55" t="s">
        <v>1259</v>
      </c>
      <c r="G176" s="54" t="s">
        <v>269</v>
      </c>
      <c r="H176" s="54" t="s">
        <v>270</v>
      </c>
      <c r="I176" s="54" t="s">
        <v>271</v>
      </c>
      <c r="J176" s="56" t="s">
        <v>1353</v>
      </c>
      <c r="K176" s="56" t="s">
        <v>1354</v>
      </c>
      <c r="L176" s="56" t="s">
        <v>624</v>
      </c>
      <c r="M176" s="57" t="s">
        <v>1052</v>
      </c>
      <c r="N176" s="51">
        <v>0</v>
      </c>
      <c r="O176" s="52"/>
    </row>
    <row r="177" spans="1:15" ht="18" customHeight="1">
      <c r="A177" s="54" t="s">
        <v>1355</v>
      </c>
      <c r="B177" s="54" t="s">
        <v>1356</v>
      </c>
      <c r="C177" s="54" t="s">
        <v>1357</v>
      </c>
      <c r="D177" s="54" t="s">
        <v>1077</v>
      </c>
      <c r="E177" s="55" t="s">
        <v>1078</v>
      </c>
      <c r="F177" s="55" t="s">
        <v>1049</v>
      </c>
      <c r="G177" s="54" t="s">
        <v>269</v>
      </c>
      <c r="H177" s="54" t="s">
        <v>270</v>
      </c>
      <c r="I177" s="54" t="s">
        <v>271</v>
      </c>
      <c r="J177" s="56" t="s">
        <v>1358</v>
      </c>
      <c r="K177" s="56" t="s">
        <v>1359</v>
      </c>
      <c r="L177" s="56" t="s">
        <v>624</v>
      </c>
      <c r="M177" s="57" t="s">
        <v>1052</v>
      </c>
      <c r="N177" s="51" t="s">
        <v>286</v>
      </c>
      <c r="O177" s="52"/>
    </row>
    <row r="178" spans="1:15" ht="18" customHeight="1">
      <c r="A178" s="54" t="s">
        <v>1360</v>
      </c>
      <c r="B178" s="54" t="s">
        <v>1361</v>
      </c>
      <c r="C178" s="54" t="s">
        <v>1362</v>
      </c>
      <c r="D178" s="54" t="s">
        <v>584</v>
      </c>
      <c r="E178" s="55" t="s">
        <v>1165</v>
      </c>
      <c r="F178" s="55" t="s">
        <v>1130</v>
      </c>
      <c r="G178" s="54" t="s">
        <v>269</v>
      </c>
      <c r="H178" s="54" t="s">
        <v>270</v>
      </c>
      <c r="I178" s="54" t="s">
        <v>271</v>
      </c>
      <c r="J178" s="56" t="s">
        <v>1363</v>
      </c>
      <c r="K178" s="56" t="s">
        <v>1364</v>
      </c>
      <c r="L178" s="56" t="s">
        <v>624</v>
      </c>
      <c r="M178" s="57" t="s">
        <v>1052</v>
      </c>
      <c r="N178" s="51" t="s">
        <v>358</v>
      </c>
      <c r="O178" s="52"/>
    </row>
    <row r="179" spans="1:15" ht="18" customHeight="1">
      <c r="A179" s="54" t="s">
        <v>1365</v>
      </c>
      <c r="B179" s="54" t="s">
        <v>1366</v>
      </c>
      <c r="C179" s="54" t="s">
        <v>1367</v>
      </c>
      <c r="D179" s="54" t="s">
        <v>823</v>
      </c>
      <c r="E179" s="55" t="s">
        <v>1171</v>
      </c>
      <c r="F179" s="55" t="s">
        <v>1064</v>
      </c>
      <c r="G179" s="54" t="s">
        <v>586</v>
      </c>
      <c r="H179" s="54" t="s">
        <v>270</v>
      </c>
      <c r="I179" s="54" t="s">
        <v>271</v>
      </c>
      <c r="J179" s="56" t="s">
        <v>1368</v>
      </c>
      <c r="K179" s="56" t="s">
        <v>1369</v>
      </c>
      <c r="L179" s="56" t="s">
        <v>624</v>
      </c>
      <c r="M179" s="57" t="s">
        <v>1052</v>
      </c>
      <c r="N179" s="51" t="s">
        <v>324</v>
      </c>
      <c r="O179" s="52"/>
    </row>
    <row r="180" spans="1:15" ht="18" customHeight="1">
      <c r="A180" s="54" t="s">
        <v>1370</v>
      </c>
      <c r="B180" s="54" t="s">
        <v>1371</v>
      </c>
      <c r="C180" s="54" t="s">
        <v>1372</v>
      </c>
      <c r="D180" s="54" t="s">
        <v>756</v>
      </c>
      <c r="E180" s="55" t="s">
        <v>757</v>
      </c>
      <c r="F180" s="55" t="s">
        <v>1091</v>
      </c>
      <c r="G180" s="54" t="s">
        <v>269</v>
      </c>
      <c r="H180" s="54" t="s">
        <v>270</v>
      </c>
      <c r="I180" s="54" t="s">
        <v>271</v>
      </c>
      <c r="J180" s="56" t="s">
        <v>1373</v>
      </c>
      <c r="K180" s="56" t="s">
        <v>1374</v>
      </c>
      <c r="L180" s="56" t="s">
        <v>624</v>
      </c>
      <c r="M180" s="57" t="s">
        <v>1052</v>
      </c>
      <c r="N180" s="51" t="s">
        <v>624</v>
      </c>
      <c r="O180" s="52"/>
    </row>
    <row r="181" spans="1:15" ht="18" customHeight="1">
      <c r="A181" s="54" t="s">
        <v>1375</v>
      </c>
      <c r="B181" s="54" t="s">
        <v>1376</v>
      </c>
      <c r="C181" s="54" t="s">
        <v>1377</v>
      </c>
      <c r="D181" s="54" t="s">
        <v>458</v>
      </c>
      <c r="E181" s="55" t="s">
        <v>459</v>
      </c>
      <c r="F181" s="55" t="s">
        <v>1091</v>
      </c>
      <c r="G181" s="54" t="s">
        <v>269</v>
      </c>
      <c r="H181" s="54" t="s">
        <v>270</v>
      </c>
      <c r="I181" s="54" t="s">
        <v>271</v>
      </c>
      <c r="J181" s="56" t="s">
        <v>1378</v>
      </c>
      <c r="K181" s="56" t="s">
        <v>1379</v>
      </c>
      <c r="L181" s="56" t="s">
        <v>624</v>
      </c>
      <c r="M181" s="57" t="s">
        <v>1052</v>
      </c>
      <c r="N181" s="51">
        <v>0</v>
      </c>
      <c r="O181" s="52"/>
    </row>
    <row r="182" spans="1:15" ht="18" customHeight="1">
      <c r="A182" s="54" t="s">
        <v>1380</v>
      </c>
      <c r="B182" s="54" t="s">
        <v>1381</v>
      </c>
      <c r="C182" s="54" t="s">
        <v>1382</v>
      </c>
      <c r="D182" s="54" t="s">
        <v>823</v>
      </c>
      <c r="E182" s="55" t="s">
        <v>1171</v>
      </c>
      <c r="F182" s="55" t="s">
        <v>1064</v>
      </c>
      <c r="G182" s="54" t="s">
        <v>269</v>
      </c>
      <c r="H182" s="54" t="s">
        <v>270</v>
      </c>
      <c r="I182" s="54" t="s">
        <v>271</v>
      </c>
      <c r="J182" s="56" t="s">
        <v>587</v>
      </c>
      <c r="K182" s="56" t="s">
        <v>1383</v>
      </c>
      <c r="L182" s="56" t="s">
        <v>624</v>
      </c>
      <c r="M182" s="57" t="s">
        <v>1052</v>
      </c>
      <c r="N182" s="51">
        <v>0</v>
      </c>
      <c r="O182" s="52"/>
    </row>
    <row r="183" spans="1:15" ht="18" customHeight="1">
      <c r="A183" s="54" t="s">
        <v>1384</v>
      </c>
      <c r="B183" s="54" t="s">
        <v>1385</v>
      </c>
      <c r="C183" s="54" t="s">
        <v>1386</v>
      </c>
      <c r="D183" s="54" t="s">
        <v>1387</v>
      </c>
      <c r="E183" s="55" t="s">
        <v>1388</v>
      </c>
      <c r="F183" s="55" t="s">
        <v>1259</v>
      </c>
      <c r="G183" s="54" t="s">
        <v>303</v>
      </c>
      <c r="H183" s="54" t="s">
        <v>270</v>
      </c>
      <c r="I183" s="54" t="s">
        <v>271</v>
      </c>
      <c r="J183" s="56" t="s">
        <v>1389</v>
      </c>
      <c r="K183" s="56" t="s">
        <v>1390</v>
      </c>
      <c r="L183" s="56" t="s">
        <v>624</v>
      </c>
      <c r="M183" s="57" t="s">
        <v>1052</v>
      </c>
      <c r="N183" s="51" t="s">
        <v>618</v>
      </c>
      <c r="O183" s="52"/>
    </row>
    <row r="184" spans="1:15" ht="18" customHeight="1">
      <c r="A184" s="54" t="s">
        <v>1391</v>
      </c>
      <c r="B184" s="54" t="s">
        <v>1392</v>
      </c>
      <c r="C184" s="54" t="s">
        <v>1393</v>
      </c>
      <c r="D184" s="54" t="s">
        <v>444</v>
      </c>
      <c r="E184" s="55" t="s">
        <v>445</v>
      </c>
      <c r="F184" s="55" t="s">
        <v>1130</v>
      </c>
      <c r="G184" s="54" t="s">
        <v>303</v>
      </c>
      <c r="H184" s="54" t="s">
        <v>270</v>
      </c>
      <c r="I184" s="54" t="s">
        <v>271</v>
      </c>
      <c r="J184" s="56" t="s">
        <v>1394</v>
      </c>
      <c r="K184" s="56" t="s">
        <v>1395</v>
      </c>
      <c r="L184" s="56" t="s">
        <v>624</v>
      </c>
      <c r="M184" s="57" t="s">
        <v>1052</v>
      </c>
      <c r="N184" s="51" t="s">
        <v>286</v>
      </c>
      <c r="O184" s="52"/>
    </row>
    <row r="185" spans="1:15" ht="18" customHeight="1">
      <c r="A185" s="54" t="s">
        <v>1396</v>
      </c>
      <c r="B185" s="54" t="s">
        <v>1397</v>
      </c>
      <c r="C185" s="54" t="s">
        <v>1398</v>
      </c>
      <c r="D185" s="54" t="s">
        <v>790</v>
      </c>
      <c r="E185" s="55" t="s">
        <v>791</v>
      </c>
      <c r="F185" s="55" t="s">
        <v>1149</v>
      </c>
      <c r="G185" s="54" t="s">
        <v>586</v>
      </c>
      <c r="H185" s="54" t="s">
        <v>270</v>
      </c>
      <c r="I185" s="54" t="s">
        <v>271</v>
      </c>
      <c r="J185" s="56" t="s">
        <v>1399</v>
      </c>
      <c r="K185" s="56" t="s">
        <v>1400</v>
      </c>
      <c r="L185" s="56" t="s">
        <v>624</v>
      </c>
      <c r="M185" s="57" t="s">
        <v>1052</v>
      </c>
      <c r="N185" s="51" t="s">
        <v>286</v>
      </c>
      <c r="O185" s="52"/>
    </row>
    <row r="186" spans="1:15" ht="18" customHeight="1">
      <c r="A186" s="54" t="s">
        <v>1401</v>
      </c>
      <c r="B186" s="54" t="s">
        <v>1402</v>
      </c>
      <c r="C186" s="54" t="s">
        <v>1403</v>
      </c>
      <c r="D186" s="54" t="s">
        <v>1404</v>
      </c>
      <c r="E186" s="55" t="s">
        <v>1405</v>
      </c>
      <c r="F186" s="55" t="s">
        <v>1141</v>
      </c>
      <c r="G186" s="54" t="s">
        <v>269</v>
      </c>
      <c r="H186" s="54" t="s">
        <v>270</v>
      </c>
      <c r="I186" s="54" t="s">
        <v>271</v>
      </c>
      <c r="J186" s="56" t="s">
        <v>1406</v>
      </c>
      <c r="K186" s="56" t="s">
        <v>1407</v>
      </c>
      <c r="L186" s="56" t="s">
        <v>624</v>
      </c>
      <c r="M186" s="57" t="s">
        <v>1052</v>
      </c>
      <c r="N186" s="51">
        <v>0</v>
      </c>
      <c r="O186" s="52"/>
    </row>
    <row r="187" spans="1:15" ht="18" customHeight="1">
      <c r="A187" s="54" t="s">
        <v>1408</v>
      </c>
      <c r="B187" s="54" t="s">
        <v>1409</v>
      </c>
      <c r="C187" s="54" t="s">
        <v>1410</v>
      </c>
      <c r="D187" s="54" t="s">
        <v>1203</v>
      </c>
      <c r="E187" s="55" t="s">
        <v>1204</v>
      </c>
      <c r="F187" s="55" t="s">
        <v>1205</v>
      </c>
      <c r="G187" s="54" t="s">
        <v>269</v>
      </c>
      <c r="H187" s="54" t="s">
        <v>270</v>
      </c>
      <c r="I187" s="54" t="s">
        <v>271</v>
      </c>
      <c r="J187" s="56" t="s">
        <v>1411</v>
      </c>
      <c r="K187" s="56" t="s">
        <v>1412</v>
      </c>
      <c r="L187" s="56" t="s">
        <v>624</v>
      </c>
      <c r="M187" s="57" t="s">
        <v>1052</v>
      </c>
      <c r="N187" s="51">
        <v>0</v>
      </c>
      <c r="O187" s="52"/>
    </row>
    <row r="188" spans="1:15" ht="18" customHeight="1">
      <c r="A188" s="54" t="s">
        <v>1413</v>
      </c>
      <c r="B188" s="54" t="s">
        <v>1414</v>
      </c>
      <c r="C188" s="54" t="s">
        <v>1415</v>
      </c>
      <c r="D188" s="54" t="s">
        <v>570</v>
      </c>
      <c r="E188" s="55" t="s">
        <v>1416</v>
      </c>
      <c r="F188" s="55" t="s">
        <v>1149</v>
      </c>
      <c r="G188" s="54" t="s">
        <v>269</v>
      </c>
      <c r="H188" s="54" t="s">
        <v>270</v>
      </c>
      <c r="I188" s="54" t="s">
        <v>271</v>
      </c>
      <c r="J188" s="56" t="s">
        <v>1417</v>
      </c>
      <c r="K188" s="56" t="s">
        <v>1418</v>
      </c>
      <c r="L188" s="56" t="s">
        <v>624</v>
      </c>
      <c r="M188" s="57" t="s">
        <v>1052</v>
      </c>
      <c r="N188" s="51">
        <v>0</v>
      </c>
      <c r="O188" s="52"/>
    </row>
    <row r="189" spans="1:15" ht="18" customHeight="1">
      <c r="A189" s="54" t="s">
        <v>1419</v>
      </c>
      <c r="B189" s="54" t="s">
        <v>1420</v>
      </c>
      <c r="C189" s="54" t="s">
        <v>1421</v>
      </c>
      <c r="D189" s="54" t="s">
        <v>348</v>
      </c>
      <c r="E189" s="55" t="s">
        <v>1334</v>
      </c>
      <c r="F189" s="55" t="s">
        <v>1149</v>
      </c>
      <c r="G189" s="54" t="s">
        <v>586</v>
      </c>
      <c r="H189" s="54" t="s">
        <v>270</v>
      </c>
      <c r="I189" s="54" t="s">
        <v>271</v>
      </c>
      <c r="J189" s="56" t="s">
        <v>1422</v>
      </c>
      <c r="K189" s="56" t="s">
        <v>1423</v>
      </c>
      <c r="L189" s="56" t="s">
        <v>624</v>
      </c>
      <c r="M189" s="57" t="s">
        <v>1052</v>
      </c>
      <c r="N189" s="51" t="s">
        <v>276</v>
      </c>
      <c r="O189" s="52"/>
    </row>
    <row r="190" spans="1:15" ht="18" customHeight="1">
      <c r="A190" s="54" t="s">
        <v>1424</v>
      </c>
      <c r="B190" s="54" t="s">
        <v>1425</v>
      </c>
      <c r="C190" s="54" t="s">
        <v>1426</v>
      </c>
      <c r="D190" s="54" t="s">
        <v>1184</v>
      </c>
      <c r="E190" s="55" t="s">
        <v>1185</v>
      </c>
      <c r="F190" s="55" t="s">
        <v>1149</v>
      </c>
      <c r="G190" s="54" t="s">
        <v>586</v>
      </c>
      <c r="H190" s="54" t="s">
        <v>270</v>
      </c>
      <c r="I190" s="54" t="s">
        <v>271</v>
      </c>
      <c r="J190" s="56" t="s">
        <v>1427</v>
      </c>
      <c r="K190" s="56" t="s">
        <v>1428</v>
      </c>
      <c r="L190" s="56" t="s">
        <v>624</v>
      </c>
      <c r="M190" s="57" t="s">
        <v>1052</v>
      </c>
      <c r="N190" s="51">
        <v>0</v>
      </c>
      <c r="O190" s="52"/>
    </row>
    <row r="191" spans="1:15" ht="18" customHeight="1">
      <c r="A191" s="54" t="s">
        <v>1429</v>
      </c>
      <c r="B191" s="54" t="s">
        <v>1430</v>
      </c>
      <c r="C191" s="54" t="s">
        <v>1431</v>
      </c>
      <c r="D191" s="54" t="s">
        <v>650</v>
      </c>
      <c r="E191" s="55" t="s">
        <v>651</v>
      </c>
      <c r="F191" s="55" t="s">
        <v>1130</v>
      </c>
      <c r="G191" s="54" t="s">
        <v>586</v>
      </c>
      <c r="H191" s="54" t="s">
        <v>270</v>
      </c>
      <c r="I191" s="54" t="s">
        <v>271</v>
      </c>
      <c r="J191" s="56" t="s">
        <v>1432</v>
      </c>
      <c r="K191" s="56" t="s">
        <v>1433</v>
      </c>
      <c r="L191" s="56" t="s">
        <v>624</v>
      </c>
      <c r="M191" s="57" t="s">
        <v>1052</v>
      </c>
      <c r="N191" s="51">
        <v>0</v>
      </c>
      <c r="O191" s="52"/>
    </row>
    <row r="192" spans="1:15" ht="18" customHeight="1">
      <c r="A192" s="54" t="s">
        <v>1434</v>
      </c>
      <c r="B192" s="54" t="s">
        <v>1435</v>
      </c>
      <c r="C192" s="54" t="s">
        <v>1436</v>
      </c>
      <c r="D192" s="54" t="s">
        <v>528</v>
      </c>
      <c r="E192" s="55" t="s">
        <v>1437</v>
      </c>
      <c r="F192" s="55" t="s">
        <v>1091</v>
      </c>
      <c r="G192" s="54" t="s">
        <v>586</v>
      </c>
      <c r="H192" s="54" t="s">
        <v>270</v>
      </c>
      <c r="I192" s="54" t="s">
        <v>271</v>
      </c>
      <c r="J192" s="56" t="s">
        <v>1438</v>
      </c>
      <c r="K192" s="56" t="s">
        <v>1439</v>
      </c>
      <c r="L192" s="56" t="s">
        <v>624</v>
      </c>
      <c r="M192" s="57" t="s">
        <v>1052</v>
      </c>
      <c r="N192" s="51" t="s">
        <v>286</v>
      </c>
      <c r="O192" s="52"/>
    </row>
    <row r="193" spans="1:15" ht="18" customHeight="1">
      <c r="A193" s="54" t="s">
        <v>1440</v>
      </c>
      <c r="B193" s="54" t="s">
        <v>1441</v>
      </c>
      <c r="C193" s="54" t="s">
        <v>1442</v>
      </c>
      <c r="D193" s="54" t="s">
        <v>823</v>
      </c>
      <c r="E193" s="55" t="s">
        <v>1171</v>
      </c>
      <c r="F193" s="55" t="s">
        <v>1064</v>
      </c>
      <c r="G193" s="54" t="s">
        <v>586</v>
      </c>
      <c r="H193" s="54" t="s">
        <v>270</v>
      </c>
      <c r="I193" s="54" t="s">
        <v>271</v>
      </c>
      <c r="J193" s="56" t="s">
        <v>1443</v>
      </c>
      <c r="K193" s="56" t="s">
        <v>1444</v>
      </c>
      <c r="L193" s="56" t="s">
        <v>624</v>
      </c>
      <c r="M193" s="57" t="s">
        <v>1052</v>
      </c>
      <c r="N193" s="51" t="s">
        <v>618</v>
      </c>
      <c r="O193" s="52"/>
    </row>
    <row r="194" spans="1:15" ht="18" customHeight="1">
      <c r="A194" s="54" t="s">
        <v>1445</v>
      </c>
      <c r="B194" s="54" t="s">
        <v>1446</v>
      </c>
      <c r="C194" s="54" t="s">
        <v>1447</v>
      </c>
      <c r="D194" s="54" t="s">
        <v>1448</v>
      </c>
      <c r="E194" s="55" t="s">
        <v>1449</v>
      </c>
      <c r="F194" s="55" t="s">
        <v>1091</v>
      </c>
      <c r="G194" s="54" t="s">
        <v>586</v>
      </c>
      <c r="H194" s="54" t="s">
        <v>270</v>
      </c>
      <c r="I194" s="54" t="s">
        <v>271</v>
      </c>
      <c r="J194" s="56" t="s">
        <v>1450</v>
      </c>
      <c r="K194" s="56" t="s">
        <v>1451</v>
      </c>
      <c r="L194" s="56" t="s">
        <v>624</v>
      </c>
      <c r="M194" s="57" t="s">
        <v>1052</v>
      </c>
      <c r="N194" s="51" t="s">
        <v>337</v>
      </c>
      <c r="O194" s="52"/>
    </row>
    <row r="195" spans="1:15" ht="18" customHeight="1">
      <c r="A195" s="54" t="s">
        <v>1452</v>
      </c>
      <c r="B195" s="54" t="s">
        <v>1453</v>
      </c>
      <c r="C195" s="54" t="s">
        <v>1454</v>
      </c>
      <c r="D195" s="54" t="s">
        <v>1097</v>
      </c>
      <c r="E195" s="55" t="s">
        <v>1098</v>
      </c>
      <c r="F195" s="55" t="s">
        <v>1091</v>
      </c>
      <c r="G195" s="54" t="s">
        <v>586</v>
      </c>
      <c r="H195" s="54" t="s">
        <v>270</v>
      </c>
      <c r="I195" s="54" t="s">
        <v>271</v>
      </c>
      <c r="J195" s="56" t="s">
        <v>1455</v>
      </c>
      <c r="K195" s="56" t="s">
        <v>1456</v>
      </c>
      <c r="L195" s="56" t="s">
        <v>624</v>
      </c>
      <c r="M195" s="57" t="s">
        <v>1052</v>
      </c>
      <c r="N195" s="51">
        <v>0</v>
      </c>
      <c r="O195" s="52"/>
    </row>
    <row r="196" spans="1:15" ht="18" customHeight="1">
      <c r="A196" s="54" t="s">
        <v>1457</v>
      </c>
      <c r="B196" s="54" t="s">
        <v>1458</v>
      </c>
      <c r="C196" s="54" t="s">
        <v>1459</v>
      </c>
      <c r="D196" s="54" t="s">
        <v>430</v>
      </c>
      <c r="E196" s="55" t="s">
        <v>1063</v>
      </c>
      <c r="F196" s="55" t="s">
        <v>1064</v>
      </c>
      <c r="G196" s="54" t="s">
        <v>586</v>
      </c>
      <c r="H196" s="54" t="s">
        <v>270</v>
      </c>
      <c r="I196" s="54" t="s">
        <v>271</v>
      </c>
      <c r="J196" s="56" t="s">
        <v>1460</v>
      </c>
      <c r="K196" s="56" t="s">
        <v>1461</v>
      </c>
      <c r="L196" s="56" t="s">
        <v>624</v>
      </c>
      <c r="M196" s="57" t="s">
        <v>1052</v>
      </c>
      <c r="N196" s="51">
        <v>0</v>
      </c>
      <c r="O196" s="52"/>
    </row>
    <row r="197" spans="1:15" ht="18" customHeight="1">
      <c r="A197" s="54" t="s">
        <v>1462</v>
      </c>
      <c r="B197" s="54" t="s">
        <v>1463</v>
      </c>
      <c r="C197" s="54" t="s">
        <v>1464</v>
      </c>
      <c r="D197" s="54" t="s">
        <v>1047</v>
      </c>
      <c r="E197" s="55" t="s">
        <v>1048</v>
      </c>
      <c r="F197" s="55" t="s">
        <v>1049</v>
      </c>
      <c r="G197" s="54" t="s">
        <v>269</v>
      </c>
      <c r="H197" s="54" t="s">
        <v>270</v>
      </c>
      <c r="I197" s="54" t="s">
        <v>271</v>
      </c>
      <c r="J197" s="56" t="s">
        <v>1465</v>
      </c>
      <c r="K197" s="56" t="s">
        <v>1466</v>
      </c>
      <c r="L197" s="56" t="s">
        <v>624</v>
      </c>
      <c r="M197" s="57" t="s">
        <v>1052</v>
      </c>
      <c r="N197" s="51">
        <v>0</v>
      </c>
      <c r="O197" s="52"/>
    </row>
    <row r="198" spans="1:15" ht="18" customHeight="1">
      <c r="A198" s="54" t="s">
        <v>1467</v>
      </c>
      <c r="B198" s="54" t="s">
        <v>1468</v>
      </c>
      <c r="C198" s="54" t="s">
        <v>1469</v>
      </c>
      <c r="D198" s="54" t="s">
        <v>628</v>
      </c>
      <c r="E198" s="55" t="s">
        <v>629</v>
      </c>
      <c r="F198" s="55" t="s">
        <v>1064</v>
      </c>
      <c r="G198" s="54" t="s">
        <v>269</v>
      </c>
      <c r="H198" s="54" t="s">
        <v>270</v>
      </c>
      <c r="I198" s="54" t="s">
        <v>271</v>
      </c>
      <c r="J198" s="56" t="s">
        <v>1470</v>
      </c>
      <c r="K198" s="56" t="s">
        <v>1471</v>
      </c>
      <c r="L198" s="56" t="s">
        <v>624</v>
      </c>
      <c r="M198" s="57" t="s">
        <v>1052</v>
      </c>
      <c r="N198" s="51" t="s">
        <v>618</v>
      </c>
      <c r="O198" s="52"/>
    </row>
    <row r="199" spans="1:15" ht="18" customHeight="1">
      <c r="A199" s="54" t="s">
        <v>1472</v>
      </c>
      <c r="B199" s="54" t="s">
        <v>1473</v>
      </c>
      <c r="C199" s="54" t="s">
        <v>1474</v>
      </c>
      <c r="D199" s="54" t="s">
        <v>1184</v>
      </c>
      <c r="E199" s="55" t="s">
        <v>1185</v>
      </c>
      <c r="F199" s="55" t="s">
        <v>1149</v>
      </c>
      <c r="G199" s="54" t="s">
        <v>269</v>
      </c>
      <c r="H199" s="54" t="s">
        <v>270</v>
      </c>
      <c r="I199" s="54" t="s">
        <v>271</v>
      </c>
      <c r="J199" s="56" t="s">
        <v>1475</v>
      </c>
      <c r="K199" s="56" t="s">
        <v>1476</v>
      </c>
      <c r="L199" s="56" t="s">
        <v>624</v>
      </c>
      <c r="M199" s="57" t="s">
        <v>1052</v>
      </c>
      <c r="N199" s="51">
        <v>0</v>
      </c>
      <c r="O199" s="52"/>
    </row>
    <row r="200" spans="1:15" ht="18" customHeight="1">
      <c r="A200" s="54" t="s">
        <v>1477</v>
      </c>
      <c r="B200" s="54" t="s">
        <v>1478</v>
      </c>
      <c r="C200" s="54" t="s">
        <v>1479</v>
      </c>
      <c r="D200" s="54" t="s">
        <v>797</v>
      </c>
      <c r="E200" s="55" t="s">
        <v>798</v>
      </c>
      <c r="F200" s="55" t="s">
        <v>1149</v>
      </c>
      <c r="G200" s="54" t="s">
        <v>269</v>
      </c>
      <c r="H200" s="54" t="s">
        <v>270</v>
      </c>
      <c r="I200" s="54" t="s">
        <v>271</v>
      </c>
      <c r="J200" s="56" t="s">
        <v>1480</v>
      </c>
      <c r="K200" s="56" t="s">
        <v>1481</v>
      </c>
      <c r="L200" s="56" t="s">
        <v>624</v>
      </c>
      <c r="M200" s="57" t="s">
        <v>1052</v>
      </c>
      <c r="N200" s="51">
        <v>0</v>
      </c>
      <c r="O200" s="52"/>
    </row>
    <row r="201" spans="1:15" ht="18" customHeight="1">
      <c r="A201" s="54" t="s">
        <v>1482</v>
      </c>
      <c r="B201" s="54" t="s">
        <v>1483</v>
      </c>
      <c r="C201" s="54" t="s">
        <v>1484</v>
      </c>
      <c r="D201" s="54" t="s">
        <v>756</v>
      </c>
      <c r="E201" s="55" t="s">
        <v>757</v>
      </c>
      <c r="F201" s="55" t="s">
        <v>1091</v>
      </c>
      <c r="G201" s="54" t="s">
        <v>269</v>
      </c>
      <c r="H201" s="54" t="s">
        <v>270</v>
      </c>
      <c r="I201" s="54" t="s">
        <v>271</v>
      </c>
      <c r="J201" s="56" t="s">
        <v>1485</v>
      </c>
      <c r="K201" s="56" t="s">
        <v>1486</v>
      </c>
      <c r="L201" s="56" t="s">
        <v>624</v>
      </c>
      <c r="M201" s="57" t="s">
        <v>1052</v>
      </c>
      <c r="N201" s="51" t="s">
        <v>1487</v>
      </c>
      <c r="O201" s="52"/>
    </row>
    <row r="202" spans="1:15" ht="18" customHeight="1">
      <c r="A202" s="54" t="s">
        <v>1488</v>
      </c>
      <c r="B202" s="54" t="s">
        <v>1489</v>
      </c>
      <c r="C202" s="54" t="s">
        <v>1490</v>
      </c>
      <c r="D202" s="54" t="s">
        <v>1491</v>
      </c>
      <c r="E202" s="55" t="s">
        <v>1492</v>
      </c>
      <c r="F202" s="55" t="s">
        <v>1058</v>
      </c>
      <c r="G202" s="54" t="s">
        <v>269</v>
      </c>
      <c r="H202" s="54" t="s">
        <v>270</v>
      </c>
      <c r="I202" s="54" t="s">
        <v>271</v>
      </c>
      <c r="J202" s="56" t="s">
        <v>1493</v>
      </c>
      <c r="K202" s="56" t="s">
        <v>1494</v>
      </c>
      <c r="L202" s="56" t="s">
        <v>624</v>
      </c>
      <c r="M202" s="57" t="s">
        <v>1052</v>
      </c>
      <c r="N202" s="51" t="s">
        <v>286</v>
      </c>
      <c r="O202" s="52"/>
    </row>
    <row r="203" spans="1:15" ht="18" customHeight="1">
      <c r="A203" s="54" t="s">
        <v>1495</v>
      </c>
      <c r="B203" s="54" t="s">
        <v>1496</v>
      </c>
      <c r="C203" s="54" t="s">
        <v>1497</v>
      </c>
      <c r="D203" s="54" t="s">
        <v>1147</v>
      </c>
      <c r="E203" s="55" t="s">
        <v>1148</v>
      </c>
      <c r="F203" s="55" t="s">
        <v>1149</v>
      </c>
      <c r="G203" s="54" t="s">
        <v>269</v>
      </c>
      <c r="H203" s="54" t="s">
        <v>270</v>
      </c>
      <c r="I203" s="54" t="s">
        <v>271</v>
      </c>
      <c r="J203" s="56" t="s">
        <v>1498</v>
      </c>
      <c r="K203" s="56" t="s">
        <v>1499</v>
      </c>
      <c r="L203" s="56" t="s">
        <v>624</v>
      </c>
      <c r="M203" s="57" t="s">
        <v>1052</v>
      </c>
      <c r="N203" s="51">
        <v>0</v>
      </c>
      <c r="O203" s="52"/>
    </row>
    <row r="204" spans="1:15" ht="18" customHeight="1">
      <c r="A204" s="54" t="s">
        <v>1500</v>
      </c>
      <c r="B204" s="54" t="s">
        <v>1501</v>
      </c>
      <c r="C204" s="54" t="s">
        <v>1502</v>
      </c>
      <c r="D204" s="54" t="s">
        <v>1503</v>
      </c>
      <c r="E204" s="55" t="s">
        <v>1504</v>
      </c>
      <c r="F204" s="55" t="s">
        <v>1091</v>
      </c>
      <c r="G204" s="54" t="s">
        <v>269</v>
      </c>
      <c r="H204" s="54" t="s">
        <v>270</v>
      </c>
      <c r="I204" s="54" t="s">
        <v>271</v>
      </c>
      <c r="J204" s="56" t="s">
        <v>1505</v>
      </c>
      <c r="K204" s="56" t="s">
        <v>1506</v>
      </c>
      <c r="L204" s="56" t="s">
        <v>624</v>
      </c>
      <c r="M204" s="57" t="s">
        <v>1052</v>
      </c>
      <c r="N204" s="51">
        <v>0</v>
      </c>
      <c r="O204" s="52"/>
    </row>
    <row r="205" spans="1:15" ht="18" customHeight="1">
      <c r="A205" s="54" t="s">
        <v>1507</v>
      </c>
      <c r="B205" s="54" t="s">
        <v>1508</v>
      </c>
      <c r="C205" s="54" t="s">
        <v>1509</v>
      </c>
      <c r="D205" s="54" t="s">
        <v>1510</v>
      </c>
      <c r="E205" s="55" t="s">
        <v>1511</v>
      </c>
      <c r="F205" s="55" t="s">
        <v>1141</v>
      </c>
      <c r="G205" s="54" t="s">
        <v>269</v>
      </c>
      <c r="H205" s="54" t="s">
        <v>270</v>
      </c>
      <c r="I205" s="54" t="s">
        <v>271</v>
      </c>
      <c r="J205" s="56" t="s">
        <v>1512</v>
      </c>
      <c r="K205" s="56" t="s">
        <v>1513</v>
      </c>
      <c r="L205" s="56" t="s">
        <v>624</v>
      </c>
      <c r="M205" s="57" t="s">
        <v>1052</v>
      </c>
      <c r="N205" s="51">
        <v>0</v>
      </c>
      <c r="O205" s="52"/>
    </row>
    <row r="206" spans="1:15" ht="18" customHeight="1">
      <c r="A206" s="54" t="s">
        <v>1514</v>
      </c>
      <c r="B206" s="54" t="s">
        <v>1515</v>
      </c>
      <c r="C206" s="54" t="s">
        <v>1516</v>
      </c>
      <c r="D206" s="54" t="s">
        <v>1517</v>
      </c>
      <c r="E206" s="55" t="s">
        <v>1518</v>
      </c>
      <c r="F206" s="55" t="s">
        <v>1064</v>
      </c>
      <c r="G206" s="54" t="s">
        <v>269</v>
      </c>
      <c r="H206" s="54" t="s">
        <v>270</v>
      </c>
      <c r="I206" s="54" t="s">
        <v>271</v>
      </c>
      <c r="J206" s="56" t="s">
        <v>1519</v>
      </c>
      <c r="K206" s="56" t="s">
        <v>1520</v>
      </c>
      <c r="L206" s="56" t="s">
        <v>624</v>
      </c>
      <c r="M206" s="57" t="s">
        <v>1052</v>
      </c>
      <c r="N206" s="51" t="s">
        <v>358</v>
      </c>
      <c r="O206" s="52"/>
    </row>
    <row r="207" spans="1:15" ht="18" customHeight="1">
      <c r="A207" s="54" t="s">
        <v>1521</v>
      </c>
      <c r="B207" s="54" t="s">
        <v>1522</v>
      </c>
      <c r="C207" s="54" t="s">
        <v>1523</v>
      </c>
      <c r="D207" s="54" t="s">
        <v>393</v>
      </c>
      <c r="E207" s="55" t="s">
        <v>1084</v>
      </c>
      <c r="F207" s="55" t="s">
        <v>1085</v>
      </c>
      <c r="G207" s="54" t="s">
        <v>269</v>
      </c>
      <c r="H207" s="54" t="s">
        <v>270</v>
      </c>
      <c r="I207" s="54" t="s">
        <v>271</v>
      </c>
      <c r="J207" s="56" t="s">
        <v>1524</v>
      </c>
      <c r="K207" s="56" t="s">
        <v>1525</v>
      </c>
      <c r="L207" s="56" t="s">
        <v>624</v>
      </c>
      <c r="M207" s="57" t="s">
        <v>1052</v>
      </c>
      <c r="N207" s="51">
        <v>0</v>
      </c>
      <c r="O207" s="52"/>
    </row>
    <row r="208" spans="1:15" ht="18" customHeight="1">
      <c r="A208" s="54" t="s">
        <v>1526</v>
      </c>
      <c r="B208" s="54" t="s">
        <v>1527</v>
      </c>
      <c r="C208" s="54" t="s">
        <v>1528</v>
      </c>
      <c r="D208" s="54" t="s">
        <v>790</v>
      </c>
      <c r="E208" s="55" t="s">
        <v>791</v>
      </c>
      <c r="F208" s="55" t="s">
        <v>1149</v>
      </c>
      <c r="G208" s="54" t="s">
        <v>269</v>
      </c>
      <c r="H208" s="54" t="s">
        <v>270</v>
      </c>
      <c r="I208" s="54" t="s">
        <v>271</v>
      </c>
      <c r="J208" s="56" t="s">
        <v>1529</v>
      </c>
      <c r="K208" s="56" t="s">
        <v>1530</v>
      </c>
      <c r="L208" s="56" t="s">
        <v>624</v>
      </c>
      <c r="M208" s="57" t="s">
        <v>1052</v>
      </c>
      <c r="N208" s="51" t="s">
        <v>276</v>
      </c>
      <c r="O208" s="52"/>
    </row>
    <row r="209" spans="1:15" ht="18" customHeight="1">
      <c r="A209" s="54" t="s">
        <v>1531</v>
      </c>
      <c r="B209" s="54" t="s">
        <v>1532</v>
      </c>
      <c r="C209" s="54" t="s">
        <v>1533</v>
      </c>
      <c r="D209" s="54" t="s">
        <v>1510</v>
      </c>
      <c r="E209" s="55" t="s">
        <v>1511</v>
      </c>
      <c r="F209" s="55" t="s">
        <v>1141</v>
      </c>
      <c r="G209" s="54" t="s">
        <v>269</v>
      </c>
      <c r="H209" s="54" t="s">
        <v>270</v>
      </c>
      <c r="I209" s="54" t="s">
        <v>271</v>
      </c>
      <c r="J209" s="56" t="s">
        <v>1534</v>
      </c>
      <c r="K209" s="56" t="s">
        <v>1535</v>
      </c>
      <c r="L209" s="56" t="s">
        <v>624</v>
      </c>
      <c r="M209" s="57" t="s">
        <v>1052</v>
      </c>
      <c r="N209" s="51">
        <v>0</v>
      </c>
      <c r="O209" s="52"/>
    </row>
    <row r="210" spans="1:15" ht="18" customHeight="1">
      <c r="A210" s="54" t="s">
        <v>1536</v>
      </c>
      <c r="B210" s="54" t="s">
        <v>1537</v>
      </c>
      <c r="C210" s="54" t="s">
        <v>1538</v>
      </c>
      <c r="D210" s="54" t="s">
        <v>628</v>
      </c>
      <c r="E210" s="55" t="s">
        <v>629</v>
      </c>
      <c r="F210" s="55" t="s">
        <v>1064</v>
      </c>
      <c r="G210" s="54" t="s">
        <v>269</v>
      </c>
      <c r="H210" s="54" t="s">
        <v>270</v>
      </c>
      <c r="I210" s="54" t="s">
        <v>271</v>
      </c>
      <c r="J210" s="56" t="s">
        <v>1539</v>
      </c>
      <c r="K210" s="56" t="s">
        <v>1540</v>
      </c>
      <c r="L210" s="56" t="s">
        <v>624</v>
      </c>
      <c r="M210" s="57" t="s">
        <v>1052</v>
      </c>
      <c r="N210" s="51" t="s">
        <v>624</v>
      </c>
      <c r="O210" s="52"/>
    </row>
    <row r="211" spans="1:15" ht="18" customHeight="1">
      <c r="A211" s="54" t="s">
        <v>1541</v>
      </c>
      <c r="B211" s="54" t="s">
        <v>1542</v>
      </c>
      <c r="C211" s="54" t="s">
        <v>1543</v>
      </c>
      <c r="D211" s="54" t="s">
        <v>865</v>
      </c>
      <c r="E211" s="55" t="s">
        <v>866</v>
      </c>
      <c r="F211" s="55" t="s">
        <v>1130</v>
      </c>
      <c r="G211" s="54" t="s">
        <v>269</v>
      </c>
      <c r="H211" s="54" t="s">
        <v>270</v>
      </c>
      <c r="I211" s="54" t="s">
        <v>271</v>
      </c>
      <c r="J211" s="56" t="s">
        <v>1544</v>
      </c>
      <c r="K211" s="56" t="s">
        <v>1545</v>
      </c>
      <c r="L211" s="56" t="s">
        <v>624</v>
      </c>
      <c r="M211" s="57" t="s">
        <v>1052</v>
      </c>
      <c r="N211" s="51">
        <v>0</v>
      </c>
      <c r="O211" s="52"/>
    </row>
    <row r="212" spans="1:15" ht="18" customHeight="1">
      <c r="A212" s="54" t="s">
        <v>1546</v>
      </c>
      <c r="B212" s="54" t="s">
        <v>1547</v>
      </c>
      <c r="C212" s="54" t="s">
        <v>1548</v>
      </c>
      <c r="D212" s="54" t="s">
        <v>872</v>
      </c>
      <c r="E212" s="55" t="s">
        <v>873</v>
      </c>
      <c r="F212" s="55" t="s">
        <v>1130</v>
      </c>
      <c r="G212" s="54" t="s">
        <v>269</v>
      </c>
      <c r="H212" s="54" t="s">
        <v>270</v>
      </c>
      <c r="I212" s="54" t="s">
        <v>271</v>
      </c>
      <c r="J212" s="56" t="s">
        <v>1549</v>
      </c>
      <c r="K212" s="56" t="s">
        <v>1550</v>
      </c>
      <c r="L212" s="56" t="s">
        <v>624</v>
      </c>
      <c r="M212" s="57" t="s">
        <v>1052</v>
      </c>
      <c r="N212" s="51" t="s">
        <v>286</v>
      </c>
      <c r="O212" s="52"/>
    </row>
    <row r="213" spans="1:15" ht="18" customHeight="1">
      <c r="A213" s="54" t="s">
        <v>1551</v>
      </c>
      <c r="B213" s="54" t="s">
        <v>1552</v>
      </c>
      <c r="C213" s="54" t="s">
        <v>1553</v>
      </c>
      <c r="D213" s="54" t="s">
        <v>1270</v>
      </c>
      <c r="E213" s="55" t="s">
        <v>1271</v>
      </c>
      <c r="F213" s="55" t="s">
        <v>1064</v>
      </c>
      <c r="G213" s="54" t="s">
        <v>269</v>
      </c>
      <c r="H213" s="54" t="s">
        <v>270</v>
      </c>
      <c r="I213" s="54" t="s">
        <v>271</v>
      </c>
      <c r="J213" s="56" t="s">
        <v>1554</v>
      </c>
      <c r="K213" s="56" t="s">
        <v>1555</v>
      </c>
      <c r="L213" s="56" t="s">
        <v>624</v>
      </c>
      <c r="M213" s="57" t="s">
        <v>1052</v>
      </c>
      <c r="N213" s="51" t="s">
        <v>618</v>
      </c>
      <c r="O213" s="52"/>
    </row>
    <row r="214" spans="1:15" ht="18" customHeight="1">
      <c r="A214" s="54" t="s">
        <v>1556</v>
      </c>
      <c r="B214" s="54" t="s">
        <v>1557</v>
      </c>
      <c r="C214" s="54" t="s">
        <v>1558</v>
      </c>
      <c r="D214" s="54" t="s">
        <v>1177</v>
      </c>
      <c r="E214" s="55" t="s">
        <v>1178</v>
      </c>
      <c r="F214" s="55" t="s">
        <v>1141</v>
      </c>
      <c r="G214" s="54" t="s">
        <v>269</v>
      </c>
      <c r="H214" s="54" t="s">
        <v>270</v>
      </c>
      <c r="I214" s="54" t="s">
        <v>271</v>
      </c>
      <c r="J214" s="56" t="s">
        <v>1559</v>
      </c>
      <c r="K214" s="56" t="s">
        <v>1560</v>
      </c>
      <c r="L214" s="56" t="s">
        <v>624</v>
      </c>
      <c r="M214" s="57" t="s">
        <v>1052</v>
      </c>
      <c r="N214" s="51" t="s">
        <v>286</v>
      </c>
      <c r="O214" s="52"/>
    </row>
    <row r="215" spans="1:15" ht="18" customHeight="1">
      <c r="A215" s="54" t="s">
        <v>1561</v>
      </c>
      <c r="B215" s="54" t="s">
        <v>1562</v>
      </c>
      <c r="C215" s="54" t="s">
        <v>1563</v>
      </c>
      <c r="D215" s="54" t="s">
        <v>1097</v>
      </c>
      <c r="E215" s="55" t="s">
        <v>1098</v>
      </c>
      <c r="F215" s="55" t="s">
        <v>1091</v>
      </c>
      <c r="G215" s="54" t="s">
        <v>269</v>
      </c>
      <c r="H215" s="54" t="s">
        <v>270</v>
      </c>
      <c r="I215" s="54" t="s">
        <v>271</v>
      </c>
      <c r="J215" s="56" t="s">
        <v>1564</v>
      </c>
      <c r="K215" s="56" t="s">
        <v>1565</v>
      </c>
      <c r="L215" s="56" t="s">
        <v>624</v>
      </c>
      <c r="M215" s="57" t="s">
        <v>1052</v>
      </c>
      <c r="N215" s="51" t="s">
        <v>624</v>
      </c>
      <c r="O215" s="52"/>
    </row>
    <row r="216" spans="1:15" ht="18" customHeight="1">
      <c r="A216" s="54" t="s">
        <v>853</v>
      </c>
      <c r="B216" s="54" t="s">
        <v>1566</v>
      </c>
      <c r="C216" s="54" t="s">
        <v>1567</v>
      </c>
      <c r="D216" s="54" t="s">
        <v>708</v>
      </c>
      <c r="E216" s="55" t="s">
        <v>1277</v>
      </c>
      <c r="F216" s="55" t="s">
        <v>1278</v>
      </c>
      <c r="G216" s="54" t="s">
        <v>269</v>
      </c>
      <c r="H216" s="54" t="s">
        <v>270</v>
      </c>
      <c r="I216" s="54" t="s">
        <v>271</v>
      </c>
      <c r="J216" s="56" t="s">
        <v>1568</v>
      </c>
      <c r="K216" s="56" t="s">
        <v>1569</v>
      </c>
      <c r="L216" s="56" t="s">
        <v>624</v>
      </c>
      <c r="M216" s="57" t="s">
        <v>1052</v>
      </c>
      <c r="N216" s="51" t="s">
        <v>624</v>
      </c>
      <c r="O216" s="52"/>
    </row>
    <row r="217" spans="1:15" ht="18" customHeight="1">
      <c r="A217" s="54" t="s">
        <v>1570</v>
      </c>
      <c r="B217" s="54" t="s">
        <v>1571</v>
      </c>
      <c r="C217" s="54" t="s">
        <v>1572</v>
      </c>
      <c r="D217" s="54" t="s">
        <v>708</v>
      </c>
      <c r="E217" s="55" t="s">
        <v>1277</v>
      </c>
      <c r="F217" s="55" t="s">
        <v>1278</v>
      </c>
      <c r="G217" s="54" t="s">
        <v>269</v>
      </c>
      <c r="H217" s="54" t="s">
        <v>270</v>
      </c>
      <c r="I217" s="54" t="s">
        <v>271</v>
      </c>
      <c r="J217" s="56" t="s">
        <v>1573</v>
      </c>
      <c r="K217" s="56" t="s">
        <v>1574</v>
      </c>
      <c r="L217" s="56" t="s">
        <v>624</v>
      </c>
      <c r="M217" s="57" t="s">
        <v>1052</v>
      </c>
      <c r="N217" s="51" t="s">
        <v>276</v>
      </c>
      <c r="O217" s="52"/>
    </row>
    <row r="218" spans="1:15" ht="18" customHeight="1">
      <c r="A218" s="54" t="s">
        <v>1575</v>
      </c>
      <c r="B218" s="54" t="s">
        <v>1576</v>
      </c>
      <c r="C218" s="54" t="s">
        <v>1577</v>
      </c>
      <c r="D218" s="54" t="s">
        <v>408</v>
      </c>
      <c r="E218" s="55" t="s">
        <v>409</v>
      </c>
      <c r="F218" s="55" t="s">
        <v>1058</v>
      </c>
      <c r="G218" s="54" t="s">
        <v>269</v>
      </c>
      <c r="H218" s="54" t="s">
        <v>270</v>
      </c>
      <c r="I218" s="54" t="s">
        <v>271</v>
      </c>
      <c r="J218" s="56" t="s">
        <v>1578</v>
      </c>
      <c r="K218" s="56" t="s">
        <v>1579</v>
      </c>
      <c r="L218" s="56" t="s">
        <v>624</v>
      </c>
      <c r="M218" s="57" t="s">
        <v>1052</v>
      </c>
      <c r="N218" s="51">
        <v>0</v>
      </c>
      <c r="O218" s="52"/>
    </row>
    <row r="219" spans="1:15" ht="18" customHeight="1">
      <c r="A219" s="54" t="s">
        <v>1580</v>
      </c>
      <c r="B219" s="54" t="s">
        <v>1581</v>
      </c>
      <c r="C219" s="54" t="s">
        <v>1582</v>
      </c>
      <c r="D219" s="54" t="s">
        <v>1147</v>
      </c>
      <c r="E219" s="55" t="s">
        <v>1148</v>
      </c>
      <c r="F219" s="55" t="s">
        <v>1149</v>
      </c>
      <c r="G219" s="54" t="s">
        <v>269</v>
      </c>
      <c r="H219" s="54" t="s">
        <v>270</v>
      </c>
      <c r="I219" s="54" t="s">
        <v>271</v>
      </c>
      <c r="J219" s="56" t="s">
        <v>1583</v>
      </c>
      <c r="K219" s="56" t="s">
        <v>1584</v>
      </c>
      <c r="L219" s="56" t="s">
        <v>624</v>
      </c>
      <c r="M219" s="57" t="s">
        <v>1052</v>
      </c>
      <c r="N219" s="51" t="s">
        <v>286</v>
      </c>
      <c r="O219" s="52"/>
    </row>
    <row r="220" spans="1:15" ht="18" customHeight="1">
      <c r="A220" s="54" t="s">
        <v>1585</v>
      </c>
      <c r="B220" s="54" t="s">
        <v>1586</v>
      </c>
      <c r="C220" s="54" t="s">
        <v>1587</v>
      </c>
      <c r="D220" s="54" t="s">
        <v>1184</v>
      </c>
      <c r="E220" s="55" t="s">
        <v>1185</v>
      </c>
      <c r="F220" s="55" t="s">
        <v>1149</v>
      </c>
      <c r="G220" s="54" t="s">
        <v>269</v>
      </c>
      <c r="H220" s="54" t="s">
        <v>270</v>
      </c>
      <c r="I220" s="54" t="s">
        <v>271</v>
      </c>
      <c r="J220" s="56" t="s">
        <v>1588</v>
      </c>
      <c r="K220" s="56" t="s">
        <v>1589</v>
      </c>
      <c r="L220" s="56" t="s">
        <v>624</v>
      </c>
      <c r="M220" s="57" t="s">
        <v>1052</v>
      </c>
      <c r="N220" s="51">
        <v>0</v>
      </c>
      <c r="O220" s="52"/>
    </row>
    <row r="221" spans="1:15" ht="18" customHeight="1">
      <c r="A221" s="54" t="s">
        <v>1590</v>
      </c>
      <c r="B221" s="54" t="s">
        <v>1591</v>
      </c>
      <c r="C221" s="54" t="s">
        <v>1592</v>
      </c>
      <c r="D221" s="54" t="s">
        <v>790</v>
      </c>
      <c r="E221" s="55" t="s">
        <v>791</v>
      </c>
      <c r="F221" s="55" t="s">
        <v>1149</v>
      </c>
      <c r="G221" s="54" t="s">
        <v>269</v>
      </c>
      <c r="H221" s="54" t="s">
        <v>270</v>
      </c>
      <c r="I221" s="54" t="s">
        <v>271</v>
      </c>
      <c r="J221" s="56" t="s">
        <v>1320</v>
      </c>
      <c r="K221" s="56" t="s">
        <v>1593</v>
      </c>
      <c r="L221" s="56" t="s">
        <v>624</v>
      </c>
      <c r="M221" s="57" t="s">
        <v>1052</v>
      </c>
      <c r="N221" s="51" t="s">
        <v>276</v>
      </c>
      <c r="O221" s="52"/>
    </row>
    <row r="222" spans="1:15" ht="18" customHeight="1">
      <c r="A222" s="54" t="s">
        <v>1556</v>
      </c>
      <c r="B222" s="54" t="s">
        <v>1594</v>
      </c>
      <c r="C222" s="54" t="s">
        <v>1595</v>
      </c>
      <c r="D222" s="54" t="s">
        <v>1056</v>
      </c>
      <c r="E222" s="55" t="s">
        <v>1057</v>
      </c>
      <c r="F222" s="55" t="s">
        <v>1058</v>
      </c>
      <c r="G222" s="54" t="s">
        <v>269</v>
      </c>
      <c r="H222" s="54" t="s">
        <v>270</v>
      </c>
      <c r="I222" s="54" t="s">
        <v>271</v>
      </c>
      <c r="J222" s="56" t="s">
        <v>1596</v>
      </c>
      <c r="K222" s="56" t="s">
        <v>1597</v>
      </c>
      <c r="L222" s="56" t="s">
        <v>624</v>
      </c>
      <c r="M222" s="57" t="s">
        <v>1052</v>
      </c>
      <c r="N222" s="51">
        <v>0</v>
      </c>
      <c r="O222" s="52"/>
    </row>
    <row r="223" spans="1:15" ht="18" customHeight="1">
      <c r="A223" s="54" t="s">
        <v>1598</v>
      </c>
      <c r="B223" s="54" t="s">
        <v>1599</v>
      </c>
      <c r="C223" s="54" t="s">
        <v>1600</v>
      </c>
      <c r="D223" s="54" t="s">
        <v>1601</v>
      </c>
      <c r="E223" s="55" t="s">
        <v>1602</v>
      </c>
      <c r="F223" s="55" t="s">
        <v>1149</v>
      </c>
      <c r="G223" s="54" t="s">
        <v>269</v>
      </c>
      <c r="H223" s="54" t="s">
        <v>270</v>
      </c>
      <c r="I223" s="54" t="s">
        <v>271</v>
      </c>
      <c r="J223" s="56" t="s">
        <v>1603</v>
      </c>
      <c r="K223" s="56" t="s">
        <v>1604</v>
      </c>
      <c r="L223" s="56" t="s">
        <v>624</v>
      </c>
      <c r="M223" s="57" t="s">
        <v>1052</v>
      </c>
      <c r="N223" s="51">
        <v>0</v>
      </c>
      <c r="O223" s="52"/>
    </row>
    <row r="224" spans="1:15" ht="18" customHeight="1">
      <c r="A224" s="54" t="s">
        <v>1605</v>
      </c>
      <c r="B224" s="54" t="s">
        <v>1606</v>
      </c>
      <c r="C224" s="54" t="s">
        <v>1607</v>
      </c>
      <c r="D224" s="54" t="s">
        <v>393</v>
      </c>
      <c r="E224" s="55" t="s">
        <v>1084</v>
      </c>
      <c r="F224" s="55" t="s">
        <v>1085</v>
      </c>
      <c r="G224" s="54" t="s">
        <v>269</v>
      </c>
      <c r="H224" s="54" t="s">
        <v>270</v>
      </c>
      <c r="I224" s="54" t="s">
        <v>271</v>
      </c>
      <c r="J224" s="56" t="s">
        <v>1608</v>
      </c>
      <c r="K224" s="56" t="s">
        <v>1609</v>
      </c>
      <c r="L224" s="56" t="s">
        <v>624</v>
      </c>
      <c r="M224" s="57" t="s">
        <v>1052</v>
      </c>
      <c r="N224" s="51">
        <v>0</v>
      </c>
      <c r="O224" s="52"/>
    </row>
    <row r="225" spans="1:15" ht="18" customHeight="1">
      <c r="A225" s="54" t="s">
        <v>1610</v>
      </c>
      <c r="B225" s="54" t="s">
        <v>1611</v>
      </c>
      <c r="C225" s="54" t="s">
        <v>1612</v>
      </c>
      <c r="D225" s="54" t="s">
        <v>1404</v>
      </c>
      <c r="E225" s="55" t="s">
        <v>1405</v>
      </c>
      <c r="F225" s="55" t="s">
        <v>1141</v>
      </c>
      <c r="G225" s="54" t="s">
        <v>269</v>
      </c>
      <c r="H225" s="54" t="s">
        <v>270</v>
      </c>
      <c r="I225" s="54" t="s">
        <v>271</v>
      </c>
      <c r="J225" s="56" t="s">
        <v>1613</v>
      </c>
      <c r="K225" s="56" t="s">
        <v>1614</v>
      </c>
      <c r="L225" s="56" t="s">
        <v>624</v>
      </c>
      <c r="M225" s="57" t="s">
        <v>1052</v>
      </c>
      <c r="N225" s="51">
        <v>0</v>
      </c>
      <c r="O225" s="52"/>
    </row>
    <row r="226" spans="1:15" ht="18" customHeight="1">
      <c r="A226" s="54" t="s">
        <v>1615</v>
      </c>
      <c r="B226" s="54" t="s">
        <v>1616</v>
      </c>
      <c r="C226" s="54" t="s">
        <v>1617</v>
      </c>
      <c r="D226" s="54" t="s">
        <v>1618</v>
      </c>
      <c r="E226" s="55" t="s">
        <v>1619</v>
      </c>
      <c r="F226" s="55" t="s">
        <v>1049</v>
      </c>
      <c r="G226" s="54" t="s">
        <v>269</v>
      </c>
      <c r="H226" s="54" t="s">
        <v>270</v>
      </c>
      <c r="I226" s="54" t="s">
        <v>271</v>
      </c>
      <c r="J226" s="56" t="s">
        <v>1620</v>
      </c>
      <c r="K226" s="56" t="s">
        <v>1621</v>
      </c>
      <c r="L226" s="56" t="s">
        <v>624</v>
      </c>
      <c r="M226" s="57" t="s">
        <v>1052</v>
      </c>
      <c r="N226" s="51" t="s">
        <v>624</v>
      </c>
      <c r="O226" s="52"/>
    </row>
    <row r="227" spans="1:15" ht="18" customHeight="1">
      <c r="A227" s="54" t="s">
        <v>1622</v>
      </c>
      <c r="B227" s="54" t="s">
        <v>1623</v>
      </c>
      <c r="C227" s="54" t="s">
        <v>1624</v>
      </c>
      <c r="D227" s="54" t="s">
        <v>1070</v>
      </c>
      <c r="E227" s="55" t="s">
        <v>1071</v>
      </c>
      <c r="F227" s="55" t="s">
        <v>1049</v>
      </c>
      <c r="G227" s="54" t="s">
        <v>269</v>
      </c>
      <c r="H227" s="54" t="s">
        <v>270</v>
      </c>
      <c r="I227" s="54" t="s">
        <v>271</v>
      </c>
      <c r="J227" s="56" t="s">
        <v>1625</v>
      </c>
      <c r="K227" s="56" t="s">
        <v>1626</v>
      </c>
      <c r="L227" s="56" t="s">
        <v>624</v>
      </c>
      <c r="M227" s="57" t="s">
        <v>1052</v>
      </c>
      <c r="N227" s="51" t="s">
        <v>624</v>
      </c>
      <c r="O227" s="52"/>
    </row>
    <row r="228" spans="1:15" ht="18" customHeight="1">
      <c r="A228" s="54" t="s">
        <v>1627</v>
      </c>
      <c r="B228" s="54" t="s">
        <v>1628</v>
      </c>
      <c r="C228" s="54" t="s">
        <v>1629</v>
      </c>
      <c r="D228" s="54" t="s">
        <v>300</v>
      </c>
      <c r="E228" s="55" t="s">
        <v>301</v>
      </c>
      <c r="F228" s="55" t="s">
        <v>1259</v>
      </c>
      <c r="G228" s="54" t="s">
        <v>269</v>
      </c>
      <c r="H228" s="54" t="s">
        <v>270</v>
      </c>
      <c r="I228" s="54" t="s">
        <v>271</v>
      </c>
      <c r="J228" s="56" t="s">
        <v>1630</v>
      </c>
      <c r="K228" s="56" t="s">
        <v>1631</v>
      </c>
      <c r="L228" s="56" t="s">
        <v>624</v>
      </c>
      <c r="M228" s="57" t="s">
        <v>1052</v>
      </c>
      <c r="N228" s="51">
        <v>0</v>
      </c>
      <c r="O228" s="52"/>
    </row>
    <row r="229" spans="1:15" ht="18" customHeight="1">
      <c r="A229" s="54" t="s">
        <v>1632</v>
      </c>
      <c r="B229" s="54" t="s">
        <v>1633</v>
      </c>
      <c r="C229" s="54" t="s">
        <v>1634</v>
      </c>
      <c r="D229" s="54" t="s">
        <v>1026</v>
      </c>
      <c r="E229" s="55" t="s">
        <v>1027</v>
      </c>
      <c r="F229" s="55" t="s">
        <v>1635</v>
      </c>
      <c r="G229" s="54" t="s">
        <v>269</v>
      </c>
      <c r="H229" s="54" t="s">
        <v>270</v>
      </c>
      <c r="I229" s="54" t="s">
        <v>271</v>
      </c>
      <c r="J229" s="56" t="s">
        <v>1636</v>
      </c>
      <c r="K229" s="56" t="s">
        <v>1637</v>
      </c>
      <c r="L229" s="56" t="s">
        <v>624</v>
      </c>
      <c r="M229" s="57" t="s">
        <v>1052</v>
      </c>
      <c r="N229" s="51">
        <v>0</v>
      </c>
      <c r="O229" s="52"/>
    </row>
    <row r="230" spans="1:15" ht="18" customHeight="1">
      <c r="A230" s="54" t="s">
        <v>1638</v>
      </c>
      <c r="B230" s="54" t="s">
        <v>1639</v>
      </c>
      <c r="C230" s="54" t="s">
        <v>1640</v>
      </c>
      <c r="D230" s="54" t="s">
        <v>393</v>
      </c>
      <c r="E230" s="55" t="s">
        <v>1084</v>
      </c>
      <c r="F230" s="55" t="s">
        <v>1085</v>
      </c>
      <c r="G230" s="54" t="s">
        <v>269</v>
      </c>
      <c r="H230" s="54" t="s">
        <v>270</v>
      </c>
      <c r="I230" s="54" t="s">
        <v>271</v>
      </c>
      <c r="J230" s="56" t="s">
        <v>1641</v>
      </c>
      <c r="K230" s="56" t="s">
        <v>1642</v>
      </c>
      <c r="L230" s="56" t="s">
        <v>624</v>
      </c>
      <c r="M230" s="57" t="s">
        <v>1052</v>
      </c>
      <c r="N230" s="51" t="s">
        <v>276</v>
      </c>
      <c r="O230" s="52"/>
    </row>
    <row r="231" spans="1:15" ht="18" customHeight="1">
      <c r="A231" s="54" t="s">
        <v>1643</v>
      </c>
      <c r="B231" s="54" t="s">
        <v>1644</v>
      </c>
      <c r="C231" s="54" t="s">
        <v>1645</v>
      </c>
      <c r="D231" s="54" t="s">
        <v>508</v>
      </c>
      <c r="E231" s="55" t="s">
        <v>509</v>
      </c>
      <c r="F231" s="55" t="s">
        <v>1646</v>
      </c>
      <c r="G231" s="54" t="s">
        <v>269</v>
      </c>
      <c r="H231" s="54" t="s">
        <v>270</v>
      </c>
      <c r="I231" s="54" t="s">
        <v>271</v>
      </c>
      <c r="J231" s="56" t="s">
        <v>1647</v>
      </c>
      <c r="K231" s="56" t="s">
        <v>1648</v>
      </c>
      <c r="L231" s="56" t="s">
        <v>624</v>
      </c>
      <c r="M231" s="57" t="s">
        <v>1052</v>
      </c>
      <c r="N231" s="51" t="s">
        <v>286</v>
      </c>
      <c r="O231" s="52"/>
    </row>
    <row r="232" spans="1:15" ht="18" customHeight="1">
      <c r="A232" s="54" t="s">
        <v>1649</v>
      </c>
      <c r="B232" s="54" t="s">
        <v>1650</v>
      </c>
      <c r="C232" s="54" t="s">
        <v>1651</v>
      </c>
      <c r="D232" s="54" t="s">
        <v>790</v>
      </c>
      <c r="E232" s="55" t="s">
        <v>791</v>
      </c>
      <c r="F232" s="55" t="s">
        <v>1149</v>
      </c>
      <c r="G232" s="54" t="s">
        <v>269</v>
      </c>
      <c r="H232" s="54" t="s">
        <v>270</v>
      </c>
      <c r="I232" s="54" t="s">
        <v>271</v>
      </c>
      <c r="J232" s="56" t="s">
        <v>1652</v>
      </c>
      <c r="K232" s="56" t="s">
        <v>1653</v>
      </c>
      <c r="L232" s="56" t="s">
        <v>624</v>
      </c>
      <c r="M232" s="57" t="s">
        <v>1052</v>
      </c>
      <c r="N232" s="51" t="s">
        <v>286</v>
      </c>
      <c r="O232" s="52"/>
    </row>
    <row r="233" spans="1:15" ht="18" customHeight="1">
      <c r="A233" s="54" t="s">
        <v>1654</v>
      </c>
      <c r="B233" s="54" t="s">
        <v>1655</v>
      </c>
      <c r="C233" s="54" t="s">
        <v>1656</v>
      </c>
      <c r="D233" s="54" t="s">
        <v>790</v>
      </c>
      <c r="E233" s="55" t="s">
        <v>791</v>
      </c>
      <c r="F233" s="55" t="s">
        <v>1149</v>
      </c>
      <c r="G233" s="54" t="s">
        <v>663</v>
      </c>
      <c r="H233" s="54" t="s">
        <v>270</v>
      </c>
      <c r="I233" s="54" t="s">
        <v>271</v>
      </c>
      <c r="J233" s="56" t="s">
        <v>1657</v>
      </c>
      <c r="K233" s="56" t="s">
        <v>1658</v>
      </c>
      <c r="L233" s="56" t="s">
        <v>624</v>
      </c>
      <c r="M233" s="57" t="s">
        <v>1052</v>
      </c>
      <c r="N233" s="51" t="s">
        <v>286</v>
      </c>
      <c r="O233" s="52"/>
    </row>
    <row r="234" spans="1:15" ht="18" customHeight="1">
      <c r="A234" s="54" t="s">
        <v>1659</v>
      </c>
      <c r="B234" s="54" t="s">
        <v>1660</v>
      </c>
      <c r="C234" s="54" t="s">
        <v>1661</v>
      </c>
      <c r="D234" s="54" t="s">
        <v>348</v>
      </c>
      <c r="E234" s="55" t="s">
        <v>1334</v>
      </c>
      <c r="F234" s="55" t="s">
        <v>1149</v>
      </c>
      <c r="G234" s="54" t="s">
        <v>663</v>
      </c>
      <c r="H234" s="54" t="s">
        <v>270</v>
      </c>
      <c r="I234" s="54" t="s">
        <v>271</v>
      </c>
      <c r="J234" s="56" t="s">
        <v>1662</v>
      </c>
      <c r="K234" s="56" t="s">
        <v>1663</v>
      </c>
      <c r="L234" s="56" t="s">
        <v>624</v>
      </c>
      <c r="M234" s="57" t="s">
        <v>1052</v>
      </c>
      <c r="N234" s="51">
        <v>0</v>
      </c>
      <c r="O234" s="52"/>
    </row>
    <row r="235" spans="1:15" ht="18" customHeight="1">
      <c r="A235" s="54" t="s">
        <v>1664</v>
      </c>
      <c r="B235" s="54" t="s">
        <v>1665</v>
      </c>
      <c r="C235" s="54" t="s">
        <v>1666</v>
      </c>
      <c r="D235" s="54" t="s">
        <v>1667</v>
      </c>
      <c r="E235" s="55" t="s">
        <v>1668</v>
      </c>
      <c r="F235" s="55" t="s">
        <v>1058</v>
      </c>
      <c r="G235" s="54" t="s">
        <v>663</v>
      </c>
      <c r="H235" s="54" t="s">
        <v>270</v>
      </c>
      <c r="I235" s="54" t="s">
        <v>271</v>
      </c>
      <c r="J235" s="56" t="s">
        <v>1669</v>
      </c>
      <c r="K235" s="56" t="s">
        <v>1670</v>
      </c>
      <c r="L235" s="56" t="s">
        <v>624</v>
      </c>
      <c r="M235" s="57" t="s">
        <v>1052</v>
      </c>
      <c r="N235" s="51" t="s">
        <v>624</v>
      </c>
      <c r="O235" s="52"/>
    </row>
    <row r="236" spans="1:15" ht="18" customHeight="1">
      <c r="A236" s="54" t="s">
        <v>1671</v>
      </c>
      <c r="B236" s="54" t="s">
        <v>1672</v>
      </c>
      <c r="C236" s="54" t="s">
        <v>1673</v>
      </c>
      <c r="D236" s="54" t="s">
        <v>628</v>
      </c>
      <c r="E236" s="55" t="s">
        <v>629</v>
      </c>
      <c r="F236" s="55" t="s">
        <v>1064</v>
      </c>
      <c r="G236" s="54" t="s">
        <v>663</v>
      </c>
      <c r="H236" s="54" t="s">
        <v>270</v>
      </c>
      <c r="I236" s="54" t="s">
        <v>271</v>
      </c>
      <c r="J236" s="56" t="s">
        <v>1674</v>
      </c>
      <c r="K236" s="56" t="s">
        <v>1675</v>
      </c>
      <c r="L236" s="56" t="s">
        <v>624</v>
      </c>
      <c r="M236" s="57" t="s">
        <v>1052</v>
      </c>
      <c r="N236" s="51" t="s">
        <v>624</v>
      </c>
      <c r="O236" s="52"/>
    </row>
    <row r="237" spans="1:15" ht="18" customHeight="1">
      <c r="A237" s="54" t="s">
        <v>1676</v>
      </c>
      <c r="B237" s="54" t="s">
        <v>1677</v>
      </c>
      <c r="C237" s="54" t="s">
        <v>1678</v>
      </c>
      <c r="D237" s="54" t="s">
        <v>1026</v>
      </c>
      <c r="E237" s="55" t="s">
        <v>1027</v>
      </c>
      <c r="F237" s="55" t="s">
        <v>1635</v>
      </c>
      <c r="G237" s="54" t="s">
        <v>663</v>
      </c>
      <c r="H237" s="54" t="s">
        <v>270</v>
      </c>
      <c r="I237" s="54" t="s">
        <v>271</v>
      </c>
      <c r="J237" s="56" t="s">
        <v>1679</v>
      </c>
      <c r="K237" s="56" t="s">
        <v>1680</v>
      </c>
      <c r="L237" s="56" t="s">
        <v>624</v>
      </c>
      <c r="M237" s="57" t="s">
        <v>1052</v>
      </c>
      <c r="N237" s="51">
        <v>0</v>
      </c>
      <c r="O237" s="52"/>
    </row>
    <row r="238" spans="1:15" ht="18" customHeight="1">
      <c r="A238" s="54" t="s">
        <v>1681</v>
      </c>
      <c r="B238" s="54" t="s">
        <v>1682</v>
      </c>
      <c r="C238" s="54" t="s">
        <v>1683</v>
      </c>
      <c r="D238" s="54" t="s">
        <v>1184</v>
      </c>
      <c r="E238" s="55" t="s">
        <v>1185</v>
      </c>
      <c r="F238" s="55" t="s">
        <v>1149</v>
      </c>
      <c r="G238" s="54" t="s">
        <v>663</v>
      </c>
      <c r="H238" s="54" t="s">
        <v>270</v>
      </c>
      <c r="I238" s="54" t="s">
        <v>271</v>
      </c>
      <c r="J238" s="56" t="s">
        <v>1684</v>
      </c>
      <c r="K238" s="56" t="s">
        <v>1685</v>
      </c>
      <c r="L238" s="56" t="s">
        <v>624</v>
      </c>
      <c r="M238" s="57" t="s">
        <v>1052</v>
      </c>
      <c r="N238" s="51">
        <v>0</v>
      </c>
      <c r="O238" s="52"/>
    </row>
    <row r="239" spans="1:15" ht="18" customHeight="1">
      <c r="A239" s="54" t="s">
        <v>1686</v>
      </c>
      <c r="B239" s="54" t="s">
        <v>1687</v>
      </c>
      <c r="C239" s="54" t="s">
        <v>1688</v>
      </c>
      <c r="D239" s="54" t="s">
        <v>393</v>
      </c>
      <c r="E239" s="55" t="s">
        <v>1084</v>
      </c>
      <c r="F239" s="55" t="s">
        <v>1085</v>
      </c>
      <c r="G239" s="54" t="s">
        <v>269</v>
      </c>
      <c r="H239" s="54" t="s">
        <v>270</v>
      </c>
      <c r="I239" s="54" t="s">
        <v>271</v>
      </c>
      <c r="J239" s="56" t="s">
        <v>1689</v>
      </c>
      <c r="K239" s="56" t="s">
        <v>1690</v>
      </c>
      <c r="L239" s="56" t="s">
        <v>624</v>
      </c>
      <c r="M239" s="57" t="s">
        <v>1052</v>
      </c>
      <c r="N239" s="51">
        <v>0</v>
      </c>
      <c r="O239" s="52"/>
    </row>
    <row r="240" spans="1:15" ht="18" customHeight="1">
      <c r="A240" s="54" t="s">
        <v>1691</v>
      </c>
      <c r="B240" s="54" t="s">
        <v>1692</v>
      </c>
      <c r="C240" s="54" t="s">
        <v>1693</v>
      </c>
      <c r="D240" s="54" t="s">
        <v>1667</v>
      </c>
      <c r="E240" s="55" t="s">
        <v>1668</v>
      </c>
      <c r="F240" s="55" t="s">
        <v>1058</v>
      </c>
      <c r="G240" s="54" t="s">
        <v>269</v>
      </c>
      <c r="H240" s="54" t="s">
        <v>270</v>
      </c>
      <c r="I240" s="54" t="s">
        <v>271</v>
      </c>
      <c r="J240" s="56" t="s">
        <v>1694</v>
      </c>
      <c r="K240" s="56" t="s">
        <v>1695</v>
      </c>
      <c r="L240" s="56" t="s">
        <v>624</v>
      </c>
      <c r="M240" s="57" t="s">
        <v>1052</v>
      </c>
      <c r="N240" s="51" t="s">
        <v>286</v>
      </c>
      <c r="O240" s="52"/>
    </row>
    <row r="241" spans="1:15" ht="18" customHeight="1">
      <c r="A241" s="54" t="s">
        <v>1696</v>
      </c>
      <c r="B241" s="54" t="s">
        <v>1697</v>
      </c>
      <c r="C241" s="54" t="s">
        <v>1698</v>
      </c>
      <c r="D241" s="54" t="s">
        <v>1245</v>
      </c>
      <c r="E241" s="55" t="s">
        <v>1246</v>
      </c>
      <c r="F241" s="55" t="s">
        <v>1064</v>
      </c>
      <c r="G241" s="54" t="s">
        <v>663</v>
      </c>
      <c r="H241" s="54" t="s">
        <v>270</v>
      </c>
      <c r="I241" s="54" t="s">
        <v>271</v>
      </c>
      <c r="J241" s="56" t="s">
        <v>1699</v>
      </c>
      <c r="K241" s="56" t="s">
        <v>1700</v>
      </c>
      <c r="L241" s="56" t="s">
        <v>624</v>
      </c>
      <c r="M241" s="57" t="s">
        <v>1052</v>
      </c>
      <c r="N241" s="51" t="s">
        <v>618</v>
      </c>
      <c r="O241" s="52"/>
    </row>
    <row r="242" spans="1:15" ht="18" customHeight="1">
      <c r="A242" s="54" t="s">
        <v>1701</v>
      </c>
      <c r="B242" s="54" t="s">
        <v>1702</v>
      </c>
      <c r="C242" s="54" t="s">
        <v>1703</v>
      </c>
      <c r="D242" s="54" t="s">
        <v>385</v>
      </c>
      <c r="E242" s="55" t="s">
        <v>386</v>
      </c>
      <c r="F242" s="55" t="s">
        <v>1635</v>
      </c>
      <c r="G242" s="54" t="s">
        <v>269</v>
      </c>
      <c r="H242" s="54" t="s">
        <v>270</v>
      </c>
      <c r="I242" s="54" t="s">
        <v>271</v>
      </c>
      <c r="J242" s="56" t="s">
        <v>1704</v>
      </c>
      <c r="K242" s="56" t="s">
        <v>1705</v>
      </c>
      <c r="L242" s="56" t="s">
        <v>624</v>
      </c>
      <c r="M242" s="57" t="s">
        <v>1052</v>
      </c>
      <c r="N242" s="51" t="s">
        <v>276</v>
      </c>
      <c r="O242" s="52"/>
    </row>
    <row r="243" spans="1:15" ht="18" customHeight="1">
      <c r="A243" s="54" t="s">
        <v>1706</v>
      </c>
      <c r="B243" s="54" t="s">
        <v>1707</v>
      </c>
      <c r="C243" s="54" t="s">
        <v>1708</v>
      </c>
      <c r="D243" s="54" t="s">
        <v>393</v>
      </c>
      <c r="E243" s="55" t="s">
        <v>1084</v>
      </c>
      <c r="F243" s="55" t="s">
        <v>1085</v>
      </c>
      <c r="G243" s="54" t="s">
        <v>663</v>
      </c>
      <c r="H243" s="54" t="s">
        <v>270</v>
      </c>
      <c r="I243" s="54" t="s">
        <v>271</v>
      </c>
      <c r="J243" s="56" t="s">
        <v>1709</v>
      </c>
      <c r="K243" s="56" t="s">
        <v>1710</v>
      </c>
      <c r="L243" s="56" t="s">
        <v>624</v>
      </c>
      <c r="M243" s="57" t="s">
        <v>1052</v>
      </c>
      <c r="N243" s="51">
        <v>0</v>
      </c>
      <c r="O243" s="52"/>
    </row>
    <row r="244" spans="1:15" ht="18" customHeight="1">
      <c r="A244" s="54" t="s">
        <v>1711</v>
      </c>
      <c r="B244" s="54" t="s">
        <v>1712</v>
      </c>
      <c r="C244" s="54" t="s">
        <v>1713</v>
      </c>
      <c r="D244" s="54" t="s">
        <v>545</v>
      </c>
      <c r="E244" s="55" t="s">
        <v>546</v>
      </c>
      <c r="F244" s="55" t="s">
        <v>1278</v>
      </c>
      <c r="G244" s="54" t="s">
        <v>663</v>
      </c>
      <c r="H244" s="54" t="s">
        <v>270</v>
      </c>
      <c r="I244" s="54" t="s">
        <v>271</v>
      </c>
      <c r="J244" s="56" t="s">
        <v>1714</v>
      </c>
      <c r="K244" s="56" t="s">
        <v>1715</v>
      </c>
      <c r="L244" s="56" t="s">
        <v>624</v>
      </c>
      <c r="M244" s="57" t="s">
        <v>1052</v>
      </c>
      <c r="N244" s="51">
        <v>0</v>
      </c>
      <c r="O244" s="52"/>
    </row>
    <row r="245" spans="1:15" ht="18" customHeight="1">
      <c r="A245" s="54" t="s">
        <v>1716</v>
      </c>
      <c r="B245" s="54" t="s">
        <v>1717</v>
      </c>
      <c r="C245" s="54" t="s">
        <v>1718</v>
      </c>
      <c r="D245" s="54" t="s">
        <v>849</v>
      </c>
      <c r="E245" s="55" t="s">
        <v>850</v>
      </c>
      <c r="F245" s="55" t="s">
        <v>1058</v>
      </c>
      <c r="G245" s="54" t="s">
        <v>269</v>
      </c>
      <c r="H245" s="54" t="s">
        <v>270</v>
      </c>
      <c r="I245" s="54" t="s">
        <v>271</v>
      </c>
      <c r="J245" s="56" t="s">
        <v>1719</v>
      </c>
      <c r="K245" s="56" t="s">
        <v>1720</v>
      </c>
      <c r="L245" s="56" t="s">
        <v>624</v>
      </c>
      <c r="M245" s="57" t="s">
        <v>1052</v>
      </c>
      <c r="N245" s="51">
        <v>0</v>
      </c>
      <c r="O245" s="52"/>
    </row>
    <row r="246" spans="1:15" ht="18" customHeight="1">
      <c r="A246" s="54" t="s">
        <v>1721</v>
      </c>
      <c r="B246" s="54" t="s">
        <v>1722</v>
      </c>
      <c r="C246" s="54" t="s">
        <v>1723</v>
      </c>
      <c r="D246" s="54" t="s">
        <v>528</v>
      </c>
      <c r="E246" s="55" t="s">
        <v>1437</v>
      </c>
      <c r="F246" s="55" t="s">
        <v>1091</v>
      </c>
      <c r="G246" s="54" t="s">
        <v>663</v>
      </c>
      <c r="H246" s="54" t="s">
        <v>270</v>
      </c>
      <c r="I246" s="54" t="s">
        <v>271</v>
      </c>
      <c r="J246" s="56" t="s">
        <v>1724</v>
      </c>
      <c r="K246" s="56" t="s">
        <v>1725</v>
      </c>
      <c r="L246" s="56" t="s">
        <v>624</v>
      </c>
      <c r="M246" s="57" t="s">
        <v>1052</v>
      </c>
      <c r="N246" s="51">
        <v>0</v>
      </c>
      <c r="O246" s="52"/>
    </row>
    <row r="247" spans="1:15" ht="18" customHeight="1">
      <c r="A247" s="54" t="s">
        <v>1726</v>
      </c>
      <c r="B247" s="54" t="s">
        <v>1727</v>
      </c>
      <c r="C247" s="54" t="s">
        <v>1728</v>
      </c>
      <c r="D247" s="54" t="s">
        <v>563</v>
      </c>
      <c r="E247" s="55" t="s">
        <v>1252</v>
      </c>
      <c r="F247" s="55" t="s">
        <v>1141</v>
      </c>
      <c r="G247" s="54" t="s">
        <v>657</v>
      </c>
      <c r="H247" s="54" t="s">
        <v>270</v>
      </c>
      <c r="I247" s="54" t="s">
        <v>271</v>
      </c>
      <c r="J247" s="56" t="s">
        <v>1729</v>
      </c>
      <c r="K247" s="56" t="s">
        <v>1730</v>
      </c>
      <c r="L247" s="56" t="s">
        <v>624</v>
      </c>
      <c r="M247" s="57" t="s">
        <v>1052</v>
      </c>
      <c r="N247" s="51" t="s">
        <v>276</v>
      </c>
      <c r="O247" s="52"/>
    </row>
    <row r="248" spans="1:15" ht="18" customHeight="1">
      <c r="A248" s="54" t="s">
        <v>1731</v>
      </c>
      <c r="B248" s="54" t="s">
        <v>1732</v>
      </c>
      <c r="C248" s="54" t="s">
        <v>1733</v>
      </c>
      <c r="D248" s="54" t="s">
        <v>528</v>
      </c>
      <c r="E248" s="55" t="s">
        <v>1437</v>
      </c>
      <c r="F248" s="55" t="s">
        <v>1091</v>
      </c>
      <c r="G248" s="54" t="s">
        <v>269</v>
      </c>
      <c r="H248" s="54" t="s">
        <v>270</v>
      </c>
      <c r="I248" s="54" t="s">
        <v>271</v>
      </c>
      <c r="J248" s="56" t="s">
        <v>1734</v>
      </c>
      <c r="K248" s="56" t="s">
        <v>1735</v>
      </c>
      <c r="L248" s="56" t="s">
        <v>624</v>
      </c>
      <c r="M248" s="57" t="s">
        <v>1052</v>
      </c>
      <c r="N248" s="51" t="s">
        <v>624</v>
      </c>
      <c r="O248" s="52"/>
    </row>
    <row r="249" spans="1:15" ht="18" customHeight="1">
      <c r="A249" s="54" t="s">
        <v>1736</v>
      </c>
      <c r="B249" s="54" t="s">
        <v>1737</v>
      </c>
      <c r="C249" s="54" t="s">
        <v>1738</v>
      </c>
      <c r="D249" s="54" t="s">
        <v>1739</v>
      </c>
      <c r="E249" s="55" t="s">
        <v>1740</v>
      </c>
      <c r="F249" s="55" t="s">
        <v>1635</v>
      </c>
      <c r="G249" s="54" t="s">
        <v>269</v>
      </c>
      <c r="H249" s="54" t="s">
        <v>270</v>
      </c>
      <c r="I249" s="54" t="s">
        <v>271</v>
      </c>
      <c r="J249" s="56" t="s">
        <v>1741</v>
      </c>
      <c r="K249" s="56" t="s">
        <v>1295</v>
      </c>
      <c r="L249" s="56" t="s">
        <v>624</v>
      </c>
      <c r="M249" s="57" t="s">
        <v>1052</v>
      </c>
      <c r="N249" s="51" t="s">
        <v>358</v>
      </c>
      <c r="O249" s="52"/>
    </row>
    <row r="250" spans="1:15" ht="18" customHeight="1">
      <c r="A250" s="54" t="s">
        <v>1742</v>
      </c>
      <c r="B250" s="54" t="s">
        <v>1743</v>
      </c>
      <c r="C250" s="54" t="s">
        <v>1744</v>
      </c>
      <c r="D250" s="54" t="s">
        <v>1077</v>
      </c>
      <c r="E250" s="55" t="s">
        <v>1078</v>
      </c>
      <c r="F250" s="55" t="s">
        <v>1049</v>
      </c>
      <c r="G250" s="54" t="s">
        <v>269</v>
      </c>
      <c r="H250" s="54" t="s">
        <v>270</v>
      </c>
      <c r="I250" s="54" t="s">
        <v>271</v>
      </c>
      <c r="J250" s="56" t="s">
        <v>1745</v>
      </c>
      <c r="K250" s="56" t="s">
        <v>1746</v>
      </c>
      <c r="L250" s="56" t="s">
        <v>624</v>
      </c>
      <c r="M250" s="57" t="s">
        <v>1052</v>
      </c>
      <c r="N250" s="51" t="s">
        <v>618</v>
      </c>
      <c r="O250" s="52"/>
    </row>
    <row r="251" spans="1:15" ht="18" customHeight="1">
      <c r="A251" s="54" t="s">
        <v>1747</v>
      </c>
      <c r="B251" s="54" t="s">
        <v>1748</v>
      </c>
      <c r="C251" s="54" t="s">
        <v>1749</v>
      </c>
      <c r="D251" s="54" t="s">
        <v>1750</v>
      </c>
      <c r="E251" s="55" t="s">
        <v>1751</v>
      </c>
      <c r="F251" s="55" t="s">
        <v>1646</v>
      </c>
      <c r="G251" s="54" t="s">
        <v>663</v>
      </c>
      <c r="H251" s="54" t="s">
        <v>270</v>
      </c>
      <c r="I251" s="54" t="s">
        <v>271</v>
      </c>
      <c r="J251" s="56" t="s">
        <v>1752</v>
      </c>
      <c r="K251" s="56" t="s">
        <v>1753</v>
      </c>
      <c r="L251" s="56" t="s">
        <v>624</v>
      </c>
      <c r="M251" s="57" t="s">
        <v>1052</v>
      </c>
      <c r="N251" s="51" t="s">
        <v>286</v>
      </c>
      <c r="O251" s="52"/>
    </row>
    <row r="252" spans="1:15" ht="18" customHeight="1">
      <c r="A252" s="54" t="s">
        <v>1754</v>
      </c>
      <c r="B252" s="54" t="s">
        <v>1755</v>
      </c>
      <c r="C252" s="54" t="s">
        <v>1756</v>
      </c>
      <c r="D252" s="54" t="s">
        <v>1750</v>
      </c>
      <c r="E252" s="55" t="s">
        <v>1751</v>
      </c>
      <c r="F252" s="55" t="s">
        <v>1646</v>
      </c>
      <c r="G252" s="54" t="s">
        <v>269</v>
      </c>
      <c r="H252" s="54" t="s">
        <v>270</v>
      </c>
      <c r="I252" s="54" t="s">
        <v>271</v>
      </c>
      <c r="J252" s="56" t="s">
        <v>1757</v>
      </c>
      <c r="K252" s="56" t="s">
        <v>1758</v>
      </c>
      <c r="L252" s="56" t="s">
        <v>624</v>
      </c>
      <c r="M252" s="57" t="s">
        <v>1052</v>
      </c>
      <c r="N252" s="51">
        <v>0</v>
      </c>
      <c r="O252" s="52"/>
    </row>
    <row r="253" spans="1:15" ht="18" customHeight="1">
      <c r="A253" s="54" t="s">
        <v>1759</v>
      </c>
      <c r="B253" s="54" t="s">
        <v>1760</v>
      </c>
      <c r="C253" s="54" t="s">
        <v>1761</v>
      </c>
      <c r="D253" s="54" t="s">
        <v>715</v>
      </c>
      <c r="E253" s="55" t="s">
        <v>716</v>
      </c>
      <c r="F253" s="55" t="s">
        <v>1141</v>
      </c>
      <c r="G253" s="54" t="s">
        <v>269</v>
      </c>
      <c r="H253" s="54" t="s">
        <v>270</v>
      </c>
      <c r="I253" s="54" t="s">
        <v>271</v>
      </c>
      <c r="J253" s="56" t="s">
        <v>1762</v>
      </c>
      <c r="K253" s="56" t="s">
        <v>1763</v>
      </c>
      <c r="L253" s="56" t="s">
        <v>624</v>
      </c>
      <c r="M253" s="57" t="s">
        <v>1052</v>
      </c>
      <c r="N253" s="51">
        <v>0</v>
      </c>
      <c r="O253" s="52"/>
    </row>
    <row r="254" spans="1:15" ht="18" customHeight="1">
      <c r="A254" s="54" t="s">
        <v>1764</v>
      </c>
      <c r="B254" s="54" t="s">
        <v>1765</v>
      </c>
      <c r="C254" s="54" t="s">
        <v>1766</v>
      </c>
      <c r="D254" s="54" t="s">
        <v>1109</v>
      </c>
      <c r="E254" s="55" t="s">
        <v>1110</v>
      </c>
      <c r="F254" s="55" t="s">
        <v>1091</v>
      </c>
      <c r="G254" s="54" t="s">
        <v>269</v>
      </c>
      <c r="H254" s="54" t="s">
        <v>270</v>
      </c>
      <c r="I254" s="54" t="s">
        <v>271</v>
      </c>
      <c r="J254" s="56" t="s">
        <v>1767</v>
      </c>
      <c r="K254" s="56" t="s">
        <v>1768</v>
      </c>
      <c r="L254" s="56" t="s">
        <v>624</v>
      </c>
      <c r="M254" s="57" t="s">
        <v>1052</v>
      </c>
      <c r="N254" s="51" t="s">
        <v>618</v>
      </c>
      <c r="O254" s="52"/>
    </row>
    <row r="255" spans="1:15" ht="18" customHeight="1">
      <c r="A255" s="54" t="s">
        <v>1769</v>
      </c>
      <c r="B255" s="54" t="s">
        <v>1770</v>
      </c>
      <c r="C255" s="54" t="s">
        <v>1771</v>
      </c>
      <c r="D255" s="54" t="s">
        <v>1056</v>
      </c>
      <c r="E255" s="55" t="s">
        <v>1057</v>
      </c>
      <c r="F255" s="55" t="s">
        <v>1058</v>
      </c>
      <c r="G255" s="54" t="s">
        <v>269</v>
      </c>
      <c r="H255" s="54" t="s">
        <v>270</v>
      </c>
      <c r="I255" s="54" t="s">
        <v>271</v>
      </c>
      <c r="J255" s="56" t="s">
        <v>1772</v>
      </c>
      <c r="K255" s="56" t="s">
        <v>1773</v>
      </c>
      <c r="L255" s="56" t="s">
        <v>624</v>
      </c>
      <c r="M255" s="57" t="s">
        <v>1052</v>
      </c>
      <c r="N255" s="51" t="s">
        <v>337</v>
      </c>
      <c r="O255" s="52"/>
    </row>
    <row r="256" spans="1:15" ht="18" customHeight="1">
      <c r="A256" s="54" t="s">
        <v>1774</v>
      </c>
      <c r="B256" s="54" t="s">
        <v>1775</v>
      </c>
      <c r="C256" s="54" t="s">
        <v>1776</v>
      </c>
      <c r="D256" s="54" t="s">
        <v>1777</v>
      </c>
      <c r="E256" s="55" t="s">
        <v>1778</v>
      </c>
      <c r="F256" s="55" t="s">
        <v>1259</v>
      </c>
      <c r="G256" s="54" t="s">
        <v>657</v>
      </c>
      <c r="H256" s="54" t="s">
        <v>270</v>
      </c>
      <c r="I256" s="54" t="s">
        <v>271</v>
      </c>
      <c r="J256" s="56" t="s">
        <v>1779</v>
      </c>
      <c r="K256" s="56" t="s">
        <v>1780</v>
      </c>
      <c r="L256" s="56" t="s">
        <v>624</v>
      </c>
      <c r="M256" s="57" t="s">
        <v>1052</v>
      </c>
      <c r="N256" s="51" t="s">
        <v>276</v>
      </c>
      <c r="O256" s="52"/>
    </row>
    <row r="257" spans="1:15" ht="18" customHeight="1">
      <c r="A257" s="54" t="s">
        <v>1781</v>
      </c>
      <c r="B257" s="54" t="s">
        <v>1782</v>
      </c>
      <c r="C257" s="54" t="s">
        <v>1783</v>
      </c>
      <c r="D257" s="54" t="s">
        <v>1257</v>
      </c>
      <c r="E257" s="55" t="s">
        <v>1258</v>
      </c>
      <c r="F257" s="55" t="s">
        <v>1259</v>
      </c>
      <c r="G257" s="54" t="s">
        <v>657</v>
      </c>
      <c r="H257" s="54" t="s">
        <v>270</v>
      </c>
      <c r="I257" s="54" t="s">
        <v>271</v>
      </c>
      <c r="J257" s="56" t="s">
        <v>1784</v>
      </c>
      <c r="K257" s="56" t="s">
        <v>1785</v>
      </c>
      <c r="L257" s="56" t="s">
        <v>624</v>
      </c>
      <c r="M257" s="57" t="s">
        <v>1052</v>
      </c>
      <c r="N257" s="51" t="s">
        <v>618</v>
      </c>
      <c r="O257" s="52"/>
    </row>
    <row r="258" spans="1:15" ht="18" customHeight="1">
      <c r="A258" s="54" t="s">
        <v>1786</v>
      </c>
      <c r="B258" s="54" t="s">
        <v>1787</v>
      </c>
      <c r="C258" s="54" t="s">
        <v>1788</v>
      </c>
      <c r="D258" s="54" t="s">
        <v>1245</v>
      </c>
      <c r="E258" s="55" t="s">
        <v>1246</v>
      </c>
      <c r="F258" s="55" t="s">
        <v>1064</v>
      </c>
      <c r="G258" s="54" t="s">
        <v>269</v>
      </c>
      <c r="H258" s="54" t="s">
        <v>270</v>
      </c>
      <c r="I258" s="54" t="s">
        <v>271</v>
      </c>
      <c r="J258" s="56" t="s">
        <v>1789</v>
      </c>
      <c r="K258" s="56" t="s">
        <v>1790</v>
      </c>
      <c r="L258" s="56" t="s">
        <v>624</v>
      </c>
      <c r="M258" s="57" t="s">
        <v>1052</v>
      </c>
      <c r="N258" s="51" t="s">
        <v>624</v>
      </c>
      <c r="O258" s="52"/>
    </row>
    <row r="259" spans="1:15" ht="18" customHeight="1">
      <c r="A259" s="54" t="s">
        <v>1791</v>
      </c>
      <c r="B259" s="54" t="s">
        <v>1792</v>
      </c>
      <c r="C259" s="54" t="s">
        <v>1793</v>
      </c>
      <c r="D259" s="54" t="s">
        <v>849</v>
      </c>
      <c r="E259" s="55" t="s">
        <v>850</v>
      </c>
      <c r="F259" s="55" t="s">
        <v>1058</v>
      </c>
      <c r="G259" s="54" t="s">
        <v>657</v>
      </c>
      <c r="H259" s="54" t="s">
        <v>270</v>
      </c>
      <c r="I259" s="54" t="s">
        <v>271</v>
      </c>
      <c r="J259" s="56" t="s">
        <v>1794</v>
      </c>
      <c r="K259" s="56" t="s">
        <v>1795</v>
      </c>
      <c r="L259" s="56" t="s">
        <v>624</v>
      </c>
      <c r="M259" s="57" t="s">
        <v>1052</v>
      </c>
      <c r="N259" s="51" t="s">
        <v>618</v>
      </c>
      <c r="O259" s="52"/>
    </row>
    <row r="260" spans="1:15" ht="18" customHeight="1">
      <c r="A260" s="54" t="s">
        <v>1796</v>
      </c>
      <c r="B260" s="54" t="s">
        <v>1797</v>
      </c>
      <c r="C260" s="54" t="s">
        <v>1798</v>
      </c>
      <c r="D260" s="54" t="s">
        <v>849</v>
      </c>
      <c r="E260" s="55" t="s">
        <v>850</v>
      </c>
      <c r="F260" s="55" t="s">
        <v>1058</v>
      </c>
      <c r="G260" s="54" t="s">
        <v>269</v>
      </c>
      <c r="H260" s="54" t="s">
        <v>270</v>
      </c>
      <c r="I260" s="54" t="s">
        <v>271</v>
      </c>
      <c r="J260" s="56" t="s">
        <v>1799</v>
      </c>
      <c r="K260" s="56" t="s">
        <v>1800</v>
      </c>
      <c r="L260" s="56" t="s">
        <v>624</v>
      </c>
      <c r="M260" s="57" t="s">
        <v>1052</v>
      </c>
      <c r="N260" s="51" t="s">
        <v>618</v>
      </c>
      <c r="O260" s="52"/>
    </row>
    <row r="261" spans="1:15" ht="18" customHeight="1">
      <c r="A261" s="54" t="s">
        <v>1801</v>
      </c>
      <c r="B261" s="54" t="s">
        <v>1802</v>
      </c>
      <c r="C261" s="54" t="s">
        <v>1803</v>
      </c>
      <c r="D261" s="54" t="s">
        <v>728</v>
      </c>
      <c r="E261" s="55" t="s">
        <v>1804</v>
      </c>
      <c r="F261" s="55" t="s">
        <v>1805</v>
      </c>
      <c r="G261" s="54" t="s">
        <v>663</v>
      </c>
      <c r="H261" s="54" t="s">
        <v>270</v>
      </c>
      <c r="I261" s="54" t="s">
        <v>271</v>
      </c>
      <c r="J261" s="56" t="s">
        <v>1806</v>
      </c>
      <c r="K261" s="56" t="s">
        <v>1807</v>
      </c>
      <c r="L261" s="56" t="s">
        <v>624</v>
      </c>
      <c r="M261" s="57" t="s">
        <v>1052</v>
      </c>
      <c r="N261" s="51">
        <v>0</v>
      </c>
      <c r="O261" s="52"/>
    </row>
    <row r="262" spans="1:15" ht="18" customHeight="1">
      <c r="A262" s="54" t="s">
        <v>1808</v>
      </c>
      <c r="B262" s="54" t="s">
        <v>1809</v>
      </c>
      <c r="C262" s="54" t="s">
        <v>1810</v>
      </c>
      <c r="D262" s="54" t="s">
        <v>1184</v>
      </c>
      <c r="E262" s="55" t="s">
        <v>1185</v>
      </c>
      <c r="F262" s="55" t="s">
        <v>1149</v>
      </c>
      <c r="G262" s="54" t="s">
        <v>269</v>
      </c>
      <c r="H262" s="54" t="s">
        <v>270</v>
      </c>
      <c r="I262" s="54" t="s">
        <v>271</v>
      </c>
      <c r="J262" s="56" t="s">
        <v>1811</v>
      </c>
      <c r="K262" s="56" t="s">
        <v>1812</v>
      </c>
      <c r="L262" s="56" t="s">
        <v>624</v>
      </c>
      <c r="M262" s="57" t="s">
        <v>1052</v>
      </c>
      <c r="N262" s="51">
        <v>0</v>
      </c>
      <c r="O262" s="52"/>
    </row>
    <row r="263" spans="1:15" ht="18" customHeight="1">
      <c r="A263" s="54" t="s">
        <v>1813</v>
      </c>
      <c r="B263" s="54" t="s">
        <v>1814</v>
      </c>
      <c r="C263" s="54" t="s">
        <v>1815</v>
      </c>
      <c r="D263" s="54" t="s">
        <v>1223</v>
      </c>
      <c r="E263" s="55" t="s">
        <v>1224</v>
      </c>
      <c r="F263" s="55" t="s">
        <v>1064</v>
      </c>
      <c r="G263" s="54" t="s">
        <v>663</v>
      </c>
      <c r="H263" s="54" t="s">
        <v>270</v>
      </c>
      <c r="I263" s="54" t="s">
        <v>271</v>
      </c>
      <c r="J263" s="56" t="s">
        <v>1816</v>
      </c>
      <c r="K263" s="56" t="s">
        <v>1817</v>
      </c>
      <c r="L263" s="56" t="s">
        <v>624</v>
      </c>
      <c r="M263" s="57" t="s">
        <v>1052</v>
      </c>
      <c r="N263" s="51" t="s">
        <v>624</v>
      </c>
      <c r="O263" s="52"/>
    </row>
    <row r="264" spans="1:15" ht="18" customHeight="1">
      <c r="A264" s="54" t="s">
        <v>1818</v>
      </c>
      <c r="B264" s="54" t="s">
        <v>1819</v>
      </c>
      <c r="C264" s="54" t="s">
        <v>1820</v>
      </c>
      <c r="D264" s="54" t="s">
        <v>1223</v>
      </c>
      <c r="E264" s="55" t="s">
        <v>1224</v>
      </c>
      <c r="F264" s="55" t="s">
        <v>1064</v>
      </c>
      <c r="G264" s="54" t="s">
        <v>269</v>
      </c>
      <c r="H264" s="54" t="s">
        <v>270</v>
      </c>
      <c r="I264" s="54" t="s">
        <v>271</v>
      </c>
      <c r="J264" s="56" t="s">
        <v>1821</v>
      </c>
      <c r="K264" s="56" t="s">
        <v>1822</v>
      </c>
      <c r="L264" s="56" t="s">
        <v>624</v>
      </c>
      <c r="M264" s="57" t="s">
        <v>1052</v>
      </c>
      <c r="N264" s="51" t="s">
        <v>276</v>
      </c>
      <c r="O264" s="52"/>
    </row>
    <row r="265" spans="1:15" ht="18" customHeight="1">
      <c r="A265" s="54" t="s">
        <v>1823</v>
      </c>
      <c r="B265" s="54" t="s">
        <v>1824</v>
      </c>
      <c r="C265" s="54" t="s">
        <v>1825</v>
      </c>
      <c r="D265" s="54" t="s">
        <v>809</v>
      </c>
      <c r="E265" s="55" t="s">
        <v>1826</v>
      </c>
      <c r="F265" s="55" t="s">
        <v>1259</v>
      </c>
      <c r="G265" s="54" t="s">
        <v>269</v>
      </c>
      <c r="H265" s="54" t="s">
        <v>270</v>
      </c>
      <c r="I265" s="54" t="s">
        <v>271</v>
      </c>
      <c r="J265" s="56" t="s">
        <v>1827</v>
      </c>
      <c r="K265" s="56" t="s">
        <v>1828</v>
      </c>
      <c r="L265" s="56" t="s">
        <v>624</v>
      </c>
      <c r="M265" s="57" t="s">
        <v>1052</v>
      </c>
      <c r="N265" s="51" t="s">
        <v>286</v>
      </c>
      <c r="O265" s="52"/>
    </row>
    <row r="266" spans="1:15" ht="18" customHeight="1">
      <c r="A266" s="54" t="s">
        <v>1829</v>
      </c>
      <c r="B266" s="54" t="s">
        <v>1830</v>
      </c>
      <c r="C266" s="54" t="s">
        <v>1831</v>
      </c>
      <c r="D266" s="54" t="s">
        <v>1177</v>
      </c>
      <c r="E266" s="55" t="s">
        <v>1178</v>
      </c>
      <c r="F266" s="55" t="s">
        <v>1141</v>
      </c>
      <c r="G266" s="54" t="s">
        <v>269</v>
      </c>
      <c r="H266" s="54" t="s">
        <v>270</v>
      </c>
      <c r="I266" s="54" t="s">
        <v>271</v>
      </c>
      <c r="J266" s="56" t="s">
        <v>1832</v>
      </c>
      <c r="K266" s="56" t="s">
        <v>1833</v>
      </c>
      <c r="L266" s="56" t="s">
        <v>624</v>
      </c>
      <c r="M266" s="57" t="s">
        <v>1052</v>
      </c>
      <c r="N266" s="51" t="s">
        <v>286</v>
      </c>
      <c r="O266" s="52"/>
    </row>
    <row r="267" spans="1:15" ht="18" customHeight="1">
      <c r="A267" s="54" t="s">
        <v>1834</v>
      </c>
      <c r="B267" s="54" t="s">
        <v>1835</v>
      </c>
      <c r="C267" s="54" t="s">
        <v>1836</v>
      </c>
      <c r="D267" s="54" t="s">
        <v>809</v>
      </c>
      <c r="E267" s="55" t="s">
        <v>1826</v>
      </c>
      <c r="F267" s="55" t="s">
        <v>1259</v>
      </c>
      <c r="G267" s="54" t="s">
        <v>657</v>
      </c>
      <c r="H267" s="54" t="s">
        <v>270</v>
      </c>
      <c r="I267" s="54" t="s">
        <v>271</v>
      </c>
      <c r="J267" s="56" t="s">
        <v>1837</v>
      </c>
      <c r="K267" s="56" t="s">
        <v>1838</v>
      </c>
      <c r="L267" s="56" t="s">
        <v>624</v>
      </c>
      <c r="M267" s="57" t="s">
        <v>1052</v>
      </c>
      <c r="N267" s="51">
        <v>0</v>
      </c>
      <c r="O267" s="52"/>
    </row>
    <row r="268" spans="1:15" ht="18" customHeight="1">
      <c r="A268" s="54" t="s">
        <v>1839</v>
      </c>
      <c r="B268" s="54" t="s">
        <v>1840</v>
      </c>
      <c r="C268" s="54" t="s">
        <v>1841</v>
      </c>
      <c r="D268" s="54" t="s">
        <v>1245</v>
      </c>
      <c r="E268" s="55" t="s">
        <v>1246</v>
      </c>
      <c r="F268" s="55" t="s">
        <v>1064</v>
      </c>
      <c r="G268" s="54" t="s">
        <v>269</v>
      </c>
      <c r="H268" s="54" t="s">
        <v>270</v>
      </c>
      <c r="I268" s="54" t="s">
        <v>271</v>
      </c>
      <c r="J268" s="56" t="s">
        <v>1842</v>
      </c>
      <c r="K268" s="56" t="s">
        <v>1843</v>
      </c>
      <c r="L268" s="56" t="s">
        <v>624</v>
      </c>
      <c r="M268" s="57" t="s">
        <v>1052</v>
      </c>
      <c r="N268" s="51">
        <v>0</v>
      </c>
      <c r="O268" s="52"/>
    </row>
    <row r="269" spans="1:15" ht="18" customHeight="1">
      <c r="A269" s="54" t="s">
        <v>1844</v>
      </c>
      <c r="B269" s="54" t="s">
        <v>1845</v>
      </c>
      <c r="C269" s="54" t="s">
        <v>1846</v>
      </c>
      <c r="D269" s="54" t="s">
        <v>1245</v>
      </c>
      <c r="E269" s="55" t="s">
        <v>1246</v>
      </c>
      <c r="F269" s="55" t="s">
        <v>1064</v>
      </c>
      <c r="G269" s="54" t="s">
        <v>269</v>
      </c>
      <c r="H269" s="54" t="s">
        <v>270</v>
      </c>
      <c r="I269" s="54" t="s">
        <v>271</v>
      </c>
      <c r="J269" s="56" t="s">
        <v>1847</v>
      </c>
      <c r="K269" s="56" t="s">
        <v>1848</v>
      </c>
      <c r="L269" s="56" t="s">
        <v>624</v>
      </c>
      <c r="M269" s="57" t="s">
        <v>1052</v>
      </c>
      <c r="N269" s="51" t="s">
        <v>618</v>
      </c>
      <c r="O269" s="52"/>
    </row>
    <row r="270" spans="1:15" ht="18" customHeight="1">
      <c r="A270" s="54" t="s">
        <v>1849</v>
      </c>
      <c r="B270" s="54" t="s">
        <v>1850</v>
      </c>
      <c r="C270" s="54" t="s">
        <v>1851</v>
      </c>
      <c r="D270" s="54" t="s">
        <v>1852</v>
      </c>
      <c r="E270" s="55" t="s">
        <v>1853</v>
      </c>
      <c r="F270" s="55" t="s">
        <v>1141</v>
      </c>
      <c r="G270" s="54" t="s">
        <v>657</v>
      </c>
      <c r="H270" s="54" t="s">
        <v>270</v>
      </c>
      <c r="I270" s="54" t="s">
        <v>271</v>
      </c>
      <c r="J270" s="56" t="s">
        <v>982</v>
      </c>
      <c r="K270" s="56" t="s">
        <v>1854</v>
      </c>
      <c r="L270" s="56" t="s">
        <v>624</v>
      </c>
      <c r="M270" s="57" t="s">
        <v>1052</v>
      </c>
      <c r="N270" s="51">
        <v>0</v>
      </c>
      <c r="O270" s="52"/>
    </row>
    <row r="271" spans="1:15" ht="18" customHeight="1">
      <c r="A271" s="54" t="s">
        <v>1855</v>
      </c>
      <c r="B271" s="54" t="s">
        <v>1856</v>
      </c>
      <c r="C271" s="54" t="s">
        <v>1857</v>
      </c>
      <c r="D271" s="54" t="s">
        <v>319</v>
      </c>
      <c r="E271" s="55" t="s">
        <v>1858</v>
      </c>
      <c r="F271" s="55" t="s">
        <v>1049</v>
      </c>
      <c r="G271" s="54" t="s">
        <v>663</v>
      </c>
      <c r="H271" s="54" t="s">
        <v>270</v>
      </c>
      <c r="I271" s="54" t="s">
        <v>271</v>
      </c>
      <c r="J271" s="56" t="s">
        <v>1859</v>
      </c>
      <c r="K271" s="56" t="s">
        <v>1860</v>
      </c>
      <c r="L271" s="56" t="s">
        <v>624</v>
      </c>
      <c r="M271" s="57" t="s">
        <v>1052</v>
      </c>
      <c r="N271" s="51" t="s">
        <v>624</v>
      </c>
      <c r="O271" s="52"/>
    </row>
    <row r="272" spans="1:15" ht="18" customHeight="1">
      <c r="A272" s="54" t="s">
        <v>1861</v>
      </c>
      <c r="B272" s="54" t="s">
        <v>1862</v>
      </c>
      <c r="C272" s="54" t="s">
        <v>1863</v>
      </c>
      <c r="D272" s="54" t="s">
        <v>319</v>
      </c>
      <c r="E272" s="55" t="s">
        <v>1858</v>
      </c>
      <c r="F272" s="55" t="s">
        <v>1049</v>
      </c>
      <c r="G272" s="54" t="s">
        <v>269</v>
      </c>
      <c r="H272" s="54" t="s">
        <v>270</v>
      </c>
      <c r="I272" s="54" t="s">
        <v>271</v>
      </c>
      <c r="J272" s="56" t="s">
        <v>1864</v>
      </c>
      <c r="K272" s="56" t="s">
        <v>1865</v>
      </c>
      <c r="L272" s="56" t="s">
        <v>624</v>
      </c>
      <c r="M272" s="57" t="s">
        <v>1052</v>
      </c>
      <c r="N272" s="51" t="s">
        <v>624</v>
      </c>
      <c r="O272" s="52"/>
    </row>
    <row r="273" spans="1:15" ht="18" customHeight="1">
      <c r="A273" s="54" t="s">
        <v>1866</v>
      </c>
      <c r="B273" s="54" t="s">
        <v>1867</v>
      </c>
      <c r="C273" s="54" t="s">
        <v>1868</v>
      </c>
      <c r="D273" s="54" t="s">
        <v>1777</v>
      </c>
      <c r="E273" s="55" t="s">
        <v>1778</v>
      </c>
      <c r="F273" s="55" t="s">
        <v>1259</v>
      </c>
      <c r="G273" s="54" t="s">
        <v>269</v>
      </c>
      <c r="H273" s="54" t="s">
        <v>270</v>
      </c>
      <c r="I273" s="54" t="s">
        <v>271</v>
      </c>
      <c r="J273" s="56" t="s">
        <v>1869</v>
      </c>
      <c r="K273" s="56" t="s">
        <v>1870</v>
      </c>
      <c r="L273" s="56" t="s">
        <v>624</v>
      </c>
      <c r="M273" s="57" t="s">
        <v>1052</v>
      </c>
      <c r="N273" s="51" t="s">
        <v>276</v>
      </c>
      <c r="O273" s="52"/>
    </row>
    <row r="274" spans="1:15" ht="18" customHeight="1">
      <c r="A274" s="54" t="s">
        <v>1871</v>
      </c>
      <c r="B274" s="54" t="s">
        <v>1872</v>
      </c>
      <c r="C274" s="54" t="s">
        <v>1873</v>
      </c>
      <c r="D274" s="54" t="s">
        <v>1510</v>
      </c>
      <c r="E274" s="55" t="s">
        <v>1511</v>
      </c>
      <c r="F274" s="55" t="s">
        <v>1141</v>
      </c>
      <c r="G274" s="54" t="s">
        <v>663</v>
      </c>
      <c r="H274" s="54" t="s">
        <v>270</v>
      </c>
      <c r="I274" s="54" t="s">
        <v>271</v>
      </c>
      <c r="J274" s="56" t="s">
        <v>1874</v>
      </c>
      <c r="K274" s="56" t="s">
        <v>1875</v>
      </c>
      <c r="L274" s="56" t="s">
        <v>624</v>
      </c>
      <c r="M274" s="57" t="s">
        <v>1052</v>
      </c>
      <c r="N274" s="51">
        <v>0</v>
      </c>
      <c r="O274" s="52"/>
    </row>
    <row r="275" spans="1:15" ht="18" customHeight="1">
      <c r="A275" s="54" t="s">
        <v>1876</v>
      </c>
      <c r="B275" s="54" t="s">
        <v>1877</v>
      </c>
      <c r="C275" s="54" t="s">
        <v>1878</v>
      </c>
      <c r="D275" s="54" t="s">
        <v>1216</v>
      </c>
      <c r="E275" s="55" t="s">
        <v>1217</v>
      </c>
      <c r="F275" s="55" t="s">
        <v>1049</v>
      </c>
      <c r="G275" s="54" t="s">
        <v>663</v>
      </c>
      <c r="H275" s="54" t="s">
        <v>270</v>
      </c>
      <c r="I275" s="54" t="s">
        <v>271</v>
      </c>
      <c r="J275" s="56" t="s">
        <v>1879</v>
      </c>
      <c r="K275" s="56" t="s">
        <v>1880</v>
      </c>
      <c r="L275" s="56" t="s">
        <v>624</v>
      </c>
      <c r="M275" s="57" t="s">
        <v>1052</v>
      </c>
      <c r="N275" s="51" t="s">
        <v>624</v>
      </c>
      <c r="O275" s="52"/>
    </row>
    <row r="276" spans="1:15" ht="18" customHeight="1">
      <c r="A276" s="54" t="s">
        <v>1881</v>
      </c>
      <c r="B276" s="54" t="s">
        <v>1882</v>
      </c>
      <c r="C276" s="54" t="s">
        <v>1883</v>
      </c>
      <c r="D276" s="54" t="s">
        <v>393</v>
      </c>
      <c r="E276" s="55" t="s">
        <v>1084</v>
      </c>
      <c r="F276" s="55" t="s">
        <v>1085</v>
      </c>
      <c r="G276" s="54" t="s">
        <v>269</v>
      </c>
      <c r="H276" s="54" t="s">
        <v>270</v>
      </c>
      <c r="I276" s="54" t="s">
        <v>271</v>
      </c>
      <c r="J276" s="56" t="s">
        <v>1884</v>
      </c>
      <c r="K276" s="56" t="s">
        <v>1885</v>
      </c>
      <c r="L276" s="56" t="s">
        <v>624</v>
      </c>
      <c r="M276" s="57" t="s">
        <v>1052</v>
      </c>
      <c r="N276" s="51">
        <v>0</v>
      </c>
      <c r="O276" s="52"/>
    </row>
    <row r="277" spans="1:15" ht="18" customHeight="1">
      <c r="A277" s="54" t="s">
        <v>1886</v>
      </c>
      <c r="B277" s="54" t="s">
        <v>1887</v>
      </c>
      <c r="C277" s="54" t="s">
        <v>1888</v>
      </c>
      <c r="D277" s="54" t="s">
        <v>393</v>
      </c>
      <c r="E277" s="55" t="s">
        <v>1084</v>
      </c>
      <c r="F277" s="55" t="s">
        <v>1085</v>
      </c>
      <c r="G277" s="54" t="s">
        <v>303</v>
      </c>
      <c r="H277" s="54" t="s">
        <v>270</v>
      </c>
      <c r="I277" s="54" t="s">
        <v>271</v>
      </c>
      <c r="J277" s="56" t="s">
        <v>1889</v>
      </c>
      <c r="K277" s="56" t="s">
        <v>1890</v>
      </c>
      <c r="L277" s="56" t="s">
        <v>624</v>
      </c>
      <c r="M277" s="57" t="s">
        <v>1052</v>
      </c>
      <c r="N277" s="51" t="s">
        <v>618</v>
      </c>
      <c r="O277" s="52"/>
    </row>
    <row r="278" spans="1:15" ht="18" customHeight="1">
      <c r="A278" s="54" t="s">
        <v>1891</v>
      </c>
      <c r="B278" s="54" t="s">
        <v>1892</v>
      </c>
      <c r="C278" s="54" t="s">
        <v>1893</v>
      </c>
      <c r="D278" s="54" t="s">
        <v>501</v>
      </c>
      <c r="E278" s="55" t="s">
        <v>502</v>
      </c>
      <c r="F278" s="55" t="s">
        <v>1049</v>
      </c>
      <c r="G278" s="54" t="s">
        <v>657</v>
      </c>
      <c r="H278" s="54" t="s">
        <v>270</v>
      </c>
      <c r="I278" s="54" t="s">
        <v>271</v>
      </c>
      <c r="J278" s="56" t="s">
        <v>1894</v>
      </c>
      <c r="K278" s="56" t="s">
        <v>1895</v>
      </c>
      <c r="L278" s="56" t="s">
        <v>624</v>
      </c>
      <c r="M278" s="57" t="s">
        <v>1052</v>
      </c>
      <c r="N278" s="51" t="s">
        <v>618</v>
      </c>
      <c r="O278" s="52"/>
    </row>
    <row r="279" spans="1:15" ht="18" customHeight="1">
      <c r="A279" s="54" t="s">
        <v>1896</v>
      </c>
      <c r="B279" s="54" t="s">
        <v>1897</v>
      </c>
      <c r="C279" s="54" t="s">
        <v>1898</v>
      </c>
      <c r="D279" s="54" t="s">
        <v>1404</v>
      </c>
      <c r="E279" s="55" t="s">
        <v>1405</v>
      </c>
      <c r="F279" s="55" t="s">
        <v>1141</v>
      </c>
      <c r="G279" s="54" t="s">
        <v>269</v>
      </c>
      <c r="H279" s="54" t="s">
        <v>270</v>
      </c>
      <c r="I279" s="54" t="s">
        <v>271</v>
      </c>
      <c r="J279" s="56" t="s">
        <v>1899</v>
      </c>
      <c r="K279" s="56" t="s">
        <v>1900</v>
      </c>
      <c r="L279" s="56" t="s">
        <v>624</v>
      </c>
      <c r="M279" s="57" t="s">
        <v>1052</v>
      </c>
      <c r="N279" s="51">
        <v>0</v>
      </c>
      <c r="O279" s="52"/>
    </row>
    <row r="280" spans="1:15" ht="18" customHeight="1">
      <c r="A280" s="54" t="s">
        <v>1901</v>
      </c>
      <c r="B280" s="54" t="s">
        <v>1902</v>
      </c>
      <c r="C280" s="54" t="s">
        <v>1903</v>
      </c>
      <c r="D280" s="54" t="s">
        <v>1904</v>
      </c>
      <c r="E280" s="55" t="s">
        <v>1905</v>
      </c>
      <c r="F280" s="55" t="s">
        <v>1278</v>
      </c>
      <c r="G280" s="54" t="s">
        <v>269</v>
      </c>
      <c r="H280" s="54" t="s">
        <v>270</v>
      </c>
      <c r="I280" s="54" t="s">
        <v>271</v>
      </c>
      <c r="J280" s="56" t="s">
        <v>1906</v>
      </c>
      <c r="K280" s="56" t="s">
        <v>1907</v>
      </c>
      <c r="L280" s="56" t="s">
        <v>624</v>
      </c>
      <c r="M280" s="57" t="s">
        <v>1052</v>
      </c>
      <c r="N280" s="51" t="s">
        <v>618</v>
      </c>
      <c r="O280" s="52"/>
    </row>
    <row r="281" spans="1:15" ht="18" customHeight="1">
      <c r="A281" s="54" t="s">
        <v>1908</v>
      </c>
      <c r="B281" s="54" t="s">
        <v>1909</v>
      </c>
      <c r="C281" s="54" t="s">
        <v>1910</v>
      </c>
      <c r="D281" s="54" t="s">
        <v>1184</v>
      </c>
      <c r="E281" s="55" t="s">
        <v>1185</v>
      </c>
      <c r="F281" s="55" t="s">
        <v>1149</v>
      </c>
      <c r="G281" s="54" t="s">
        <v>1911</v>
      </c>
      <c r="H281" s="54" t="s">
        <v>270</v>
      </c>
      <c r="I281" s="54" t="s">
        <v>271</v>
      </c>
      <c r="J281" s="56" t="s">
        <v>1912</v>
      </c>
      <c r="K281" s="56" t="s">
        <v>1913</v>
      </c>
      <c r="L281" s="56" t="s">
        <v>624</v>
      </c>
      <c r="M281" s="57" t="s">
        <v>1052</v>
      </c>
      <c r="N281" s="51">
        <v>0</v>
      </c>
      <c r="O281" s="52"/>
    </row>
    <row r="282" spans="1:15" ht="18" customHeight="1">
      <c r="A282" s="54" t="s">
        <v>1914</v>
      </c>
      <c r="B282" s="54" t="s">
        <v>1915</v>
      </c>
      <c r="C282" s="54" t="s">
        <v>1916</v>
      </c>
      <c r="D282" s="54" t="s">
        <v>1184</v>
      </c>
      <c r="E282" s="55" t="s">
        <v>1185</v>
      </c>
      <c r="F282" s="55" t="s">
        <v>1149</v>
      </c>
      <c r="G282" s="54" t="s">
        <v>1911</v>
      </c>
      <c r="H282" s="54" t="s">
        <v>270</v>
      </c>
      <c r="I282" s="54" t="s">
        <v>271</v>
      </c>
      <c r="J282" s="56" t="s">
        <v>1917</v>
      </c>
      <c r="K282" s="56" t="s">
        <v>1918</v>
      </c>
      <c r="L282" s="56" t="s">
        <v>624</v>
      </c>
      <c r="M282" s="57" t="s">
        <v>1052</v>
      </c>
      <c r="N282" s="51">
        <v>0</v>
      </c>
      <c r="O282" s="52"/>
    </row>
    <row r="283" spans="1:15" ht="18" customHeight="1">
      <c r="A283" s="54" t="s">
        <v>1919</v>
      </c>
      <c r="B283" s="54" t="s">
        <v>1920</v>
      </c>
      <c r="C283" s="54" t="s">
        <v>1921</v>
      </c>
      <c r="D283" s="54" t="s">
        <v>1922</v>
      </c>
      <c r="E283" s="55" t="s">
        <v>1923</v>
      </c>
      <c r="F283" s="55" t="s">
        <v>1141</v>
      </c>
      <c r="G283" s="54" t="s">
        <v>1911</v>
      </c>
      <c r="H283" s="54" t="s">
        <v>270</v>
      </c>
      <c r="I283" s="54" t="s">
        <v>271</v>
      </c>
      <c r="J283" s="56" t="s">
        <v>1924</v>
      </c>
      <c r="K283" s="56" t="s">
        <v>1925</v>
      </c>
      <c r="L283" s="56" t="s">
        <v>624</v>
      </c>
      <c r="M283" s="57" t="s">
        <v>1052</v>
      </c>
      <c r="N283" s="51" t="s">
        <v>618</v>
      </c>
      <c r="O283" s="52"/>
    </row>
    <row r="284" spans="1:15" ht="18" customHeight="1">
      <c r="A284" s="54" t="s">
        <v>1926</v>
      </c>
      <c r="B284" s="54" t="s">
        <v>1927</v>
      </c>
      <c r="C284" s="54" t="s">
        <v>1928</v>
      </c>
      <c r="D284" s="54" t="s">
        <v>393</v>
      </c>
      <c r="E284" s="55" t="s">
        <v>1084</v>
      </c>
      <c r="F284" s="55" t="s">
        <v>1085</v>
      </c>
      <c r="G284" s="54" t="s">
        <v>269</v>
      </c>
      <c r="H284" s="54" t="s">
        <v>270</v>
      </c>
      <c r="I284" s="54" t="s">
        <v>271</v>
      </c>
      <c r="J284" s="56" t="s">
        <v>565</v>
      </c>
      <c r="K284" s="56" t="s">
        <v>1929</v>
      </c>
      <c r="L284" s="56" t="s">
        <v>624</v>
      </c>
      <c r="M284" s="57" t="s">
        <v>1052</v>
      </c>
      <c r="N284" s="51">
        <v>0</v>
      </c>
      <c r="O284" s="52"/>
    </row>
    <row r="285" spans="1:15" ht="18" customHeight="1">
      <c r="A285" s="54" t="s">
        <v>1930</v>
      </c>
      <c r="B285" s="54" t="s">
        <v>1931</v>
      </c>
      <c r="C285" s="54" t="s">
        <v>1932</v>
      </c>
      <c r="D285" s="54" t="s">
        <v>393</v>
      </c>
      <c r="E285" s="55" t="s">
        <v>1084</v>
      </c>
      <c r="F285" s="55" t="s">
        <v>1085</v>
      </c>
      <c r="G285" s="54" t="s">
        <v>269</v>
      </c>
      <c r="H285" s="54" t="s">
        <v>270</v>
      </c>
      <c r="I285" s="54" t="s">
        <v>271</v>
      </c>
      <c r="J285" s="56" t="s">
        <v>1933</v>
      </c>
      <c r="K285" s="56" t="s">
        <v>1934</v>
      </c>
      <c r="L285" s="56" t="s">
        <v>624</v>
      </c>
      <c r="M285" s="57" t="s">
        <v>1052</v>
      </c>
      <c r="N285" s="51" t="s">
        <v>286</v>
      </c>
      <c r="O285" s="52"/>
    </row>
    <row r="286" spans="1:15" ht="18" customHeight="1">
      <c r="A286" s="54" t="s">
        <v>1935</v>
      </c>
      <c r="B286" s="54" t="s">
        <v>1936</v>
      </c>
      <c r="C286" s="54" t="s">
        <v>1937</v>
      </c>
      <c r="D286" s="54" t="s">
        <v>584</v>
      </c>
      <c r="E286" s="55" t="s">
        <v>1165</v>
      </c>
      <c r="F286" s="55" t="s">
        <v>1130</v>
      </c>
      <c r="G286" s="54" t="s">
        <v>1911</v>
      </c>
      <c r="H286" s="54" t="s">
        <v>270</v>
      </c>
      <c r="I286" s="54" t="s">
        <v>271</v>
      </c>
      <c r="J286" s="56" t="s">
        <v>1938</v>
      </c>
      <c r="K286" s="56" t="s">
        <v>1939</v>
      </c>
      <c r="L286" s="56" t="s">
        <v>624</v>
      </c>
      <c r="M286" s="57" t="s">
        <v>1052</v>
      </c>
      <c r="N286" s="51" t="s">
        <v>624</v>
      </c>
      <c r="O286" s="52"/>
    </row>
    <row r="287" spans="1:15" ht="18" customHeight="1">
      <c r="A287" s="54" t="s">
        <v>1940</v>
      </c>
      <c r="B287" s="54" t="s">
        <v>1941</v>
      </c>
      <c r="C287" s="54" t="s">
        <v>1942</v>
      </c>
      <c r="D287" s="54" t="s">
        <v>1618</v>
      </c>
      <c r="E287" s="55" t="s">
        <v>1619</v>
      </c>
      <c r="F287" s="55" t="s">
        <v>1049</v>
      </c>
      <c r="G287" s="54" t="s">
        <v>663</v>
      </c>
      <c r="H287" s="54" t="s">
        <v>270</v>
      </c>
      <c r="I287" s="54" t="s">
        <v>271</v>
      </c>
      <c r="J287" s="56" t="s">
        <v>1943</v>
      </c>
      <c r="K287" s="56" t="s">
        <v>1944</v>
      </c>
      <c r="L287" s="56" t="s">
        <v>624</v>
      </c>
      <c r="M287" s="57" t="s">
        <v>1052</v>
      </c>
      <c r="N287" s="51" t="s">
        <v>618</v>
      </c>
      <c r="O287" s="52"/>
    </row>
    <row r="288" spans="1:15" ht="18" customHeight="1">
      <c r="A288" s="54" t="s">
        <v>1945</v>
      </c>
      <c r="B288" s="54" t="s">
        <v>1946</v>
      </c>
      <c r="C288" s="54" t="s">
        <v>1947</v>
      </c>
      <c r="D288" s="54" t="s">
        <v>444</v>
      </c>
      <c r="E288" s="55" t="s">
        <v>445</v>
      </c>
      <c r="F288" s="55" t="s">
        <v>1130</v>
      </c>
      <c r="G288" s="54" t="s">
        <v>269</v>
      </c>
      <c r="H288" s="54" t="s">
        <v>270</v>
      </c>
      <c r="I288" s="54" t="s">
        <v>271</v>
      </c>
      <c r="J288" s="56" t="s">
        <v>1948</v>
      </c>
      <c r="K288" s="56" t="s">
        <v>1949</v>
      </c>
      <c r="L288" s="56" t="s">
        <v>618</v>
      </c>
      <c r="M288" s="57" t="s">
        <v>1052</v>
      </c>
      <c r="N288" s="51" t="s">
        <v>618</v>
      </c>
      <c r="O288" s="52"/>
    </row>
    <row r="289" spans="1:15" ht="18" customHeight="1">
      <c r="A289" s="54" t="s">
        <v>1950</v>
      </c>
      <c r="B289" s="54" t="s">
        <v>1951</v>
      </c>
      <c r="C289" s="54" t="s">
        <v>1952</v>
      </c>
      <c r="D289" s="54" t="s">
        <v>1184</v>
      </c>
      <c r="E289" s="55" t="s">
        <v>1185</v>
      </c>
      <c r="F289" s="55" t="s">
        <v>1149</v>
      </c>
      <c r="G289" s="54" t="s">
        <v>269</v>
      </c>
      <c r="H289" s="54" t="s">
        <v>270</v>
      </c>
      <c r="I289" s="54" t="s">
        <v>271</v>
      </c>
      <c r="J289" s="56" t="s">
        <v>1953</v>
      </c>
      <c r="K289" s="56" t="s">
        <v>1954</v>
      </c>
      <c r="L289" s="56" t="s">
        <v>618</v>
      </c>
      <c r="M289" s="57" t="s">
        <v>1052</v>
      </c>
      <c r="N289" s="51">
        <v>0</v>
      </c>
      <c r="O289" s="52"/>
    </row>
    <row r="290" spans="1:15" ht="18" customHeight="1">
      <c r="A290" s="54" t="s">
        <v>1955</v>
      </c>
      <c r="B290" s="54" t="s">
        <v>1956</v>
      </c>
      <c r="C290" s="54" t="s">
        <v>1957</v>
      </c>
      <c r="D290" s="54" t="s">
        <v>964</v>
      </c>
      <c r="E290" s="55" t="s">
        <v>965</v>
      </c>
      <c r="F290" s="55" t="s">
        <v>1064</v>
      </c>
      <c r="G290" s="54" t="s">
        <v>269</v>
      </c>
      <c r="H290" s="54" t="s">
        <v>270</v>
      </c>
      <c r="I290" s="54" t="s">
        <v>271</v>
      </c>
      <c r="J290" s="56" t="s">
        <v>1958</v>
      </c>
      <c r="K290" s="56" t="s">
        <v>1959</v>
      </c>
      <c r="L290" s="56" t="s">
        <v>618</v>
      </c>
      <c r="M290" s="57" t="s">
        <v>1052</v>
      </c>
      <c r="N290" s="51" t="s">
        <v>618</v>
      </c>
      <c r="O290" s="52"/>
    </row>
    <row r="291" spans="1:15" ht="18" customHeight="1">
      <c r="A291" s="54" t="s">
        <v>1960</v>
      </c>
      <c r="B291" s="54" t="s">
        <v>1961</v>
      </c>
      <c r="C291" s="54" t="s">
        <v>1962</v>
      </c>
      <c r="D291" s="54" t="s">
        <v>393</v>
      </c>
      <c r="E291" s="55" t="s">
        <v>1084</v>
      </c>
      <c r="F291" s="55" t="s">
        <v>1085</v>
      </c>
      <c r="G291" s="54" t="s">
        <v>269</v>
      </c>
      <c r="H291" s="54" t="s">
        <v>270</v>
      </c>
      <c r="I291" s="54" t="s">
        <v>271</v>
      </c>
      <c r="J291" s="56" t="s">
        <v>1963</v>
      </c>
      <c r="K291" s="56" t="s">
        <v>1964</v>
      </c>
      <c r="L291" s="56" t="s">
        <v>618</v>
      </c>
      <c r="M291" s="57" t="s">
        <v>1052</v>
      </c>
      <c r="N291" s="51">
        <v>0</v>
      </c>
      <c r="O291" s="52"/>
    </row>
    <row r="292" spans="1:15" ht="18" customHeight="1">
      <c r="A292" s="54" t="s">
        <v>1965</v>
      </c>
      <c r="B292" s="54" t="s">
        <v>1966</v>
      </c>
      <c r="C292" s="54" t="s">
        <v>1967</v>
      </c>
      <c r="D292" s="54" t="s">
        <v>782</v>
      </c>
      <c r="E292" s="55" t="s">
        <v>1968</v>
      </c>
      <c r="F292" s="55" t="s">
        <v>1969</v>
      </c>
      <c r="G292" s="54" t="s">
        <v>663</v>
      </c>
      <c r="H292" s="54" t="s">
        <v>270</v>
      </c>
      <c r="I292" s="54" t="s">
        <v>271</v>
      </c>
      <c r="J292" s="56" t="s">
        <v>1970</v>
      </c>
      <c r="K292" s="56" t="s">
        <v>1971</v>
      </c>
      <c r="L292" s="56" t="s">
        <v>618</v>
      </c>
      <c r="M292" s="57" t="s">
        <v>1052</v>
      </c>
      <c r="N292" s="51">
        <v>0</v>
      </c>
      <c r="O292" s="52"/>
    </row>
    <row r="293" spans="1:15" ht="18" customHeight="1">
      <c r="A293" s="54" t="s">
        <v>1972</v>
      </c>
      <c r="B293" s="54" t="s">
        <v>1973</v>
      </c>
      <c r="C293" s="54" t="s">
        <v>1974</v>
      </c>
      <c r="D293" s="54" t="s">
        <v>872</v>
      </c>
      <c r="E293" s="55" t="s">
        <v>873</v>
      </c>
      <c r="F293" s="55" t="s">
        <v>1130</v>
      </c>
      <c r="G293" s="54" t="s">
        <v>586</v>
      </c>
      <c r="H293" s="54" t="s">
        <v>270</v>
      </c>
      <c r="I293" s="54" t="s">
        <v>271</v>
      </c>
      <c r="J293" s="56" t="s">
        <v>1975</v>
      </c>
      <c r="K293" s="56" t="s">
        <v>1976</v>
      </c>
      <c r="L293" s="56" t="s">
        <v>618</v>
      </c>
      <c r="M293" s="57" t="s">
        <v>1052</v>
      </c>
      <c r="N293" s="51">
        <v>0</v>
      </c>
      <c r="O293" s="52"/>
    </row>
    <row r="294" spans="1:15" ht="18" customHeight="1">
      <c r="A294" s="54" t="s">
        <v>1977</v>
      </c>
      <c r="B294" s="54" t="s">
        <v>1978</v>
      </c>
      <c r="C294" s="54" t="s">
        <v>1979</v>
      </c>
      <c r="D294" s="54" t="s">
        <v>423</v>
      </c>
      <c r="E294" s="55" t="s">
        <v>424</v>
      </c>
      <c r="F294" s="55" t="s">
        <v>1091</v>
      </c>
      <c r="G294" s="54" t="s">
        <v>586</v>
      </c>
      <c r="H294" s="54" t="s">
        <v>270</v>
      </c>
      <c r="I294" s="54" t="s">
        <v>271</v>
      </c>
      <c r="J294" s="56" t="s">
        <v>1980</v>
      </c>
      <c r="K294" s="56" t="s">
        <v>1981</v>
      </c>
      <c r="L294" s="56" t="s">
        <v>618</v>
      </c>
      <c r="M294" s="57" t="s">
        <v>1052</v>
      </c>
      <c r="N294" s="51" t="s">
        <v>286</v>
      </c>
      <c r="O294" s="52"/>
    </row>
    <row r="295" spans="1:15" ht="18" customHeight="1">
      <c r="A295" s="54" t="s">
        <v>1982</v>
      </c>
      <c r="B295" s="54" t="s">
        <v>1983</v>
      </c>
      <c r="C295" s="54" t="s">
        <v>1984</v>
      </c>
      <c r="D295" s="54" t="s">
        <v>1985</v>
      </c>
      <c r="E295" s="55" t="s">
        <v>1986</v>
      </c>
      <c r="F295" s="55" t="s">
        <v>1091</v>
      </c>
      <c r="G295" s="54" t="s">
        <v>269</v>
      </c>
      <c r="H295" s="54" t="s">
        <v>270</v>
      </c>
      <c r="I295" s="54" t="s">
        <v>271</v>
      </c>
      <c r="J295" s="56" t="s">
        <v>1987</v>
      </c>
      <c r="K295" s="56" t="s">
        <v>1988</v>
      </c>
      <c r="L295" s="56" t="s">
        <v>618</v>
      </c>
      <c r="M295" s="57" t="s">
        <v>1052</v>
      </c>
      <c r="N295" s="51" t="s">
        <v>286</v>
      </c>
      <c r="O295" s="52"/>
    </row>
    <row r="296" spans="1:15" ht="18" customHeight="1">
      <c r="A296" s="54" t="s">
        <v>1989</v>
      </c>
      <c r="B296" s="54" t="s">
        <v>1990</v>
      </c>
      <c r="C296" s="54" t="s">
        <v>1991</v>
      </c>
      <c r="D296" s="54" t="s">
        <v>280</v>
      </c>
      <c r="E296" s="55" t="s">
        <v>1992</v>
      </c>
      <c r="F296" s="55" t="s">
        <v>1064</v>
      </c>
      <c r="G296" s="54" t="s">
        <v>269</v>
      </c>
      <c r="H296" s="54" t="s">
        <v>270</v>
      </c>
      <c r="I296" s="54" t="s">
        <v>271</v>
      </c>
      <c r="J296" s="56" t="s">
        <v>1993</v>
      </c>
      <c r="K296" s="56" t="s">
        <v>1994</v>
      </c>
      <c r="L296" s="56" t="s">
        <v>618</v>
      </c>
      <c r="M296" s="57" t="s">
        <v>1052</v>
      </c>
      <c r="N296" s="51" t="s">
        <v>286</v>
      </c>
      <c r="O296" s="52"/>
    </row>
    <row r="297" spans="1:15" ht="18" customHeight="1">
      <c r="A297" s="54" t="s">
        <v>1995</v>
      </c>
      <c r="B297" s="54" t="s">
        <v>1996</v>
      </c>
      <c r="C297" s="54" t="s">
        <v>1997</v>
      </c>
      <c r="D297" s="54" t="s">
        <v>348</v>
      </c>
      <c r="E297" s="55" t="s">
        <v>1334</v>
      </c>
      <c r="F297" s="55" t="s">
        <v>1149</v>
      </c>
      <c r="G297" s="54" t="s">
        <v>269</v>
      </c>
      <c r="H297" s="54" t="s">
        <v>270</v>
      </c>
      <c r="I297" s="54" t="s">
        <v>271</v>
      </c>
      <c r="J297" s="56" t="s">
        <v>1998</v>
      </c>
      <c r="K297" s="56" t="s">
        <v>1999</v>
      </c>
      <c r="L297" s="56" t="s">
        <v>618</v>
      </c>
      <c r="M297" s="57" t="s">
        <v>1052</v>
      </c>
      <c r="N297" s="51" t="s">
        <v>618</v>
      </c>
      <c r="O297" s="52"/>
    </row>
    <row r="298" spans="1:15" ht="18" customHeight="1">
      <c r="A298" s="54" t="s">
        <v>2000</v>
      </c>
      <c r="B298" s="54" t="s">
        <v>2001</v>
      </c>
      <c r="C298" s="54" t="s">
        <v>2002</v>
      </c>
      <c r="D298" s="54" t="s">
        <v>790</v>
      </c>
      <c r="E298" s="55" t="s">
        <v>791</v>
      </c>
      <c r="F298" s="55" t="s">
        <v>1149</v>
      </c>
      <c r="G298" s="54" t="s">
        <v>586</v>
      </c>
      <c r="H298" s="54" t="s">
        <v>270</v>
      </c>
      <c r="I298" s="54" t="s">
        <v>271</v>
      </c>
      <c r="J298" s="56" t="s">
        <v>2003</v>
      </c>
      <c r="K298" s="56" t="s">
        <v>2004</v>
      </c>
      <c r="L298" s="56" t="s">
        <v>618</v>
      </c>
      <c r="M298" s="57" t="s">
        <v>1052</v>
      </c>
      <c r="N298" s="51" t="s">
        <v>358</v>
      </c>
      <c r="O298" s="52"/>
    </row>
    <row r="299" spans="1:15" ht="18" customHeight="1">
      <c r="A299" s="54" t="s">
        <v>2005</v>
      </c>
      <c r="B299" s="54" t="s">
        <v>2006</v>
      </c>
      <c r="C299" s="54" t="s">
        <v>2007</v>
      </c>
      <c r="D299" s="54" t="s">
        <v>494</v>
      </c>
      <c r="E299" s="55" t="s">
        <v>495</v>
      </c>
      <c r="F299" s="55" t="s">
        <v>1259</v>
      </c>
      <c r="G299" s="54" t="s">
        <v>269</v>
      </c>
      <c r="H299" s="54" t="s">
        <v>270</v>
      </c>
      <c r="I299" s="54" t="s">
        <v>271</v>
      </c>
      <c r="J299" s="56" t="s">
        <v>2008</v>
      </c>
      <c r="K299" s="56" t="s">
        <v>2009</v>
      </c>
      <c r="L299" s="56" t="s">
        <v>618</v>
      </c>
      <c r="M299" s="57" t="s">
        <v>1052</v>
      </c>
      <c r="N299" s="51">
        <v>0</v>
      </c>
      <c r="O299" s="52"/>
    </row>
    <row r="300" spans="1:15" ht="18" customHeight="1">
      <c r="A300" s="54" t="s">
        <v>2010</v>
      </c>
      <c r="B300" s="54" t="s">
        <v>2011</v>
      </c>
      <c r="C300" s="54" t="s">
        <v>2012</v>
      </c>
      <c r="D300" s="54" t="s">
        <v>1147</v>
      </c>
      <c r="E300" s="55" t="s">
        <v>1148</v>
      </c>
      <c r="F300" s="55" t="s">
        <v>1149</v>
      </c>
      <c r="G300" s="54" t="s">
        <v>303</v>
      </c>
      <c r="H300" s="54" t="s">
        <v>270</v>
      </c>
      <c r="I300" s="54" t="s">
        <v>271</v>
      </c>
      <c r="J300" s="56" t="s">
        <v>2013</v>
      </c>
      <c r="K300" s="56" t="s">
        <v>2014</v>
      </c>
      <c r="L300" s="56" t="s">
        <v>618</v>
      </c>
      <c r="M300" s="57" t="s">
        <v>1052</v>
      </c>
      <c r="N300" s="51" t="s">
        <v>624</v>
      </c>
      <c r="O300" s="52"/>
    </row>
    <row r="301" spans="1:15" ht="18" customHeight="1">
      <c r="A301" s="54" t="s">
        <v>2015</v>
      </c>
      <c r="B301" s="54" t="s">
        <v>2016</v>
      </c>
      <c r="C301" s="54" t="s">
        <v>2017</v>
      </c>
      <c r="D301" s="54" t="s">
        <v>376</v>
      </c>
      <c r="E301" s="55" t="s">
        <v>377</v>
      </c>
      <c r="F301" s="55" t="s">
        <v>1091</v>
      </c>
      <c r="G301" s="54" t="s">
        <v>303</v>
      </c>
      <c r="H301" s="54" t="s">
        <v>270</v>
      </c>
      <c r="I301" s="54" t="s">
        <v>271</v>
      </c>
      <c r="J301" s="56" t="s">
        <v>2018</v>
      </c>
      <c r="K301" s="56" t="s">
        <v>2019</v>
      </c>
      <c r="L301" s="56" t="s">
        <v>618</v>
      </c>
      <c r="M301" s="57" t="s">
        <v>1052</v>
      </c>
      <c r="N301" s="51" t="s">
        <v>276</v>
      </c>
      <c r="O301" s="52"/>
    </row>
    <row r="302" spans="1:15" ht="18" customHeight="1">
      <c r="A302" s="54" t="s">
        <v>2020</v>
      </c>
      <c r="B302" s="54" t="s">
        <v>2021</v>
      </c>
      <c r="C302" s="54" t="s">
        <v>2022</v>
      </c>
      <c r="D302" s="54" t="s">
        <v>2023</v>
      </c>
      <c r="E302" s="55" t="s">
        <v>2024</v>
      </c>
      <c r="F302" s="55" t="s">
        <v>1635</v>
      </c>
      <c r="G302" s="54" t="s">
        <v>303</v>
      </c>
      <c r="H302" s="54" t="s">
        <v>270</v>
      </c>
      <c r="I302" s="54" t="s">
        <v>271</v>
      </c>
      <c r="J302" s="56" t="s">
        <v>2025</v>
      </c>
      <c r="K302" s="56" t="s">
        <v>2026</v>
      </c>
      <c r="L302" s="56" t="s">
        <v>618</v>
      </c>
      <c r="M302" s="57" t="s">
        <v>1052</v>
      </c>
      <c r="N302" s="51" t="s">
        <v>276</v>
      </c>
      <c r="O302" s="52"/>
    </row>
    <row r="303" spans="1:15" ht="18" customHeight="1">
      <c r="A303" s="54" t="s">
        <v>2027</v>
      </c>
      <c r="B303" s="54" t="s">
        <v>2028</v>
      </c>
      <c r="C303" s="54" t="s">
        <v>2029</v>
      </c>
      <c r="D303" s="54" t="s">
        <v>1177</v>
      </c>
      <c r="E303" s="55" t="s">
        <v>1178</v>
      </c>
      <c r="F303" s="55" t="s">
        <v>1141</v>
      </c>
      <c r="G303" s="54" t="s">
        <v>303</v>
      </c>
      <c r="H303" s="54" t="s">
        <v>270</v>
      </c>
      <c r="I303" s="54" t="s">
        <v>271</v>
      </c>
      <c r="J303" s="56" t="s">
        <v>2030</v>
      </c>
      <c r="K303" s="56" t="s">
        <v>2031</v>
      </c>
      <c r="L303" s="56" t="s">
        <v>618</v>
      </c>
      <c r="M303" s="57" t="s">
        <v>1052</v>
      </c>
      <c r="N303" s="51">
        <v>0</v>
      </c>
      <c r="O303" s="52"/>
    </row>
    <row r="304" spans="1:15" ht="18" customHeight="1">
      <c r="A304" s="54" t="s">
        <v>2032</v>
      </c>
      <c r="B304" s="54" t="s">
        <v>2033</v>
      </c>
      <c r="C304" s="54" t="s">
        <v>2034</v>
      </c>
      <c r="D304" s="54" t="s">
        <v>1491</v>
      </c>
      <c r="E304" s="55" t="s">
        <v>1492</v>
      </c>
      <c r="F304" s="55" t="s">
        <v>1058</v>
      </c>
      <c r="G304" s="54" t="s">
        <v>269</v>
      </c>
      <c r="H304" s="54" t="s">
        <v>270</v>
      </c>
      <c r="I304" s="54" t="s">
        <v>271</v>
      </c>
      <c r="J304" s="56" t="s">
        <v>2035</v>
      </c>
      <c r="K304" s="56" t="s">
        <v>2036</v>
      </c>
      <c r="L304" s="56" t="s">
        <v>618</v>
      </c>
      <c r="M304" s="57" t="s">
        <v>1052</v>
      </c>
      <c r="N304" s="51" t="s">
        <v>276</v>
      </c>
      <c r="O304" s="52"/>
    </row>
    <row r="305" spans="1:15" ht="18" customHeight="1">
      <c r="A305" s="54" t="s">
        <v>2037</v>
      </c>
      <c r="B305" s="54" t="s">
        <v>2038</v>
      </c>
      <c r="C305" s="54" t="s">
        <v>2039</v>
      </c>
      <c r="D305" s="54" t="s">
        <v>1223</v>
      </c>
      <c r="E305" s="55" t="s">
        <v>1224</v>
      </c>
      <c r="F305" s="55" t="s">
        <v>1064</v>
      </c>
      <c r="G305" s="54" t="s">
        <v>269</v>
      </c>
      <c r="H305" s="54" t="s">
        <v>270</v>
      </c>
      <c r="I305" s="54" t="s">
        <v>271</v>
      </c>
      <c r="J305" s="56" t="s">
        <v>2040</v>
      </c>
      <c r="K305" s="56" t="s">
        <v>2041</v>
      </c>
      <c r="L305" s="56" t="s">
        <v>618</v>
      </c>
      <c r="M305" s="57" t="s">
        <v>1052</v>
      </c>
      <c r="N305" s="51" t="s">
        <v>286</v>
      </c>
      <c r="O305" s="52"/>
    </row>
    <row r="306" spans="1:15" ht="18" customHeight="1">
      <c r="A306" s="54" t="s">
        <v>2042</v>
      </c>
      <c r="B306" s="54" t="s">
        <v>2043</v>
      </c>
      <c r="C306" s="54" t="s">
        <v>2044</v>
      </c>
      <c r="D306" s="54" t="s">
        <v>300</v>
      </c>
      <c r="E306" s="55" t="s">
        <v>301</v>
      </c>
      <c r="F306" s="55" t="s">
        <v>1259</v>
      </c>
      <c r="G306" s="54" t="s">
        <v>303</v>
      </c>
      <c r="H306" s="54" t="s">
        <v>270</v>
      </c>
      <c r="I306" s="54" t="s">
        <v>271</v>
      </c>
      <c r="J306" s="56" t="s">
        <v>2045</v>
      </c>
      <c r="K306" s="56" t="s">
        <v>2046</v>
      </c>
      <c r="L306" s="56" t="s">
        <v>618</v>
      </c>
      <c r="M306" s="57" t="s">
        <v>1052</v>
      </c>
      <c r="N306" s="51" t="s">
        <v>618</v>
      </c>
      <c r="O306" s="52"/>
    </row>
    <row r="307" spans="1:15" ht="18" customHeight="1">
      <c r="A307" s="54" t="s">
        <v>2047</v>
      </c>
      <c r="B307" s="54" t="s">
        <v>2048</v>
      </c>
      <c r="C307" s="54" t="s">
        <v>2049</v>
      </c>
      <c r="D307" s="54" t="s">
        <v>1109</v>
      </c>
      <c r="E307" s="55" t="s">
        <v>1110</v>
      </c>
      <c r="F307" s="55" t="s">
        <v>1091</v>
      </c>
      <c r="G307" s="54" t="s">
        <v>586</v>
      </c>
      <c r="H307" s="54" t="s">
        <v>270</v>
      </c>
      <c r="I307" s="54" t="s">
        <v>271</v>
      </c>
      <c r="J307" s="56" t="s">
        <v>2050</v>
      </c>
      <c r="K307" s="56" t="s">
        <v>2051</v>
      </c>
      <c r="L307" s="56" t="s">
        <v>618</v>
      </c>
      <c r="M307" s="57" t="s">
        <v>1052</v>
      </c>
      <c r="N307" s="51" t="s">
        <v>276</v>
      </c>
      <c r="O307" s="52"/>
    </row>
    <row r="308" spans="1:15" ht="18" customHeight="1">
      <c r="A308" s="54" t="s">
        <v>2052</v>
      </c>
      <c r="B308" s="54" t="s">
        <v>2053</v>
      </c>
      <c r="C308" s="54" t="s">
        <v>2054</v>
      </c>
      <c r="D308" s="54" t="s">
        <v>865</v>
      </c>
      <c r="E308" s="55" t="s">
        <v>866</v>
      </c>
      <c r="F308" s="55" t="s">
        <v>1130</v>
      </c>
      <c r="G308" s="54" t="s">
        <v>586</v>
      </c>
      <c r="H308" s="54" t="s">
        <v>270</v>
      </c>
      <c r="I308" s="54" t="s">
        <v>271</v>
      </c>
      <c r="J308" s="56" t="s">
        <v>2055</v>
      </c>
      <c r="K308" s="56" t="s">
        <v>2056</v>
      </c>
      <c r="L308" s="56" t="s">
        <v>618</v>
      </c>
      <c r="M308" s="57" t="s">
        <v>1052</v>
      </c>
      <c r="N308" s="51" t="s">
        <v>276</v>
      </c>
      <c r="O308" s="52"/>
    </row>
    <row r="309" spans="1:15" ht="18" customHeight="1">
      <c r="A309" s="54" t="s">
        <v>2057</v>
      </c>
      <c r="B309" s="54" t="s">
        <v>2058</v>
      </c>
      <c r="C309" s="54" t="s">
        <v>2059</v>
      </c>
      <c r="D309" s="54" t="s">
        <v>797</v>
      </c>
      <c r="E309" s="55" t="s">
        <v>798</v>
      </c>
      <c r="F309" s="55" t="s">
        <v>1149</v>
      </c>
      <c r="G309" s="54" t="s">
        <v>586</v>
      </c>
      <c r="H309" s="54" t="s">
        <v>270</v>
      </c>
      <c r="I309" s="54" t="s">
        <v>271</v>
      </c>
      <c r="J309" s="56" t="s">
        <v>2060</v>
      </c>
      <c r="K309" s="56" t="s">
        <v>2061</v>
      </c>
      <c r="L309" s="56" t="s">
        <v>618</v>
      </c>
      <c r="M309" s="57" t="s">
        <v>1052</v>
      </c>
      <c r="N309" s="51" t="s">
        <v>286</v>
      </c>
      <c r="O309" s="52"/>
    </row>
    <row r="310" spans="1:15" ht="18" customHeight="1">
      <c r="A310" s="54" t="s">
        <v>2062</v>
      </c>
      <c r="B310" s="54" t="s">
        <v>2063</v>
      </c>
      <c r="C310" s="54" t="s">
        <v>2064</v>
      </c>
      <c r="D310" s="54" t="s">
        <v>1510</v>
      </c>
      <c r="E310" s="55" t="s">
        <v>1511</v>
      </c>
      <c r="F310" s="55" t="s">
        <v>1141</v>
      </c>
      <c r="G310" s="54" t="s">
        <v>586</v>
      </c>
      <c r="H310" s="54" t="s">
        <v>270</v>
      </c>
      <c r="I310" s="54" t="s">
        <v>271</v>
      </c>
      <c r="J310" s="56" t="s">
        <v>2065</v>
      </c>
      <c r="K310" s="56" t="s">
        <v>2066</v>
      </c>
      <c r="L310" s="56" t="s">
        <v>618</v>
      </c>
      <c r="M310" s="57" t="s">
        <v>1052</v>
      </c>
      <c r="N310" s="51" t="s">
        <v>358</v>
      </c>
      <c r="O310" s="52"/>
    </row>
    <row r="311" spans="1:15" ht="18" customHeight="1">
      <c r="A311" s="54" t="s">
        <v>2067</v>
      </c>
      <c r="B311" s="54" t="s">
        <v>2068</v>
      </c>
      <c r="C311" s="54" t="s">
        <v>2069</v>
      </c>
      <c r="D311" s="54" t="s">
        <v>545</v>
      </c>
      <c r="E311" s="55" t="s">
        <v>546</v>
      </c>
      <c r="F311" s="55" t="s">
        <v>1278</v>
      </c>
      <c r="G311" s="54" t="s">
        <v>269</v>
      </c>
      <c r="H311" s="54" t="s">
        <v>270</v>
      </c>
      <c r="I311" s="54" t="s">
        <v>271</v>
      </c>
      <c r="J311" s="56" t="s">
        <v>2070</v>
      </c>
      <c r="K311" s="56" t="s">
        <v>2071</v>
      </c>
      <c r="L311" s="56" t="s">
        <v>618</v>
      </c>
      <c r="M311" s="57" t="s">
        <v>1052</v>
      </c>
      <c r="N311" s="51" t="s">
        <v>286</v>
      </c>
      <c r="O311" s="52"/>
    </row>
    <row r="312" spans="1:15" ht="18" customHeight="1">
      <c r="A312" s="54" t="s">
        <v>2072</v>
      </c>
      <c r="B312" s="54" t="s">
        <v>2073</v>
      </c>
      <c r="C312" s="54" t="s">
        <v>2074</v>
      </c>
      <c r="D312" s="54" t="s">
        <v>437</v>
      </c>
      <c r="E312" s="55" t="s">
        <v>2075</v>
      </c>
      <c r="F312" s="55" t="s">
        <v>1049</v>
      </c>
      <c r="G312" s="54" t="s">
        <v>586</v>
      </c>
      <c r="H312" s="54" t="s">
        <v>270</v>
      </c>
      <c r="I312" s="54" t="s">
        <v>271</v>
      </c>
      <c r="J312" s="56" t="s">
        <v>2076</v>
      </c>
      <c r="K312" s="56" t="s">
        <v>2077</v>
      </c>
      <c r="L312" s="56" t="s">
        <v>618</v>
      </c>
      <c r="M312" s="57" t="s">
        <v>1052</v>
      </c>
      <c r="N312" s="51">
        <v>0</v>
      </c>
      <c r="O312" s="52"/>
    </row>
    <row r="313" spans="1:15" ht="18" customHeight="1">
      <c r="A313" s="54" t="s">
        <v>2078</v>
      </c>
      <c r="B313" s="54" t="s">
        <v>2079</v>
      </c>
      <c r="C313" s="54" t="s">
        <v>2080</v>
      </c>
      <c r="D313" s="54" t="s">
        <v>393</v>
      </c>
      <c r="E313" s="55" t="s">
        <v>1084</v>
      </c>
      <c r="F313" s="55" t="s">
        <v>1085</v>
      </c>
      <c r="G313" s="54" t="s">
        <v>303</v>
      </c>
      <c r="H313" s="54" t="s">
        <v>270</v>
      </c>
      <c r="I313" s="54" t="s">
        <v>271</v>
      </c>
      <c r="J313" s="56" t="s">
        <v>2081</v>
      </c>
      <c r="K313" s="56" t="s">
        <v>2082</v>
      </c>
      <c r="L313" s="56" t="s">
        <v>618</v>
      </c>
      <c r="M313" s="57" t="s">
        <v>1052</v>
      </c>
      <c r="N313" s="51">
        <v>0</v>
      </c>
      <c r="O313" s="52"/>
    </row>
    <row r="314" spans="1:15" ht="18" customHeight="1">
      <c r="A314" s="54" t="s">
        <v>2083</v>
      </c>
      <c r="B314" s="54" t="s">
        <v>2084</v>
      </c>
      <c r="C314" s="54" t="s">
        <v>2085</v>
      </c>
      <c r="D314" s="54" t="s">
        <v>628</v>
      </c>
      <c r="E314" s="55" t="s">
        <v>629</v>
      </c>
      <c r="F314" s="55" t="s">
        <v>1064</v>
      </c>
      <c r="G314" s="54" t="s">
        <v>269</v>
      </c>
      <c r="H314" s="54" t="s">
        <v>270</v>
      </c>
      <c r="I314" s="54" t="s">
        <v>271</v>
      </c>
      <c r="J314" s="56" t="s">
        <v>2086</v>
      </c>
      <c r="K314" s="56" t="s">
        <v>2087</v>
      </c>
      <c r="L314" s="56" t="s">
        <v>618</v>
      </c>
      <c r="M314" s="57" t="s">
        <v>1052</v>
      </c>
      <c r="N314" s="51" t="s">
        <v>286</v>
      </c>
      <c r="O314" s="52"/>
    </row>
    <row r="315" spans="1:15" ht="18" customHeight="1">
      <c r="A315" s="54" t="s">
        <v>2088</v>
      </c>
      <c r="B315" s="54" t="s">
        <v>2089</v>
      </c>
      <c r="C315" s="54" t="s">
        <v>2090</v>
      </c>
      <c r="D315" s="54" t="s">
        <v>775</v>
      </c>
      <c r="E315" s="55" t="s">
        <v>776</v>
      </c>
      <c r="F315" s="55" t="s">
        <v>1064</v>
      </c>
      <c r="G315" s="54" t="s">
        <v>303</v>
      </c>
      <c r="H315" s="54" t="s">
        <v>270</v>
      </c>
      <c r="I315" s="54" t="s">
        <v>271</v>
      </c>
      <c r="J315" s="56" t="s">
        <v>2091</v>
      </c>
      <c r="K315" s="56" t="s">
        <v>2092</v>
      </c>
      <c r="L315" s="56" t="s">
        <v>618</v>
      </c>
      <c r="M315" s="57" t="s">
        <v>1052</v>
      </c>
      <c r="N315" s="51" t="s">
        <v>618</v>
      </c>
      <c r="O315" s="52"/>
    </row>
    <row r="316" spans="1:15" ht="18" customHeight="1">
      <c r="A316" s="54" t="s">
        <v>2093</v>
      </c>
      <c r="B316" s="54" t="s">
        <v>2094</v>
      </c>
      <c r="C316" s="54" t="s">
        <v>2095</v>
      </c>
      <c r="D316" s="54" t="s">
        <v>849</v>
      </c>
      <c r="E316" s="55" t="s">
        <v>850</v>
      </c>
      <c r="F316" s="55" t="s">
        <v>1058</v>
      </c>
      <c r="G316" s="54" t="s">
        <v>586</v>
      </c>
      <c r="H316" s="54" t="s">
        <v>270</v>
      </c>
      <c r="I316" s="54" t="s">
        <v>271</v>
      </c>
      <c r="J316" s="56" t="s">
        <v>2096</v>
      </c>
      <c r="K316" s="56" t="s">
        <v>2097</v>
      </c>
      <c r="L316" s="56" t="s">
        <v>618</v>
      </c>
      <c r="M316" s="57" t="s">
        <v>1052</v>
      </c>
      <c r="N316" s="51">
        <v>0</v>
      </c>
      <c r="O316" s="52"/>
    </row>
    <row r="317" spans="1:15" ht="18" customHeight="1">
      <c r="A317" s="54" t="s">
        <v>2098</v>
      </c>
      <c r="B317" s="54" t="s">
        <v>2099</v>
      </c>
      <c r="C317" s="54" t="s">
        <v>2100</v>
      </c>
      <c r="D317" s="54" t="s">
        <v>628</v>
      </c>
      <c r="E317" s="55" t="s">
        <v>629</v>
      </c>
      <c r="F317" s="55" t="s">
        <v>1064</v>
      </c>
      <c r="G317" s="54" t="s">
        <v>586</v>
      </c>
      <c r="H317" s="54" t="s">
        <v>270</v>
      </c>
      <c r="I317" s="54" t="s">
        <v>271</v>
      </c>
      <c r="J317" s="56" t="s">
        <v>2101</v>
      </c>
      <c r="K317" s="56" t="s">
        <v>2102</v>
      </c>
      <c r="L317" s="56" t="s">
        <v>618</v>
      </c>
      <c r="M317" s="57" t="s">
        <v>1052</v>
      </c>
      <c r="N317" s="51">
        <v>0</v>
      </c>
      <c r="O317" s="52"/>
    </row>
    <row r="318" spans="1:15" ht="18" customHeight="1">
      <c r="A318" s="54" t="s">
        <v>2103</v>
      </c>
      <c r="B318" s="54" t="s">
        <v>2104</v>
      </c>
      <c r="C318" s="54" t="s">
        <v>2105</v>
      </c>
      <c r="D318" s="54" t="s">
        <v>940</v>
      </c>
      <c r="E318" s="55" t="s">
        <v>2106</v>
      </c>
      <c r="F318" s="55" t="s">
        <v>1064</v>
      </c>
      <c r="G318" s="54" t="s">
        <v>586</v>
      </c>
      <c r="H318" s="54" t="s">
        <v>270</v>
      </c>
      <c r="I318" s="54" t="s">
        <v>271</v>
      </c>
      <c r="J318" s="56" t="s">
        <v>1704</v>
      </c>
      <c r="K318" s="56" t="s">
        <v>2107</v>
      </c>
      <c r="L318" s="56" t="s">
        <v>618</v>
      </c>
      <c r="M318" s="57" t="s">
        <v>1052</v>
      </c>
      <c r="N318" s="51" t="s">
        <v>618</v>
      </c>
      <c r="O318" s="52"/>
    </row>
    <row r="319" spans="1:15" ht="18" customHeight="1">
      <c r="A319" s="54" t="s">
        <v>2108</v>
      </c>
      <c r="B319" s="54" t="s">
        <v>2109</v>
      </c>
      <c r="C319" s="54" t="s">
        <v>2110</v>
      </c>
      <c r="D319" s="54" t="s">
        <v>879</v>
      </c>
      <c r="E319" s="55" t="s">
        <v>880</v>
      </c>
      <c r="F319" s="55" t="s">
        <v>1091</v>
      </c>
      <c r="G319" s="54" t="s">
        <v>586</v>
      </c>
      <c r="H319" s="54" t="s">
        <v>270</v>
      </c>
      <c r="I319" s="54" t="s">
        <v>271</v>
      </c>
      <c r="J319" s="56" t="s">
        <v>2026</v>
      </c>
      <c r="K319" s="56" t="s">
        <v>2111</v>
      </c>
      <c r="L319" s="56" t="s">
        <v>618</v>
      </c>
      <c r="M319" s="57" t="s">
        <v>1052</v>
      </c>
      <c r="N319" s="51" t="s">
        <v>276</v>
      </c>
      <c r="O319" s="52"/>
    </row>
    <row r="320" spans="1:15" ht="18" customHeight="1">
      <c r="A320" s="54" t="s">
        <v>2112</v>
      </c>
      <c r="B320" s="54" t="s">
        <v>2113</v>
      </c>
      <c r="C320" s="54" t="s">
        <v>2114</v>
      </c>
      <c r="D320" s="54" t="s">
        <v>790</v>
      </c>
      <c r="E320" s="55" t="s">
        <v>791</v>
      </c>
      <c r="F320" s="55" t="s">
        <v>1149</v>
      </c>
      <c r="G320" s="54" t="s">
        <v>303</v>
      </c>
      <c r="H320" s="54" t="s">
        <v>270</v>
      </c>
      <c r="I320" s="54" t="s">
        <v>271</v>
      </c>
      <c r="J320" s="56" t="s">
        <v>2115</v>
      </c>
      <c r="K320" s="56" t="s">
        <v>2116</v>
      </c>
      <c r="L320" s="56" t="s">
        <v>618</v>
      </c>
      <c r="M320" s="57" t="s">
        <v>1052</v>
      </c>
      <c r="N320" s="51" t="s">
        <v>276</v>
      </c>
      <c r="O320" s="52"/>
    </row>
    <row r="321" spans="1:15" ht="18" customHeight="1">
      <c r="A321" s="54" t="s">
        <v>2117</v>
      </c>
      <c r="B321" s="54" t="s">
        <v>2118</v>
      </c>
      <c r="C321" s="54" t="s">
        <v>2119</v>
      </c>
      <c r="D321" s="54" t="s">
        <v>1985</v>
      </c>
      <c r="E321" s="55" t="s">
        <v>1986</v>
      </c>
      <c r="F321" s="55" t="s">
        <v>1091</v>
      </c>
      <c r="G321" s="54" t="s">
        <v>269</v>
      </c>
      <c r="H321" s="54" t="s">
        <v>270</v>
      </c>
      <c r="I321" s="54" t="s">
        <v>271</v>
      </c>
      <c r="J321" s="56" t="s">
        <v>2120</v>
      </c>
      <c r="K321" s="56" t="s">
        <v>2121</v>
      </c>
      <c r="L321" s="56" t="s">
        <v>618</v>
      </c>
      <c r="M321" s="57" t="s">
        <v>1052</v>
      </c>
      <c r="N321" s="51" t="s">
        <v>315</v>
      </c>
      <c r="O321" s="52"/>
    </row>
    <row r="322" spans="1:15" ht="18" customHeight="1">
      <c r="A322" s="54" t="s">
        <v>2122</v>
      </c>
      <c r="B322" s="54" t="s">
        <v>2123</v>
      </c>
      <c r="C322" s="54" t="s">
        <v>2124</v>
      </c>
      <c r="D322" s="54" t="s">
        <v>341</v>
      </c>
      <c r="E322" s="55" t="s">
        <v>2125</v>
      </c>
      <c r="F322" s="55" t="s">
        <v>1058</v>
      </c>
      <c r="G322" s="54" t="s">
        <v>269</v>
      </c>
      <c r="H322" s="54" t="s">
        <v>270</v>
      </c>
      <c r="I322" s="54" t="s">
        <v>271</v>
      </c>
      <c r="J322" s="56" t="s">
        <v>2126</v>
      </c>
      <c r="K322" s="56" t="s">
        <v>2127</v>
      </c>
      <c r="L322" s="56" t="s">
        <v>618</v>
      </c>
      <c r="M322" s="57" t="s">
        <v>1052</v>
      </c>
      <c r="N322" s="51">
        <v>0</v>
      </c>
      <c r="O322" s="52"/>
    </row>
    <row r="323" spans="1:15" ht="18" customHeight="1">
      <c r="A323" s="54" t="s">
        <v>2128</v>
      </c>
      <c r="B323" s="54" t="s">
        <v>2129</v>
      </c>
      <c r="C323" s="54" t="s">
        <v>2130</v>
      </c>
      <c r="D323" s="54" t="s">
        <v>369</v>
      </c>
      <c r="E323" s="55" t="s">
        <v>370</v>
      </c>
      <c r="F323" s="55" t="s">
        <v>1141</v>
      </c>
      <c r="G323" s="54" t="s">
        <v>269</v>
      </c>
      <c r="H323" s="54" t="s">
        <v>270</v>
      </c>
      <c r="I323" s="54" t="s">
        <v>271</v>
      </c>
      <c r="J323" s="56" t="s">
        <v>2131</v>
      </c>
      <c r="K323" s="56" t="s">
        <v>2132</v>
      </c>
      <c r="L323" s="56" t="s">
        <v>618</v>
      </c>
      <c r="M323" s="57" t="s">
        <v>1052</v>
      </c>
      <c r="N323" s="51">
        <v>0</v>
      </c>
      <c r="O323" s="52"/>
    </row>
    <row r="324" spans="1:15" ht="18" customHeight="1">
      <c r="A324" s="54" t="s">
        <v>2133</v>
      </c>
      <c r="B324" s="54" t="s">
        <v>2134</v>
      </c>
      <c r="C324" s="54" t="s">
        <v>2135</v>
      </c>
      <c r="D324" s="54" t="s">
        <v>545</v>
      </c>
      <c r="E324" s="55" t="s">
        <v>546</v>
      </c>
      <c r="F324" s="55" t="s">
        <v>1278</v>
      </c>
      <c r="G324" s="54" t="s">
        <v>269</v>
      </c>
      <c r="H324" s="54" t="s">
        <v>270</v>
      </c>
      <c r="I324" s="54" t="s">
        <v>271</v>
      </c>
      <c r="J324" s="56" t="s">
        <v>2136</v>
      </c>
      <c r="K324" s="56" t="s">
        <v>2137</v>
      </c>
      <c r="L324" s="56" t="s">
        <v>618</v>
      </c>
      <c r="M324" s="57" t="s">
        <v>1052</v>
      </c>
      <c r="N324" s="51">
        <v>0</v>
      </c>
      <c r="O324" s="52"/>
    </row>
    <row r="325" spans="1:15" ht="18" customHeight="1">
      <c r="A325" s="54" t="s">
        <v>2138</v>
      </c>
      <c r="B325" s="54" t="s">
        <v>2139</v>
      </c>
      <c r="C325" s="54" t="s">
        <v>2140</v>
      </c>
      <c r="D325" s="54" t="s">
        <v>921</v>
      </c>
      <c r="E325" s="55" t="s">
        <v>922</v>
      </c>
      <c r="F325" s="55" t="s">
        <v>1130</v>
      </c>
      <c r="G325" s="54" t="s">
        <v>269</v>
      </c>
      <c r="H325" s="54" t="s">
        <v>270</v>
      </c>
      <c r="I325" s="54" t="s">
        <v>271</v>
      </c>
      <c r="J325" s="56" t="s">
        <v>2141</v>
      </c>
      <c r="K325" s="56" t="s">
        <v>2142</v>
      </c>
      <c r="L325" s="56" t="s">
        <v>618</v>
      </c>
      <c r="M325" s="57" t="s">
        <v>1052</v>
      </c>
      <c r="N325" s="51" t="s">
        <v>276</v>
      </c>
      <c r="O325" s="52"/>
    </row>
    <row r="326" spans="1:15" ht="18" customHeight="1">
      <c r="A326" s="54" t="s">
        <v>2143</v>
      </c>
      <c r="B326" s="54" t="s">
        <v>2144</v>
      </c>
      <c r="C326" s="54" t="s">
        <v>2145</v>
      </c>
      <c r="D326" s="54" t="s">
        <v>1448</v>
      </c>
      <c r="E326" s="55" t="s">
        <v>1449</v>
      </c>
      <c r="F326" s="55" t="s">
        <v>1091</v>
      </c>
      <c r="G326" s="54" t="s">
        <v>269</v>
      </c>
      <c r="H326" s="54" t="s">
        <v>270</v>
      </c>
      <c r="I326" s="54" t="s">
        <v>271</v>
      </c>
      <c r="J326" s="56" t="s">
        <v>2146</v>
      </c>
      <c r="K326" s="56" t="s">
        <v>2147</v>
      </c>
      <c r="L326" s="56" t="s">
        <v>618</v>
      </c>
      <c r="M326" s="57" t="s">
        <v>1052</v>
      </c>
      <c r="N326" s="51" t="s">
        <v>358</v>
      </c>
      <c r="O326" s="52"/>
    </row>
    <row r="327" spans="1:15" ht="18" customHeight="1">
      <c r="A327" s="54" t="s">
        <v>2148</v>
      </c>
      <c r="B327" s="54" t="s">
        <v>2149</v>
      </c>
      <c r="C327" s="54" t="s">
        <v>2150</v>
      </c>
      <c r="D327" s="54" t="s">
        <v>494</v>
      </c>
      <c r="E327" s="55" t="s">
        <v>495</v>
      </c>
      <c r="F327" s="55" t="s">
        <v>1259</v>
      </c>
      <c r="G327" s="54" t="s">
        <v>269</v>
      </c>
      <c r="H327" s="54" t="s">
        <v>270</v>
      </c>
      <c r="I327" s="54" t="s">
        <v>271</v>
      </c>
      <c r="J327" s="56" t="s">
        <v>2151</v>
      </c>
      <c r="K327" s="56" t="s">
        <v>2152</v>
      </c>
      <c r="L327" s="56" t="s">
        <v>618</v>
      </c>
      <c r="M327" s="57" t="s">
        <v>1052</v>
      </c>
      <c r="N327" s="51" t="s">
        <v>286</v>
      </c>
      <c r="O327" s="52"/>
    </row>
    <row r="328" spans="1:15" ht="18" customHeight="1">
      <c r="A328" s="54" t="s">
        <v>2153</v>
      </c>
      <c r="B328" s="54" t="s">
        <v>2154</v>
      </c>
      <c r="C328" s="54" t="s">
        <v>2155</v>
      </c>
      <c r="D328" s="54" t="s">
        <v>577</v>
      </c>
      <c r="E328" s="55" t="s">
        <v>578</v>
      </c>
      <c r="F328" s="55" t="s">
        <v>1091</v>
      </c>
      <c r="G328" s="54" t="s">
        <v>269</v>
      </c>
      <c r="H328" s="54" t="s">
        <v>270</v>
      </c>
      <c r="I328" s="54" t="s">
        <v>271</v>
      </c>
      <c r="J328" s="56" t="s">
        <v>2156</v>
      </c>
      <c r="K328" s="56" t="s">
        <v>2157</v>
      </c>
      <c r="L328" s="56" t="s">
        <v>618</v>
      </c>
      <c r="M328" s="57" t="s">
        <v>1052</v>
      </c>
      <c r="N328" s="51">
        <v>0</v>
      </c>
      <c r="O328" s="52"/>
    </row>
    <row r="329" spans="1:15" ht="18" customHeight="1">
      <c r="A329" s="54" t="s">
        <v>2158</v>
      </c>
      <c r="B329" s="54" t="s">
        <v>2159</v>
      </c>
      <c r="C329" s="54" t="s">
        <v>2160</v>
      </c>
      <c r="D329" s="54" t="s">
        <v>2161</v>
      </c>
      <c r="E329" s="55" t="s">
        <v>2162</v>
      </c>
      <c r="F329" s="55" t="s">
        <v>1149</v>
      </c>
      <c r="G329" s="54" t="s">
        <v>269</v>
      </c>
      <c r="H329" s="54" t="s">
        <v>270</v>
      </c>
      <c r="I329" s="54" t="s">
        <v>271</v>
      </c>
      <c r="J329" s="56" t="s">
        <v>2163</v>
      </c>
      <c r="K329" s="56" t="s">
        <v>2164</v>
      </c>
      <c r="L329" s="56" t="s">
        <v>618</v>
      </c>
      <c r="M329" s="57" t="s">
        <v>1052</v>
      </c>
      <c r="N329" s="51" t="s">
        <v>358</v>
      </c>
      <c r="O329" s="52"/>
    </row>
    <row r="330" spans="1:15" ht="18" customHeight="1">
      <c r="A330" s="54" t="s">
        <v>2165</v>
      </c>
      <c r="B330" s="54" t="s">
        <v>2166</v>
      </c>
      <c r="C330" s="54" t="s">
        <v>2167</v>
      </c>
      <c r="D330" s="54" t="s">
        <v>408</v>
      </c>
      <c r="E330" s="55" t="s">
        <v>409</v>
      </c>
      <c r="F330" s="55" t="s">
        <v>1058</v>
      </c>
      <c r="G330" s="54" t="s">
        <v>269</v>
      </c>
      <c r="H330" s="54" t="s">
        <v>270</v>
      </c>
      <c r="I330" s="54" t="s">
        <v>271</v>
      </c>
      <c r="J330" s="56" t="s">
        <v>2168</v>
      </c>
      <c r="K330" s="56" t="s">
        <v>2169</v>
      </c>
      <c r="L330" s="56" t="s">
        <v>618</v>
      </c>
      <c r="M330" s="57" t="s">
        <v>1052</v>
      </c>
      <c r="N330" s="51">
        <v>0</v>
      </c>
      <c r="O330" s="52"/>
    </row>
    <row r="331" spans="1:15" ht="18" customHeight="1">
      <c r="A331" s="54" t="s">
        <v>2170</v>
      </c>
      <c r="B331" s="54" t="s">
        <v>2171</v>
      </c>
      <c r="C331" s="54" t="s">
        <v>2172</v>
      </c>
      <c r="D331" s="54" t="s">
        <v>393</v>
      </c>
      <c r="E331" s="55" t="s">
        <v>1084</v>
      </c>
      <c r="F331" s="55" t="s">
        <v>1085</v>
      </c>
      <c r="G331" s="54" t="s">
        <v>269</v>
      </c>
      <c r="H331" s="54" t="s">
        <v>270</v>
      </c>
      <c r="I331" s="54" t="s">
        <v>271</v>
      </c>
      <c r="J331" s="56" t="s">
        <v>2173</v>
      </c>
      <c r="K331" s="56" t="s">
        <v>1206</v>
      </c>
      <c r="L331" s="56" t="s">
        <v>618</v>
      </c>
      <c r="M331" s="57" t="s">
        <v>1052</v>
      </c>
      <c r="N331" s="51">
        <v>0</v>
      </c>
      <c r="O331" s="52"/>
    </row>
    <row r="332" spans="1:15" ht="18" customHeight="1">
      <c r="A332" s="54" t="s">
        <v>2174</v>
      </c>
      <c r="B332" s="54" t="s">
        <v>2175</v>
      </c>
      <c r="C332" s="54" t="s">
        <v>2176</v>
      </c>
      <c r="D332" s="54" t="s">
        <v>415</v>
      </c>
      <c r="E332" s="55" t="s">
        <v>416</v>
      </c>
      <c r="F332" s="55" t="s">
        <v>1130</v>
      </c>
      <c r="G332" s="54" t="s">
        <v>269</v>
      </c>
      <c r="H332" s="54" t="s">
        <v>270</v>
      </c>
      <c r="I332" s="54" t="s">
        <v>271</v>
      </c>
      <c r="J332" s="56" t="s">
        <v>1596</v>
      </c>
      <c r="K332" s="56" t="s">
        <v>2177</v>
      </c>
      <c r="L332" s="56" t="s">
        <v>618</v>
      </c>
      <c r="M332" s="57" t="s">
        <v>1052</v>
      </c>
      <c r="N332" s="51" t="s">
        <v>286</v>
      </c>
      <c r="O332" s="52"/>
    </row>
    <row r="333" spans="1:15" ht="18" customHeight="1">
      <c r="A333" s="54" t="s">
        <v>2178</v>
      </c>
      <c r="B333" s="54" t="s">
        <v>2179</v>
      </c>
      <c r="C333" s="54" t="s">
        <v>2180</v>
      </c>
      <c r="D333" s="54" t="s">
        <v>842</v>
      </c>
      <c r="E333" s="55" t="s">
        <v>843</v>
      </c>
      <c r="F333" s="55" t="s">
        <v>1091</v>
      </c>
      <c r="G333" s="54" t="s">
        <v>269</v>
      </c>
      <c r="H333" s="54" t="s">
        <v>270</v>
      </c>
      <c r="I333" s="54" t="s">
        <v>271</v>
      </c>
      <c r="J333" s="56" t="s">
        <v>2181</v>
      </c>
      <c r="K333" s="56" t="s">
        <v>2182</v>
      </c>
      <c r="L333" s="56" t="s">
        <v>618</v>
      </c>
      <c r="M333" s="57" t="s">
        <v>1052</v>
      </c>
      <c r="N333" s="51" t="s">
        <v>286</v>
      </c>
      <c r="O333" s="52"/>
    </row>
    <row r="334" spans="1:15" ht="18" customHeight="1">
      <c r="A334" s="54" t="s">
        <v>2183</v>
      </c>
      <c r="B334" s="54" t="s">
        <v>2184</v>
      </c>
      <c r="C334" s="54" t="s">
        <v>2185</v>
      </c>
      <c r="D334" s="54" t="s">
        <v>1922</v>
      </c>
      <c r="E334" s="55" t="s">
        <v>1923</v>
      </c>
      <c r="F334" s="55" t="s">
        <v>1141</v>
      </c>
      <c r="G334" s="54" t="s">
        <v>269</v>
      </c>
      <c r="H334" s="54" t="s">
        <v>270</v>
      </c>
      <c r="I334" s="54" t="s">
        <v>271</v>
      </c>
      <c r="J334" s="56" t="s">
        <v>2186</v>
      </c>
      <c r="K334" s="56" t="s">
        <v>2187</v>
      </c>
      <c r="L334" s="56" t="s">
        <v>618</v>
      </c>
      <c r="M334" s="57" t="s">
        <v>1052</v>
      </c>
      <c r="N334" s="51" t="s">
        <v>286</v>
      </c>
      <c r="O334" s="52"/>
    </row>
    <row r="335" spans="1:15" ht="18" customHeight="1">
      <c r="A335" s="54" t="s">
        <v>2188</v>
      </c>
      <c r="B335" s="54" t="s">
        <v>2189</v>
      </c>
      <c r="C335" s="54" t="s">
        <v>2190</v>
      </c>
      <c r="D335" s="54" t="s">
        <v>614</v>
      </c>
      <c r="E335" s="55" t="s">
        <v>615</v>
      </c>
      <c r="F335" s="55" t="s">
        <v>1064</v>
      </c>
      <c r="G335" s="54" t="s">
        <v>269</v>
      </c>
      <c r="H335" s="54" t="s">
        <v>270</v>
      </c>
      <c r="I335" s="54" t="s">
        <v>271</v>
      </c>
      <c r="J335" s="56" t="s">
        <v>2191</v>
      </c>
      <c r="K335" s="56" t="s">
        <v>2192</v>
      </c>
      <c r="L335" s="56" t="s">
        <v>618</v>
      </c>
      <c r="M335" s="57" t="s">
        <v>1052</v>
      </c>
      <c r="N335" s="51" t="s">
        <v>286</v>
      </c>
      <c r="O335" s="52"/>
    </row>
    <row r="336" spans="1:15" ht="18" customHeight="1">
      <c r="A336" s="54" t="s">
        <v>2193</v>
      </c>
      <c r="B336" s="54" t="s">
        <v>2194</v>
      </c>
      <c r="C336" s="54" t="s">
        <v>2195</v>
      </c>
      <c r="D336" s="54" t="s">
        <v>2196</v>
      </c>
      <c r="E336" s="55" t="s">
        <v>2197</v>
      </c>
      <c r="F336" s="55" t="s">
        <v>1091</v>
      </c>
      <c r="G336" s="54" t="s">
        <v>269</v>
      </c>
      <c r="H336" s="54" t="s">
        <v>270</v>
      </c>
      <c r="I336" s="54" t="s">
        <v>271</v>
      </c>
      <c r="J336" s="56" t="s">
        <v>2198</v>
      </c>
      <c r="K336" s="56" t="s">
        <v>2199</v>
      </c>
      <c r="L336" s="56" t="s">
        <v>618</v>
      </c>
      <c r="M336" s="57" t="s">
        <v>1052</v>
      </c>
      <c r="N336" s="51" t="s">
        <v>358</v>
      </c>
      <c r="O336" s="52"/>
    </row>
    <row r="337" spans="1:15" ht="18" customHeight="1">
      <c r="A337" s="54" t="s">
        <v>2200</v>
      </c>
      <c r="B337" s="54" t="s">
        <v>2201</v>
      </c>
      <c r="C337" s="54" t="s">
        <v>2202</v>
      </c>
      <c r="D337" s="54" t="s">
        <v>1503</v>
      </c>
      <c r="E337" s="55" t="s">
        <v>1504</v>
      </c>
      <c r="F337" s="55" t="s">
        <v>1091</v>
      </c>
      <c r="G337" s="54" t="s">
        <v>269</v>
      </c>
      <c r="H337" s="54" t="s">
        <v>270</v>
      </c>
      <c r="I337" s="54" t="s">
        <v>271</v>
      </c>
      <c r="J337" s="56" t="s">
        <v>2203</v>
      </c>
      <c r="K337" s="56" t="s">
        <v>2204</v>
      </c>
      <c r="L337" s="56" t="s">
        <v>618</v>
      </c>
      <c r="M337" s="57" t="s">
        <v>1052</v>
      </c>
      <c r="N337" s="51" t="s">
        <v>618</v>
      </c>
      <c r="O337" s="52"/>
    </row>
    <row r="338" spans="1:15" ht="18" customHeight="1">
      <c r="A338" s="54" t="s">
        <v>2205</v>
      </c>
      <c r="B338" s="54" t="s">
        <v>2206</v>
      </c>
      <c r="C338" s="54" t="s">
        <v>2207</v>
      </c>
      <c r="D338" s="54" t="s">
        <v>430</v>
      </c>
      <c r="E338" s="55" t="s">
        <v>1063</v>
      </c>
      <c r="F338" s="55" t="s">
        <v>1064</v>
      </c>
      <c r="G338" s="54" t="s">
        <v>269</v>
      </c>
      <c r="H338" s="54" t="s">
        <v>270</v>
      </c>
      <c r="I338" s="54" t="s">
        <v>271</v>
      </c>
      <c r="J338" s="56" t="s">
        <v>2208</v>
      </c>
      <c r="K338" s="56" t="s">
        <v>2209</v>
      </c>
      <c r="L338" s="56" t="s">
        <v>618</v>
      </c>
      <c r="M338" s="57" t="s">
        <v>1052</v>
      </c>
      <c r="N338" s="51" t="s">
        <v>618</v>
      </c>
      <c r="O338" s="52"/>
    </row>
    <row r="339" spans="1:15" ht="18" customHeight="1">
      <c r="A339" s="54" t="s">
        <v>2210</v>
      </c>
      <c r="B339" s="54" t="s">
        <v>2211</v>
      </c>
      <c r="C339" s="54" t="s">
        <v>2212</v>
      </c>
      <c r="D339" s="54" t="s">
        <v>1184</v>
      </c>
      <c r="E339" s="55" t="s">
        <v>1185</v>
      </c>
      <c r="F339" s="55" t="s">
        <v>1149</v>
      </c>
      <c r="G339" s="54" t="s">
        <v>269</v>
      </c>
      <c r="H339" s="54" t="s">
        <v>270</v>
      </c>
      <c r="I339" s="54" t="s">
        <v>271</v>
      </c>
      <c r="J339" s="56" t="s">
        <v>2213</v>
      </c>
      <c r="K339" s="56" t="s">
        <v>2214</v>
      </c>
      <c r="L339" s="56" t="s">
        <v>618</v>
      </c>
      <c r="M339" s="57" t="s">
        <v>1052</v>
      </c>
      <c r="N339" s="51">
        <v>0</v>
      </c>
      <c r="O339" s="52"/>
    </row>
    <row r="340" spans="1:15" ht="18" customHeight="1">
      <c r="A340" s="54" t="s">
        <v>2215</v>
      </c>
      <c r="B340" s="54" t="s">
        <v>2216</v>
      </c>
      <c r="C340" s="54" t="s">
        <v>2217</v>
      </c>
      <c r="D340" s="54" t="s">
        <v>1517</v>
      </c>
      <c r="E340" s="55" t="s">
        <v>1518</v>
      </c>
      <c r="F340" s="55" t="s">
        <v>1064</v>
      </c>
      <c r="G340" s="54" t="s">
        <v>269</v>
      </c>
      <c r="H340" s="54" t="s">
        <v>270</v>
      </c>
      <c r="I340" s="54" t="s">
        <v>271</v>
      </c>
      <c r="J340" s="56" t="s">
        <v>2218</v>
      </c>
      <c r="K340" s="56" t="s">
        <v>703</v>
      </c>
      <c r="L340" s="56" t="s">
        <v>618</v>
      </c>
      <c r="M340" s="57" t="s">
        <v>1052</v>
      </c>
      <c r="N340" s="51" t="s">
        <v>618</v>
      </c>
      <c r="O340" s="52"/>
    </row>
    <row r="341" spans="1:15" ht="18" customHeight="1">
      <c r="A341" s="54" t="s">
        <v>2219</v>
      </c>
      <c r="B341" s="54" t="s">
        <v>2220</v>
      </c>
      <c r="C341" s="54" t="s">
        <v>2221</v>
      </c>
      <c r="D341" s="54" t="s">
        <v>2222</v>
      </c>
      <c r="E341" s="55" t="s">
        <v>2223</v>
      </c>
      <c r="F341" s="55" t="s">
        <v>1064</v>
      </c>
      <c r="G341" s="54" t="s">
        <v>269</v>
      </c>
      <c r="H341" s="54" t="s">
        <v>270</v>
      </c>
      <c r="I341" s="54" t="s">
        <v>271</v>
      </c>
      <c r="J341" s="56" t="s">
        <v>2224</v>
      </c>
      <c r="K341" s="56" t="s">
        <v>2225</v>
      </c>
      <c r="L341" s="56" t="s">
        <v>618</v>
      </c>
      <c r="M341" s="57" t="s">
        <v>1052</v>
      </c>
      <c r="N341" s="51" t="s">
        <v>358</v>
      </c>
      <c r="O341" s="52"/>
    </row>
    <row r="342" spans="1:15" ht="18" customHeight="1">
      <c r="A342" s="54" t="s">
        <v>2226</v>
      </c>
      <c r="B342" s="54" t="s">
        <v>2227</v>
      </c>
      <c r="C342" s="54" t="s">
        <v>2228</v>
      </c>
      <c r="D342" s="54" t="s">
        <v>290</v>
      </c>
      <c r="E342" s="55" t="s">
        <v>291</v>
      </c>
      <c r="F342" s="55" t="s">
        <v>1058</v>
      </c>
      <c r="G342" s="54" t="s">
        <v>269</v>
      </c>
      <c r="H342" s="54" t="s">
        <v>270</v>
      </c>
      <c r="I342" s="54" t="s">
        <v>271</v>
      </c>
      <c r="J342" s="56" t="s">
        <v>2229</v>
      </c>
      <c r="K342" s="56" t="s">
        <v>892</v>
      </c>
      <c r="L342" s="56" t="s">
        <v>618</v>
      </c>
      <c r="M342" s="57" t="s">
        <v>1052</v>
      </c>
      <c r="N342" s="51" t="s">
        <v>286</v>
      </c>
      <c r="O342" s="52"/>
    </row>
    <row r="343" spans="1:15" ht="18" customHeight="1">
      <c r="A343" s="54" t="s">
        <v>2230</v>
      </c>
      <c r="B343" s="54" t="s">
        <v>2231</v>
      </c>
      <c r="C343" s="54" t="s">
        <v>2232</v>
      </c>
      <c r="D343" s="54" t="s">
        <v>1904</v>
      </c>
      <c r="E343" s="55" t="s">
        <v>1905</v>
      </c>
      <c r="F343" s="55" t="s">
        <v>1278</v>
      </c>
      <c r="G343" s="54" t="s">
        <v>269</v>
      </c>
      <c r="H343" s="54" t="s">
        <v>270</v>
      </c>
      <c r="I343" s="54" t="s">
        <v>271</v>
      </c>
      <c r="J343" s="56" t="s">
        <v>2233</v>
      </c>
      <c r="K343" s="56" t="s">
        <v>2234</v>
      </c>
      <c r="L343" s="56" t="s">
        <v>618</v>
      </c>
      <c r="M343" s="57" t="s">
        <v>1052</v>
      </c>
      <c r="N343" s="51" t="s">
        <v>618</v>
      </c>
      <c r="O343" s="52"/>
    </row>
    <row r="344" spans="1:15" ht="18" customHeight="1">
      <c r="A344" s="54" t="s">
        <v>2235</v>
      </c>
      <c r="B344" s="54" t="s">
        <v>2236</v>
      </c>
      <c r="C344" s="54" t="s">
        <v>2237</v>
      </c>
      <c r="D344" s="54" t="s">
        <v>809</v>
      </c>
      <c r="E344" s="55" t="s">
        <v>1826</v>
      </c>
      <c r="F344" s="55" t="s">
        <v>1259</v>
      </c>
      <c r="G344" s="54" t="s">
        <v>269</v>
      </c>
      <c r="H344" s="54" t="s">
        <v>270</v>
      </c>
      <c r="I344" s="54" t="s">
        <v>271</v>
      </c>
      <c r="J344" s="56" t="s">
        <v>2238</v>
      </c>
      <c r="K344" s="56" t="s">
        <v>2239</v>
      </c>
      <c r="L344" s="56" t="s">
        <v>618</v>
      </c>
      <c r="M344" s="57" t="s">
        <v>1052</v>
      </c>
      <c r="N344" s="51" t="s">
        <v>276</v>
      </c>
      <c r="O344" s="52"/>
    </row>
    <row r="345" spans="1:15" ht="18" customHeight="1">
      <c r="A345" s="54" t="s">
        <v>2240</v>
      </c>
      <c r="B345" s="54" t="s">
        <v>2241</v>
      </c>
      <c r="C345" s="54" t="s">
        <v>2242</v>
      </c>
      <c r="D345" s="54" t="s">
        <v>2243</v>
      </c>
      <c r="E345" s="55" t="s">
        <v>2244</v>
      </c>
      <c r="F345" s="55" t="s">
        <v>1635</v>
      </c>
      <c r="G345" s="54" t="s">
        <v>269</v>
      </c>
      <c r="H345" s="54" t="s">
        <v>270</v>
      </c>
      <c r="I345" s="54" t="s">
        <v>271</v>
      </c>
      <c r="J345" s="56" t="s">
        <v>2245</v>
      </c>
      <c r="K345" s="56" t="s">
        <v>2246</v>
      </c>
      <c r="L345" s="56" t="s">
        <v>618</v>
      </c>
      <c r="M345" s="57" t="s">
        <v>1052</v>
      </c>
      <c r="N345" s="51" t="s">
        <v>358</v>
      </c>
      <c r="O345" s="52"/>
    </row>
    <row r="346" spans="1:15" ht="18" customHeight="1">
      <c r="A346" s="54" t="s">
        <v>2247</v>
      </c>
      <c r="B346" s="54" t="s">
        <v>2248</v>
      </c>
      <c r="C346" s="54" t="s">
        <v>2249</v>
      </c>
      <c r="D346" s="54" t="s">
        <v>865</v>
      </c>
      <c r="E346" s="55" t="s">
        <v>866</v>
      </c>
      <c r="F346" s="55" t="s">
        <v>1130</v>
      </c>
      <c r="G346" s="54" t="s">
        <v>663</v>
      </c>
      <c r="H346" s="54" t="s">
        <v>270</v>
      </c>
      <c r="I346" s="54" t="s">
        <v>271</v>
      </c>
      <c r="J346" s="56" t="s">
        <v>2250</v>
      </c>
      <c r="K346" s="56" t="s">
        <v>2251</v>
      </c>
      <c r="L346" s="56" t="s">
        <v>618</v>
      </c>
      <c r="M346" s="57" t="s">
        <v>1052</v>
      </c>
      <c r="N346" s="51">
        <v>0</v>
      </c>
      <c r="O346" s="52"/>
    </row>
    <row r="347" spans="1:15" ht="18" customHeight="1">
      <c r="A347" s="54" t="s">
        <v>2252</v>
      </c>
      <c r="B347" s="54" t="s">
        <v>2253</v>
      </c>
      <c r="C347" s="54" t="s">
        <v>2254</v>
      </c>
      <c r="D347" s="54" t="s">
        <v>408</v>
      </c>
      <c r="E347" s="55" t="s">
        <v>409</v>
      </c>
      <c r="F347" s="55" t="s">
        <v>1058</v>
      </c>
      <c r="G347" s="54" t="s">
        <v>269</v>
      </c>
      <c r="H347" s="54" t="s">
        <v>270</v>
      </c>
      <c r="I347" s="54" t="s">
        <v>271</v>
      </c>
      <c r="J347" s="56" t="s">
        <v>2255</v>
      </c>
      <c r="K347" s="56" t="s">
        <v>2256</v>
      </c>
      <c r="L347" s="56" t="s">
        <v>618</v>
      </c>
      <c r="M347" s="57" t="s">
        <v>1052</v>
      </c>
      <c r="N347" s="51">
        <v>0</v>
      </c>
      <c r="O347" s="52"/>
    </row>
    <row r="348" spans="1:15" ht="18" customHeight="1">
      <c r="A348" s="54" t="s">
        <v>2257</v>
      </c>
      <c r="B348" s="54" t="s">
        <v>2258</v>
      </c>
      <c r="C348" s="54" t="s">
        <v>2259</v>
      </c>
      <c r="D348" s="54" t="s">
        <v>1184</v>
      </c>
      <c r="E348" s="55" t="s">
        <v>1185</v>
      </c>
      <c r="F348" s="55" t="s">
        <v>1149</v>
      </c>
      <c r="G348" s="54" t="s">
        <v>269</v>
      </c>
      <c r="H348" s="54" t="s">
        <v>270</v>
      </c>
      <c r="I348" s="54" t="s">
        <v>271</v>
      </c>
      <c r="J348" s="56" t="s">
        <v>2260</v>
      </c>
      <c r="K348" s="56" t="s">
        <v>2261</v>
      </c>
      <c r="L348" s="56" t="s">
        <v>618</v>
      </c>
      <c r="M348" s="57" t="s">
        <v>1052</v>
      </c>
      <c r="N348" s="51">
        <v>0</v>
      </c>
      <c r="O348" s="52"/>
    </row>
    <row r="349" spans="1:15" ht="18" customHeight="1">
      <c r="A349" s="54" t="s">
        <v>1133</v>
      </c>
      <c r="B349" s="54" t="s">
        <v>2262</v>
      </c>
      <c r="C349" s="54" t="s">
        <v>2263</v>
      </c>
      <c r="D349" s="54" t="s">
        <v>830</v>
      </c>
      <c r="E349" s="55" t="s">
        <v>831</v>
      </c>
      <c r="F349" s="55" t="s">
        <v>1259</v>
      </c>
      <c r="G349" s="54" t="s">
        <v>269</v>
      </c>
      <c r="H349" s="54" t="s">
        <v>270</v>
      </c>
      <c r="I349" s="54" t="s">
        <v>271</v>
      </c>
      <c r="J349" s="56" t="s">
        <v>2264</v>
      </c>
      <c r="K349" s="56" t="s">
        <v>2265</v>
      </c>
      <c r="L349" s="56" t="s">
        <v>618</v>
      </c>
      <c r="M349" s="57" t="s">
        <v>1052</v>
      </c>
      <c r="N349" s="51">
        <v>0</v>
      </c>
      <c r="O349" s="52"/>
    </row>
    <row r="350" spans="1:15" ht="18" customHeight="1">
      <c r="A350" s="54" t="s">
        <v>2266</v>
      </c>
      <c r="B350" s="54" t="s">
        <v>2267</v>
      </c>
      <c r="C350" s="54" t="s">
        <v>2268</v>
      </c>
      <c r="D350" s="54" t="s">
        <v>957</v>
      </c>
      <c r="E350" s="55" t="s">
        <v>958</v>
      </c>
      <c r="F350" s="55" t="s">
        <v>1064</v>
      </c>
      <c r="G350" s="54" t="s">
        <v>663</v>
      </c>
      <c r="H350" s="54" t="s">
        <v>270</v>
      </c>
      <c r="I350" s="54" t="s">
        <v>271</v>
      </c>
      <c r="J350" s="56" t="s">
        <v>1399</v>
      </c>
      <c r="K350" s="56" t="s">
        <v>2115</v>
      </c>
      <c r="L350" s="56" t="s">
        <v>618</v>
      </c>
      <c r="M350" s="57" t="s">
        <v>1052</v>
      </c>
      <c r="N350" s="51" t="s">
        <v>618</v>
      </c>
      <c r="O350" s="52"/>
    </row>
    <row r="351" spans="1:15" ht="18" customHeight="1">
      <c r="A351" s="54" t="s">
        <v>2269</v>
      </c>
      <c r="B351" s="54" t="s">
        <v>2270</v>
      </c>
      <c r="C351" s="54" t="s">
        <v>2271</v>
      </c>
      <c r="D351" s="54" t="s">
        <v>300</v>
      </c>
      <c r="E351" s="55" t="s">
        <v>301</v>
      </c>
      <c r="F351" s="55" t="s">
        <v>1259</v>
      </c>
      <c r="G351" s="54" t="s">
        <v>663</v>
      </c>
      <c r="H351" s="54" t="s">
        <v>270</v>
      </c>
      <c r="I351" s="54" t="s">
        <v>271</v>
      </c>
      <c r="J351" s="56" t="s">
        <v>2272</v>
      </c>
      <c r="K351" s="56" t="s">
        <v>2273</v>
      </c>
      <c r="L351" s="56" t="s">
        <v>618</v>
      </c>
      <c r="M351" s="57" t="s">
        <v>1052</v>
      </c>
      <c r="N351" s="51" t="s">
        <v>618</v>
      </c>
      <c r="O351" s="52"/>
    </row>
    <row r="352" spans="1:15" ht="18" customHeight="1">
      <c r="A352" s="54" t="s">
        <v>2274</v>
      </c>
      <c r="B352" s="54" t="s">
        <v>2275</v>
      </c>
      <c r="C352" s="54" t="s">
        <v>2276</v>
      </c>
      <c r="D352" s="54" t="s">
        <v>749</v>
      </c>
      <c r="E352" s="55" t="s">
        <v>750</v>
      </c>
      <c r="F352" s="55" t="s">
        <v>1149</v>
      </c>
      <c r="G352" s="54" t="s">
        <v>269</v>
      </c>
      <c r="H352" s="54" t="s">
        <v>270</v>
      </c>
      <c r="I352" s="54" t="s">
        <v>271</v>
      </c>
      <c r="J352" s="56" t="s">
        <v>2277</v>
      </c>
      <c r="K352" s="56" t="s">
        <v>2278</v>
      </c>
      <c r="L352" s="56" t="s">
        <v>618</v>
      </c>
      <c r="M352" s="57" t="s">
        <v>1052</v>
      </c>
      <c r="N352" s="51" t="s">
        <v>624</v>
      </c>
      <c r="O352" s="52"/>
    </row>
    <row r="353" spans="1:15" ht="18" customHeight="1">
      <c r="A353" s="54" t="s">
        <v>2279</v>
      </c>
      <c r="B353" s="54" t="s">
        <v>2280</v>
      </c>
      <c r="C353" s="54" t="s">
        <v>2281</v>
      </c>
      <c r="D353" s="54" t="s">
        <v>430</v>
      </c>
      <c r="E353" s="55" t="s">
        <v>1063</v>
      </c>
      <c r="F353" s="55" t="s">
        <v>1064</v>
      </c>
      <c r="G353" s="54" t="s">
        <v>663</v>
      </c>
      <c r="H353" s="54" t="s">
        <v>270</v>
      </c>
      <c r="I353" s="54" t="s">
        <v>271</v>
      </c>
      <c r="J353" s="56" t="s">
        <v>2282</v>
      </c>
      <c r="K353" s="56" t="s">
        <v>2283</v>
      </c>
      <c r="L353" s="56" t="s">
        <v>618</v>
      </c>
      <c r="M353" s="57" t="s">
        <v>1052</v>
      </c>
      <c r="N353" s="51" t="s">
        <v>286</v>
      </c>
      <c r="O353" s="52"/>
    </row>
    <row r="354" spans="1:15" ht="18" customHeight="1">
      <c r="A354" s="54" t="s">
        <v>2284</v>
      </c>
      <c r="B354" s="54" t="s">
        <v>2285</v>
      </c>
      <c r="C354" s="54" t="s">
        <v>2286</v>
      </c>
      <c r="D354" s="54" t="s">
        <v>768</v>
      </c>
      <c r="E354" s="55" t="s">
        <v>769</v>
      </c>
      <c r="F354" s="55" t="s">
        <v>1259</v>
      </c>
      <c r="G354" s="54" t="s">
        <v>269</v>
      </c>
      <c r="H354" s="54" t="s">
        <v>270</v>
      </c>
      <c r="I354" s="54" t="s">
        <v>271</v>
      </c>
      <c r="J354" s="56" t="s">
        <v>2287</v>
      </c>
      <c r="K354" s="56" t="s">
        <v>2288</v>
      </c>
      <c r="L354" s="56" t="s">
        <v>618</v>
      </c>
      <c r="M354" s="57" t="s">
        <v>1052</v>
      </c>
      <c r="N354" s="51">
        <v>0</v>
      </c>
      <c r="O354" s="52"/>
    </row>
    <row r="355" spans="1:15" ht="18" customHeight="1">
      <c r="A355" s="54" t="s">
        <v>2289</v>
      </c>
      <c r="B355" s="54" t="s">
        <v>2290</v>
      </c>
      <c r="C355" s="54" t="s">
        <v>2291</v>
      </c>
      <c r="D355" s="54" t="s">
        <v>1203</v>
      </c>
      <c r="E355" s="55" t="s">
        <v>1204</v>
      </c>
      <c r="F355" s="55" t="s">
        <v>1205</v>
      </c>
      <c r="G355" s="54" t="s">
        <v>663</v>
      </c>
      <c r="H355" s="54" t="s">
        <v>270</v>
      </c>
      <c r="I355" s="54" t="s">
        <v>271</v>
      </c>
      <c r="J355" s="56" t="s">
        <v>2292</v>
      </c>
      <c r="K355" s="56" t="s">
        <v>2293</v>
      </c>
      <c r="L355" s="56" t="s">
        <v>618</v>
      </c>
      <c r="M355" s="57" t="s">
        <v>1052</v>
      </c>
      <c r="N355" s="51">
        <v>0</v>
      </c>
      <c r="O355" s="52"/>
    </row>
    <row r="356" spans="1:15" ht="18" customHeight="1">
      <c r="A356" s="54" t="s">
        <v>2294</v>
      </c>
      <c r="B356" s="54" t="s">
        <v>2295</v>
      </c>
      <c r="C356" s="54" t="s">
        <v>2296</v>
      </c>
      <c r="D356" s="54" t="s">
        <v>614</v>
      </c>
      <c r="E356" s="55" t="s">
        <v>615</v>
      </c>
      <c r="F356" s="55" t="s">
        <v>1064</v>
      </c>
      <c r="G356" s="54" t="s">
        <v>303</v>
      </c>
      <c r="H356" s="54" t="s">
        <v>270</v>
      </c>
      <c r="I356" s="54" t="s">
        <v>271</v>
      </c>
      <c r="J356" s="56" t="s">
        <v>2297</v>
      </c>
      <c r="K356" s="56" t="s">
        <v>2298</v>
      </c>
      <c r="L356" s="56" t="s">
        <v>618</v>
      </c>
      <c r="M356" s="57" t="s">
        <v>1052</v>
      </c>
      <c r="N356" s="51" t="s">
        <v>624</v>
      </c>
      <c r="O356" s="52"/>
    </row>
    <row r="357" spans="1:15" ht="18" customHeight="1">
      <c r="A357" s="54" t="s">
        <v>2299</v>
      </c>
      <c r="B357" s="54" t="s">
        <v>2300</v>
      </c>
      <c r="C357" s="54" t="s">
        <v>2301</v>
      </c>
      <c r="D357" s="54" t="s">
        <v>385</v>
      </c>
      <c r="E357" s="55" t="s">
        <v>386</v>
      </c>
      <c r="F357" s="55" t="s">
        <v>1635</v>
      </c>
      <c r="G357" s="54" t="s">
        <v>657</v>
      </c>
      <c r="H357" s="54" t="s">
        <v>270</v>
      </c>
      <c r="I357" s="54" t="s">
        <v>271</v>
      </c>
      <c r="J357" s="56" t="s">
        <v>2302</v>
      </c>
      <c r="K357" s="56" t="s">
        <v>2303</v>
      </c>
      <c r="L357" s="56" t="s">
        <v>618</v>
      </c>
      <c r="M357" s="57" t="s">
        <v>1052</v>
      </c>
      <c r="N357" s="51" t="s">
        <v>276</v>
      </c>
      <c r="O357" s="52"/>
    </row>
    <row r="358" spans="1:15" ht="18" customHeight="1">
      <c r="A358" s="54" t="s">
        <v>2304</v>
      </c>
      <c r="B358" s="54" t="s">
        <v>2305</v>
      </c>
      <c r="C358" s="54" t="s">
        <v>2306</v>
      </c>
      <c r="D358" s="54" t="s">
        <v>823</v>
      </c>
      <c r="E358" s="55" t="s">
        <v>1171</v>
      </c>
      <c r="F358" s="55" t="s">
        <v>1064</v>
      </c>
      <c r="G358" s="54" t="s">
        <v>657</v>
      </c>
      <c r="H358" s="54" t="s">
        <v>270</v>
      </c>
      <c r="I358" s="54" t="s">
        <v>271</v>
      </c>
      <c r="J358" s="56" t="s">
        <v>2307</v>
      </c>
      <c r="K358" s="56" t="s">
        <v>2308</v>
      </c>
      <c r="L358" s="56" t="s">
        <v>618</v>
      </c>
      <c r="M358" s="57" t="s">
        <v>1052</v>
      </c>
      <c r="N358" s="51" t="s">
        <v>276</v>
      </c>
      <c r="O358" s="52"/>
    </row>
    <row r="359" spans="1:15" ht="18" customHeight="1">
      <c r="A359" s="54" t="s">
        <v>2309</v>
      </c>
      <c r="B359" s="54" t="s">
        <v>2310</v>
      </c>
      <c r="C359" s="54" t="s">
        <v>2311</v>
      </c>
      <c r="D359" s="54" t="s">
        <v>437</v>
      </c>
      <c r="E359" s="55" t="s">
        <v>2075</v>
      </c>
      <c r="F359" s="55" t="s">
        <v>1049</v>
      </c>
      <c r="G359" s="54" t="s">
        <v>269</v>
      </c>
      <c r="H359" s="54" t="s">
        <v>270</v>
      </c>
      <c r="I359" s="54" t="s">
        <v>271</v>
      </c>
      <c r="J359" s="56" t="s">
        <v>2312</v>
      </c>
      <c r="K359" s="56" t="s">
        <v>2313</v>
      </c>
      <c r="L359" s="56" t="s">
        <v>618</v>
      </c>
      <c r="M359" s="57" t="s">
        <v>1052</v>
      </c>
      <c r="N359" s="51" t="s">
        <v>618</v>
      </c>
      <c r="O359" s="52"/>
    </row>
    <row r="360" spans="1:15" ht="18" customHeight="1">
      <c r="A360" s="54" t="s">
        <v>2314</v>
      </c>
      <c r="B360" s="54" t="s">
        <v>2315</v>
      </c>
      <c r="C360" s="54" t="s">
        <v>2316</v>
      </c>
      <c r="D360" s="54" t="s">
        <v>614</v>
      </c>
      <c r="E360" s="55" t="s">
        <v>615</v>
      </c>
      <c r="F360" s="55" t="s">
        <v>1064</v>
      </c>
      <c r="G360" s="54" t="s">
        <v>269</v>
      </c>
      <c r="H360" s="54" t="s">
        <v>270</v>
      </c>
      <c r="I360" s="54" t="s">
        <v>271</v>
      </c>
      <c r="J360" s="56" t="s">
        <v>2317</v>
      </c>
      <c r="K360" s="56" t="s">
        <v>2318</v>
      </c>
      <c r="L360" s="56" t="s">
        <v>618</v>
      </c>
      <c r="M360" s="57" t="s">
        <v>1052</v>
      </c>
      <c r="N360" s="51" t="s">
        <v>618</v>
      </c>
      <c r="O360" s="52"/>
    </row>
    <row r="361" spans="1:15" ht="18" customHeight="1">
      <c r="A361" s="54" t="s">
        <v>2319</v>
      </c>
      <c r="B361" s="54" t="s">
        <v>2320</v>
      </c>
      <c r="C361" s="54" t="s">
        <v>2321</v>
      </c>
      <c r="D361" s="54" t="s">
        <v>1448</v>
      </c>
      <c r="E361" s="55" t="s">
        <v>1449</v>
      </c>
      <c r="F361" s="55" t="s">
        <v>1091</v>
      </c>
      <c r="G361" s="54" t="s">
        <v>269</v>
      </c>
      <c r="H361" s="54" t="s">
        <v>270</v>
      </c>
      <c r="I361" s="54" t="s">
        <v>271</v>
      </c>
      <c r="J361" s="56" t="s">
        <v>943</v>
      </c>
      <c r="K361" s="56" t="s">
        <v>2322</v>
      </c>
      <c r="L361" s="56" t="s">
        <v>618</v>
      </c>
      <c r="M361" s="57" t="s">
        <v>1052</v>
      </c>
      <c r="N361" s="51">
        <v>0</v>
      </c>
      <c r="O361" s="52"/>
    </row>
    <row r="362" spans="1:15" ht="18" customHeight="1">
      <c r="A362" s="54" t="s">
        <v>2323</v>
      </c>
      <c r="B362" s="54" t="s">
        <v>2324</v>
      </c>
      <c r="C362" s="54" t="s">
        <v>2325</v>
      </c>
      <c r="D362" s="54" t="s">
        <v>728</v>
      </c>
      <c r="E362" s="55" t="s">
        <v>1804</v>
      </c>
      <c r="F362" s="55" t="s">
        <v>1805</v>
      </c>
      <c r="G362" s="54" t="s">
        <v>269</v>
      </c>
      <c r="H362" s="54" t="s">
        <v>270</v>
      </c>
      <c r="I362" s="54" t="s">
        <v>271</v>
      </c>
      <c r="J362" s="56" t="s">
        <v>2326</v>
      </c>
      <c r="K362" s="56" t="s">
        <v>2327</v>
      </c>
      <c r="L362" s="56" t="s">
        <v>618</v>
      </c>
      <c r="M362" s="57" t="s">
        <v>1052</v>
      </c>
      <c r="N362" s="51" t="s">
        <v>276</v>
      </c>
      <c r="O362" s="52"/>
    </row>
    <row r="363" spans="1:15" ht="18" customHeight="1">
      <c r="A363" s="54" t="s">
        <v>2328</v>
      </c>
      <c r="B363" s="54" t="s">
        <v>2329</v>
      </c>
      <c r="C363" s="54" t="s">
        <v>2330</v>
      </c>
      <c r="D363" s="54" t="s">
        <v>940</v>
      </c>
      <c r="E363" s="55" t="s">
        <v>2106</v>
      </c>
      <c r="F363" s="55" t="s">
        <v>1064</v>
      </c>
      <c r="G363" s="54" t="s">
        <v>657</v>
      </c>
      <c r="H363" s="54" t="s">
        <v>270</v>
      </c>
      <c r="I363" s="54" t="s">
        <v>271</v>
      </c>
      <c r="J363" s="56" t="s">
        <v>2331</v>
      </c>
      <c r="K363" s="56" t="s">
        <v>2332</v>
      </c>
      <c r="L363" s="56" t="s">
        <v>618</v>
      </c>
      <c r="M363" s="57" t="s">
        <v>1052</v>
      </c>
      <c r="N363" s="51" t="s">
        <v>618</v>
      </c>
      <c r="O363" s="52"/>
    </row>
    <row r="364" spans="1:15" ht="18" customHeight="1">
      <c r="A364" s="54" t="s">
        <v>2333</v>
      </c>
      <c r="B364" s="54" t="s">
        <v>2334</v>
      </c>
      <c r="C364" s="54" t="s">
        <v>2335</v>
      </c>
      <c r="D364" s="54" t="s">
        <v>2222</v>
      </c>
      <c r="E364" s="55" t="s">
        <v>2223</v>
      </c>
      <c r="F364" s="55" t="s">
        <v>1064</v>
      </c>
      <c r="G364" s="54" t="s">
        <v>657</v>
      </c>
      <c r="H364" s="54" t="s">
        <v>270</v>
      </c>
      <c r="I364" s="54" t="s">
        <v>271</v>
      </c>
      <c r="J364" s="56" t="s">
        <v>2336</v>
      </c>
      <c r="K364" s="56" t="s">
        <v>2337</v>
      </c>
      <c r="L364" s="56" t="s">
        <v>618</v>
      </c>
      <c r="M364" s="57" t="s">
        <v>1052</v>
      </c>
      <c r="N364" s="51" t="s">
        <v>276</v>
      </c>
      <c r="O364" s="52"/>
    </row>
    <row r="365" spans="1:15" ht="18" customHeight="1">
      <c r="A365" s="54" t="s">
        <v>2338</v>
      </c>
      <c r="B365" s="54" t="s">
        <v>2339</v>
      </c>
      <c r="C365" s="54" t="s">
        <v>2340</v>
      </c>
      <c r="D365" s="54" t="s">
        <v>1904</v>
      </c>
      <c r="E365" s="55" t="s">
        <v>1905</v>
      </c>
      <c r="F365" s="55" t="s">
        <v>1278</v>
      </c>
      <c r="G365" s="54" t="s">
        <v>269</v>
      </c>
      <c r="H365" s="54" t="s">
        <v>270</v>
      </c>
      <c r="I365" s="54" t="s">
        <v>271</v>
      </c>
      <c r="J365" s="56" t="s">
        <v>2341</v>
      </c>
      <c r="K365" s="56" t="s">
        <v>2342</v>
      </c>
      <c r="L365" s="56" t="s">
        <v>618</v>
      </c>
      <c r="M365" s="57" t="s">
        <v>1052</v>
      </c>
      <c r="N365" s="51">
        <v>0</v>
      </c>
      <c r="O365" s="52"/>
    </row>
    <row r="366" spans="1:15" ht="18" customHeight="1">
      <c r="A366" s="54" t="s">
        <v>2343</v>
      </c>
      <c r="B366" s="54" t="s">
        <v>2344</v>
      </c>
      <c r="C366" s="54" t="s">
        <v>2345</v>
      </c>
      <c r="D366" s="54" t="s">
        <v>736</v>
      </c>
      <c r="E366" s="55" t="s">
        <v>737</v>
      </c>
      <c r="F366" s="55" t="s">
        <v>1259</v>
      </c>
      <c r="G366" s="54" t="s">
        <v>663</v>
      </c>
      <c r="H366" s="54" t="s">
        <v>270</v>
      </c>
      <c r="I366" s="54" t="s">
        <v>271</v>
      </c>
      <c r="J366" s="56" t="s">
        <v>2346</v>
      </c>
      <c r="K366" s="56" t="s">
        <v>2347</v>
      </c>
      <c r="L366" s="56" t="s">
        <v>618</v>
      </c>
      <c r="M366" s="57" t="s">
        <v>1052</v>
      </c>
      <c r="N366" s="51">
        <v>0</v>
      </c>
      <c r="O366" s="52"/>
    </row>
    <row r="367" spans="1:15" ht="18" customHeight="1">
      <c r="A367" s="54" t="s">
        <v>2348</v>
      </c>
      <c r="B367" s="54" t="s">
        <v>2349</v>
      </c>
      <c r="C367" s="54" t="s">
        <v>2350</v>
      </c>
      <c r="D367" s="54" t="s">
        <v>1985</v>
      </c>
      <c r="E367" s="55" t="s">
        <v>1986</v>
      </c>
      <c r="F367" s="55" t="s">
        <v>1091</v>
      </c>
      <c r="G367" s="54" t="s">
        <v>657</v>
      </c>
      <c r="H367" s="54" t="s">
        <v>270</v>
      </c>
      <c r="I367" s="54" t="s">
        <v>271</v>
      </c>
      <c r="J367" s="56" t="s">
        <v>2351</v>
      </c>
      <c r="K367" s="56" t="s">
        <v>2352</v>
      </c>
      <c r="L367" s="56" t="s">
        <v>618</v>
      </c>
      <c r="M367" s="57" t="s">
        <v>1052</v>
      </c>
      <c r="N367" s="51" t="s">
        <v>276</v>
      </c>
      <c r="O367" s="52"/>
    </row>
    <row r="368" spans="1:15" ht="18" customHeight="1">
      <c r="A368" s="54" t="s">
        <v>2353</v>
      </c>
      <c r="B368" s="54" t="s">
        <v>2354</v>
      </c>
      <c r="C368" s="54" t="s">
        <v>2355</v>
      </c>
      <c r="D368" s="54" t="s">
        <v>1177</v>
      </c>
      <c r="E368" s="55" t="s">
        <v>1178</v>
      </c>
      <c r="F368" s="55" t="s">
        <v>1141</v>
      </c>
      <c r="G368" s="54" t="s">
        <v>657</v>
      </c>
      <c r="H368" s="54" t="s">
        <v>270</v>
      </c>
      <c r="I368" s="54" t="s">
        <v>271</v>
      </c>
      <c r="J368" s="56" t="s">
        <v>2356</v>
      </c>
      <c r="K368" s="56" t="s">
        <v>2357</v>
      </c>
      <c r="L368" s="56" t="s">
        <v>618</v>
      </c>
      <c r="M368" s="57" t="s">
        <v>1052</v>
      </c>
      <c r="N368" s="51">
        <v>0</v>
      </c>
      <c r="O368" s="52"/>
    </row>
    <row r="369" spans="1:15" ht="18" customHeight="1">
      <c r="A369" s="54" t="s">
        <v>2358</v>
      </c>
      <c r="B369" s="54" t="s">
        <v>2359</v>
      </c>
      <c r="C369" s="54" t="s">
        <v>2360</v>
      </c>
      <c r="D369" s="54" t="s">
        <v>940</v>
      </c>
      <c r="E369" s="55" t="s">
        <v>2106</v>
      </c>
      <c r="F369" s="55" t="s">
        <v>1064</v>
      </c>
      <c r="G369" s="54" t="s">
        <v>269</v>
      </c>
      <c r="H369" s="54" t="s">
        <v>270</v>
      </c>
      <c r="I369" s="54" t="s">
        <v>271</v>
      </c>
      <c r="J369" s="56" t="s">
        <v>2361</v>
      </c>
      <c r="K369" s="56" t="s">
        <v>2362</v>
      </c>
      <c r="L369" s="56" t="s">
        <v>618</v>
      </c>
      <c r="M369" s="57" t="s">
        <v>1052</v>
      </c>
      <c r="N369" s="51">
        <v>0</v>
      </c>
      <c r="O369" s="52"/>
    </row>
    <row r="370" spans="1:15" ht="18" customHeight="1">
      <c r="A370" s="54" t="s">
        <v>2363</v>
      </c>
      <c r="B370" s="54" t="s">
        <v>2364</v>
      </c>
      <c r="C370" s="54" t="s">
        <v>2365</v>
      </c>
      <c r="D370" s="54" t="s">
        <v>393</v>
      </c>
      <c r="E370" s="55" t="s">
        <v>1084</v>
      </c>
      <c r="F370" s="55" t="s">
        <v>1085</v>
      </c>
      <c r="G370" s="54" t="s">
        <v>269</v>
      </c>
      <c r="H370" s="54" t="s">
        <v>270</v>
      </c>
      <c r="I370" s="54" t="s">
        <v>271</v>
      </c>
      <c r="J370" s="56" t="s">
        <v>2366</v>
      </c>
      <c r="K370" s="56" t="s">
        <v>2367</v>
      </c>
      <c r="L370" s="56" t="s">
        <v>618</v>
      </c>
      <c r="M370" s="57" t="s">
        <v>1052</v>
      </c>
      <c r="N370" s="51">
        <v>0</v>
      </c>
      <c r="O370" s="52"/>
    </row>
    <row r="371" spans="1:15" ht="18" customHeight="1">
      <c r="A371" s="54" t="s">
        <v>2368</v>
      </c>
      <c r="B371" s="54" t="s">
        <v>2369</v>
      </c>
      <c r="C371" s="54" t="s">
        <v>2370</v>
      </c>
      <c r="D371" s="54" t="s">
        <v>614</v>
      </c>
      <c r="E371" s="55" t="s">
        <v>615</v>
      </c>
      <c r="F371" s="55" t="s">
        <v>1064</v>
      </c>
      <c r="G371" s="54" t="s">
        <v>269</v>
      </c>
      <c r="H371" s="54" t="s">
        <v>270</v>
      </c>
      <c r="I371" s="54" t="s">
        <v>271</v>
      </c>
      <c r="J371" s="56" t="s">
        <v>2371</v>
      </c>
      <c r="K371" s="56" t="s">
        <v>2372</v>
      </c>
      <c r="L371" s="56" t="s">
        <v>618</v>
      </c>
      <c r="M371" s="57" t="s">
        <v>1052</v>
      </c>
      <c r="N371" s="51">
        <v>0</v>
      </c>
      <c r="O371" s="52"/>
    </row>
    <row r="372" spans="1:15" ht="18" customHeight="1">
      <c r="A372" s="54" t="s">
        <v>2373</v>
      </c>
      <c r="B372" s="54" t="s">
        <v>2374</v>
      </c>
      <c r="C372" s="54" t="s">
        <v>2375</v>
      </c>
      <c r="D372" s="54" t="s">
        <v>1739</v>
      </c>
      <c r="E372" s="55" t="s">
        <v>1740</v>
      </c>
      <c r="F372" s="55" t="s">
        <v>1635</v>
      </c>
      <c r="G372" s="54" t="s">
        <v>663</v>
      </c>
      <c r="H372" s="54" t="s">
        <v>270</v>
      </c>
      <c r="I372" s="54" t="s">
        <v>271</v>
      </c>
      <c r="J372" s="56" t="s">
        <v>2376</v>
      </c>
      <c r="K372" s="56" t="s">
        <v>2377</v>
      </c>
      <c r="L372" s="56" t="s">
        <v>618</v>
      </c>
      <c r="M372" s="57" t="s">
        <v>1052</v>
      </c>
      <c r="N372" s="51">
        <v>0</v>
      </c>
      <c r="O372" s="52"/>
    </row>
    <row r="373" spans="1:15" ht="18" customHeight="1">
      <c r="A373" s="54" t="s">
        <v>2378</v>
      </c>
      <c r="B373" s="54" t="s">
        <v>2379</v>
      </c>
      <c r="C373" s="54" t="s">
        <v>2380</v>
      </c>
      <c r="D373" s="54" t="s">
        <v>728</v>
      </c>
      <c r="E373" s="55" t="s">
        <v>1804</v>
      </c>
      <c r="F373" s="55" t="s">
        <v>1805</v>
      </c>
      <c r="G373" s="54" t="s">
        <v>269</v>
      </c>
      <c r="H373" s="54" t="s">
        <v>270</v>
      </c>
      <c r="I373" s="54" t="s">
        <v>271</v>
      </c>
      <c r="J373" s="56" t="s">
        <v>2381</v>
      </c>
      <c r="K373" s="56" t="s">
        <v>2382</v>
      </c>
      <c r="L373" s="56" t="s">
        <v>618</v>
      </c>
      <c r="M373" s="57" t="s">
        <v>1052</v>
      </c>
      <c r="N373" s="51" t="s">
        <v>286</v>
      </c>
      <c r="O373" s="52"/>
    </row>
    <row r="374" spans="1:15" ht="18" customHeight="1">
      <c r="A374" s="54" t="s">
        <v>2383</v>
      </c>
      <c r="B374" s="54" t="s">
        <v>2384</v>
      </c>
      <c r="C374" s="54" t="s">
        <v>2385</v>
      </c>
      <c r="D374" s="54" t="s">
        <v>1387</v>
      </c>
      <c r="E374" s="55" t="s">
        <v>1388</v>
      </c>
      <c r="F374" s="55" t="s">
        <v>1259</v>
      </c>
      <c r="G374" s="54" t="s">
        <v>269</v>
      </c>
      <c r="H374" s="54" t="s">
        <v>270</v>
      </c>
      <c r="I374" s="54" t="s">
        <v>271</v>
      </c>
      <c r="J374" s="56" t="s">
        <v>2386</v>
      </c>
      <c r="K374" s="56" t="s">
        <v>2387</v>
      </c>
      <c r="L374" s="56" t="s">
        <v>618</v>
      </c>
      <c r="M374" s="57" t="s">
        <v>1052</v>
      </c>
      <c r="N374" s="51" t="s">
        <v>286</v>
      </c>
      <c r="O374" s="52"/>
    </row>
    <row r="375" spans="1:15" ht="18" customHeight="1">
      <c r="A375" s="54" t="s">
        <v>2388</v>
      </c>
      <c r="B375" s="54" t="s">
        <v>2389</v>
      </c>
      <c r="C375" s="54" t="s">
        <v>2390</v>
      </c>
      <c r="D375" s="54" t="s">
        <v>669</v>
      </c>
      <c r="E375" s="55" t="s">
        <v>2391</v>
      </c>
      <c r="F375" s="55" t="s">
        <v>1259</v>
      </c>
      <c r="G375" s="54" t="s">
        <v>663</v>
      </c>
      <c r="H375" s="54" t="s">
        <v>270</v>
      </c>
      <c r="I375" s="54" t="s">
        <v>271</v>
      </c>
      <c r="J375" s="56" t="s">
        <v>2392</v>
      </c>
      <c r="K375" s="56" t="s">
        <v>2393</v>
      </c>
      <c r="L375" s="56" t="s">
        <v>618</v>
      </c>
      <c r="M375" s="57" t="s">
        <v>1052</v>
      </c>
      <c r="N375" s="51">
        <v>0</v>
      </c>
      <c r="O375" s="52"/>
    </row>
    <row r="376" spans="1:15" ht="18" customHeight="1">
      <c r="A376" s="54" t="s">
        <v>2394</v>
      </c>
      <c r="B376" s="54" t="s">
        <v>2395</v>
      </c>
      <c r="C376" s="54" t="s">
        <v>2396</v>
      </c>
      <c r="D376" s="54" t="s">
        <v>393</v>
      </c>
      <c r="E376" s="55" t="s">
        <v>1084</v>
      </c>
      <c r="F376" s="55" t="s">
        <v>1085</v>
      </c>
      <c r="G376" s="54" t="s">
        <v>269</v>
      </c>
      <c r="H376" s="54" t="s">
        <v>270</v>
      </c>
      <c r="I376" s="54" t="s">
        <v>271</v>
      </c>
      <c r="J376" s="56" t="s">
        <v>2397</v>
      </c>
      <c r="K376" s="56" t="s">
        <v>2398</v>
      </c>
      <c r="L376" s="56" t="s">
        <v>618</v>
      </c>
      <c r="M376" s="57" t="s">
        <v>1052</v>
      </c>
      <c r="N376" s="51" t="s">
        <v>286</v>
      </c>
      <c r="O376" s="52"/>
    </row>
    <row r="377" spans="1:15" ht="18" customHeight="1">
      <c r="A377" s="54" t="s">
        <v>2399</v>
      </c>
      <c r="B377" s="54" t="s">
        <v>2400</v>
      </c>
      <c r="C377" s="54" t="s">
        <v>2401</v>
      </c>
      <c r="D377" s="54" t="s">
        <v>2222</v>
      </c>
      <c r="E377" s="55" t="s">
        <v>2223</v>
      </c>
      <c r="F377" s="55" t="s">
        <v>1064</v>
      </c>
      <c r="G377" s="54" t="s">
        <v>269</v>
      </c>
      <c r="H377" s="54" t="s">
        <v>270</v>
      </c>
      <c r="I377" s="54" t="s">
        <v>271</v>
      </c>
      <c r="J377" s="56" t="s">
        <v>2402</v>
      </c>
      <c r="K377" s="56" t="s">
        <v>2403</v>
      </c>
      <c r="L377" s="56" t="s">
        <v>618</v>
      </c>
      <c r="M377" s="57" t="s">
        <v>1052</v>
      </c>
      <c r="N377" s="51" t="s">
        <v>276</v>
      </c>
      <c r="O377" s="52"/>
    </row>
    <row r="378" spans="1:15" ht="18" customHeight="1">
      <c r="A378" s="54" t="s">
        <v>2404</v>
      </c>
      <c r="B378" s="54" t="s">
        <v>2405</v>
      </c>
      <c r="C378" s="54" t="s">
        <v>2406</v>
      </c>
      <c r="D378" s="54" t="s">
        <v>1387</v>
      </c>
      <c r="E378" s="55" t="s">
        <v>1388</v>
      </c>
      <c r="F378" s="55" t="s">
        <v>1259</v>
      </c>
      <c r="G378" s="54" t="s">
        <v>269</v>
      </c>
      <c r="H378" s="54" t="s">
        <v>270</v>
      </c>
      <c r="I378" s="54" t="s">
        <v>271</v>
      </c>
      <c r="J378" s="56" t="s">
        <v>2407</v>
      </c>
      <c r="K378" s="56" t="s">
        <v>2408</v>
      </c>
      <c r="L378" s="56" t="s">
        <v>618</v>
      </c>
      <c r="M378" s="57" t="s">
        <v>1052</v>
      </c>
      <c r="N378" s="51" t="s">
        <v>276</v>
      </c>
      <c r="O378" s="52"/>
    </row>
    <row r="379" spans="1:15" ht="18" customHeight="1">
      <c r="A379" s="54" t="s">
        <v>2409</v>
      </c>
      <c r="B379" s="54" t="s">
        <v>2410</v>
      </c>
      <c r="C379" s="54" t="s">
        <v>2411</v>
      </c>
      <c r="D379" s="54" t="s">
        <v>494</v>
      </c>
      <c r="E379" s="55" t="s">
        <v>495</v>
      </c>
      <c r="F379" s="55" t="s">
        <v>1259</v>
      </c>
      <c r="G379" s="54" t="s">
        <v>269</v>
      </c>
      <c r="H379" s="54" t="s">
        <v>270</v>
      </c>
      <c r="I379" s="54" t="s">
        <v>271</v>
      </c>
      <c r="J379" s="56" t="s">
        <v>2412</v>
      </c>
      <c r="K379" s="56" t="s">
        <v>2413</v>
      </c>
      <c r="L379" s="56" t="s">
        <v>618</v>
      </c>
      <c r="M379" s="57" t="s">
        <v>1052</v>
      </c>
      <c r="N379" s="51">
        <v>0</v>
      </c>
      <c r="O379" s="52"/>
    </row>
    <row r="380" spans="1:15" ht="18" customHeight="1">
      <c r="A380" s="54" t="s">
        <v>2414</v>
      </c>
      <c r="B380" s="54" t="s">
        <v>2415</v>
      </c>
      <c r="C380" s="54" t="s">
        <v>2416</v>
      </c>
      <c r="D380" s="54" t="s">
        <v>1922</v>
      </c>
      <c r="E380" s="55" t="s">
        <v>1923</v>
      </c>
      <c r="F380" s="55" t="s">
        <v>1141</v>
      </c>
      <c r="G380" s="54" t="s">
        <v>269</v>
      </c>
      <c r="H380" s="54" t="s">
        <v>270</v>
      </c>
      <c r="I380" s="54" t="s">
        <v>271</v>
      </c>
      <c r="J380" s="56" t="s">
        <v>2417</v>
      </c>
      <c r="K380" s="56" t="s">
        <v>2418</v>
      </c>
      <c r="L380" s="56" t="s">
        <v>618</v>
      </c>
      <c r="M380" s="57" t="s">
        <v>1052</v>
      </c>
      <c r="N380" s="51" t="s">
        <v>337</v>
      </c>
      <c r="O380" s="52"/>
    </row>
    <row r="381" spans="1:15" ht="18" customHeight="1">
      <c r="A381" s="54" t="s">
        <v>2419</v>
      </c>
      <c r="B381" s="54" t="s">
        <v>2420</v>
      </c>
      <c r="C381" s="54" t="s">
        <v>2421</v>
      </c>
      <c r="D381" s="54" t="s">
        <v>393</v>
      </c>
      <c r="E381" s="55" t="s">
        <v>1084</v>
      </c>
      <c r="F381" s="55" t="s">
        <v>1085</v>
      </c>
      <c r="G381" s="54" t="s">
        <v>269</v>
      </c>
      <c r="H381" s="54" t="s">
        <v>270</v>
      </c>
      <c r="I381" s="54" t="s">
        <v>271</v>
      </c>
      <c r="J381" s="56" t="s">
        <v>2422</v>
      </c>
      <c r="K381" s="56" t="s">
        <v>2423</v>
      </c>
      <c r="L381" s="56" t="s">
        <v>618</v>
      </c>
      <c r="M381" s="57" t="s">
        <v>1052</v>
      </c>
      <c r="N381" s="51">
        <v>0</v>
      </c>
      <c r="O381" s="52"/>
    </row>
    <row r="382" spans="1:15" ht="18" customHeight="1">
      <c r="A382" s="54" t="s">
        <v>2424</v>
      </c>
      <c r="B382" s="54" t="s">
        <v>2425</v>
      </c>
      <c r="C382" s="54" t="s">
        <v>2426</v>
      </c>
      <c r="D382" s="54" t="s">
        <v>715</v>
      </c>
      <c r="E382" s="55" t="s">
        <v>716</v>
      </c>
      <c r="F382" s="55" t="s">
        <v>1141</v>
      </c>
      <c r="G382" s="54" t="s">
        <v>663</v>
      </c>
      <c r="H382" s="54" t="s">
        <v>270</v>
      </c>
      <c r="I382" s="54" t="s">
        <v>271</v>
      </c>
      <c r="J382" s="56" t="s">
        <v>2427</v>
      </c>
      <c r="K382" s="56" t="s">
        <v>2428</v>
      </c>
      <c r="L382" s="56" t="s">
        <v>618</v>
      </c>
      <c r="M382" s="57" t="s">
        <v>1052</v>
      </c>
      <c r="N382" s="51">
        <v>0</v>
      </c>
      <c r="O382" s="52"/>
    </row>
    <row r="383" spans="1:15" ht="18" customHeight="1">
      <c r="A383" s="54" t="s">
        <v>2429</v>
      </c>
      <c r="B383" s="54" t="s">
        <v>2430</v>
      </c>
      <c r="C383" s="54" t="s">
        <v>2431</v>
      </c>
      <c r="D383" s="54" t="s">
        <v>333</v>
      </c>
      <c r="E383" s="55" t="s">
        <v>334</v>
      </c>
      <c r="F383" s="55" t="s">
        <v>1058</v>
      </c>
      <c r="G383" s="54" t="s">
        <v>663</v>
      </c>
      <c r="H383" s="54" t="s">
        <v>270</v>
      </c>
      <c r="I383" s="54" t="s">
        <v>271</v>
      </c>
      <c r="J383" s="56" t="s">
        <v>2432</v>
      </c>
      <c r="K383" s="56" t="s">
        <v>2433</v>
      </c>
      <c r="L383" s="56" t="s">
        <v>618</v>
      </c>
      <c r="M383" s="57" t="s">
        <v>1052</v>
      </c>
      <c r="N383" s="51" t="s">
        <v>286</v>
      </c>
      <c r="O383" s="52"/>
    </row>
    <row r="384" spans="1:15" ht="18" customHeight="1">
      <c r="A384" s="54" t="s">
        <v>2434</v>
      </c>
      <c r="B384" s="54" t="s">
        <v>2435</v>
      </c>
      <c r="C384" s="54" t="s">
        <v>2436</v>
      </c>
      <c r="D384" s="54" t="s">
        <v>1503</v>
      </c>
      <c r="E384" s="55" t="s">
        <v>1504</v>
      </c>
      <c r="F384" s="55" t="s">
        <v>1091</v>
      </c>
      <c r="G384" s="54" t="s">
        <v>657</v>
      </c>
      <c r="H384" s="54" t="s">
        <v>270</v>
      </c>
      <c r="I384" s="54" t="s">
        <v>271</v>
      </c>
      <c r="J384" s="56" t="s">
        <v>2437</v>
      </c>
      <c r="K384" s="56" t="s">
        <v>2438</v>
      </c>
      <c r="L384" s="56" t="s">
        <v>618</v>
      </c>
      <c r="M384" s="57" t="s">
        <v>1052</v>
      </c>
      <c r="N384" s="51" t="s">
        <v>286</v>
      </c>
      <c r="O384" s="52"/>
    </row>
    <row r="385" spans="1:15" ht="18" customHeight="1">
      <c r="A385" s="54" t="s">
        <v>2439</v>
      </c>
      <c r="B385" s="54" t="s">
        <v>2440</v>
      </c>
      <c r="C385" s="54" t="s">
        <v>2441</v>
      </c>
      <c r="D385" s="54" t="s">
        <v>2023</v>
      </c>
      <c r="E385" s="55" t="s">
        <v>2024</v>
      </c>
      <c r="F385" s="55" t="s">
        <v>1635</v>
      </c>
      <c r="G385" s="54" t="s">
        <v>663</v>
      </c>
      <c r="H385" s="54" t="s">
        <v>270</v>
      </c>
      <c r="I385" s="54" t="s">
        <v>271</v>
      </c>
      <c r="J385" s="56" t="s">
        <v>2442</v>
      </c>
      <c r="K385" s="56" t="s">
        <v>2443</v>
      </c>
      <c r="L385" s="56" t="s">
        <v>618</v>
      </c>
      <c r="M385" s="57" t="s">
        <v>1052</v>
      </c>
      <c r="N385" s="51" t="s">
        <v>276</v>
      </c>
      <c r="O385" s="52"/>
    </row>
    <row r="386" spans="1:15" ht="18" customHeight="1">
      <c r="A386" s="54" t="s">
        <v>2444</v>
      </c>
      <c r="B386" s="54" t="s">
        <v>2445</v>
      </c>
      <c r="C386" s="54" t="s">
        <v>2446</v>
      </c>
      <c r="D386" s="54" t="s">
        <v>1510</v>
      </c>
      <c r="E386" s="55" t="s">
        <v>1511</v>
      </c>
      <c r="F386" s="55" t="s">
        <v>1141</v>
      </c>
      <c r="G386" s="54" t="s">
        <v>269</v>
      </c>
      <c r="H386" s="54" t="s">
        <v>270</v>
      </c>
      <c r="I386" s="54" t="s">
        <v>271</v>
      </c>
      <c r="J386" s="56" t="s">
        <v>2447</v>
      </c>
      <c r="K386" s="56" t="s">
        <v>2448</v>
      </c>
      <c r="L386" s="56" t="s">
        <v>618</v>
      </c>
      <c r="M386" s="57" t="s">
        <v>1052</v>
      </c>
      <c r="N386" s="51">
        <v>0</v>
      </c>
      <c r="O386" s="52"/>
    </row>
    <row r="387" spans="1:15" ht="18" customHeight="1">
      <c r="A387" s="54" t="s">
        <v>2449</v>
      </c>
      <c r="B387" s="54" t="s">
        <v>2450</v>
      </c>
      <c r="C387" s="54" t="s">
        <v>2451</v>
      </c>
      <c r="D387" s="54" t="s">
        <v>577</v>
      </c>
      <c r="E387" s="55" t="s">
        <v>578</v>
      </c>
      <c r="F387" s="55" t="s">
        <v>1091</v>
      </c>
      <c r="G387" s="54" t="s">
        <v>663</v>
      </c>
      <c r="H387" s="54" t="s">
        <v>270</v>
      </c>
      <c r="I387" s="54" t="s">
        <v>271</v>
      </c>
      <c r="J387" s="56" t="s">
        <v>703</v>
      </c>
      <c r="K387" s="56" t="s">
        <v>2452</v>
      </c>
      <c r="L387" s="56" t="s">
        <v>618</v>
      </c>
      <c r="M387" s="57" t="s">
        <v>1052</v>
      </c>
      <c r="N387" s="51" t="s">
        <v>286</v>
      </c>
      <c r="O387" s="52"/>
    </row>
    <row r="388" spans="1:15" ht="18" customHeight="1">
      <c r="A388" s="54" t="s">
        <v>2453</v>
      </c>
      <c r="B388" s="54" t="s">
        <v>2454</v>
      </c>
      <c r="C388" s="54" t="s">
        <v>2455</v>
      </c>
      <c r="D388" s="54" t="s">
        <v>823</v>
      </c>
      <c r="E388" s="55" t="s">
        <v>1171</v>
      </c>
      <c r="F388" s="55" t="s">
        <v>1064</v>
      </c>
      <c r="G388" s="54" t="s">
        <v>269</v>
      </c>
      <c r="H388" s="54" t="s">
        <v>270</v>
      </c>
      <c r="I388" s="54" t="s">
        <v>271</v>
      </c>
      <c r="J388" s="56" t="s">
        <v>2456</v>
      </c>
      <c r="K388" s="56" t="s">
        <v>2457</v>
      </c>
      <c r="L388" s="56" t="s">
        <v>618</v>
      </c>
      <c r="M388" s="57" t="s">
        <v>1052</v>
      </c>
      <c r="N388" s="51" t="s">
        <v>276</v>
      </c>
      <c r="O388" s="52"/>
    </row>
    <row r="389" spans="1:15" ht="18" customHeight="1">
      <c r="A389" s="54" t="s">
        <v>2458</v>
      </c>
      <c r="B389" s="54" t="s">
        <v>2459</v>
      </c>
      <c r="C389" s="54" t="s">
        <v>2460</v>
      </c>
      <c r="D389" s="54" t="s">
        <v>1922</v>
      </c>
      <c r="E389" s="55" t="s">
        <v>1923</v>
      </c>
      <c r="F389" s="55" t="s">
        <v>1141</v>
      </c>
      <c r="G389" s="54" t="s">
        <v>663</v>
      </c>
      <c r="H389" s="54" t="s">
        <v>270</v>
      </c>
      <c r="I389" s="54" t="s">
        <v>271</v>
      </c>
      <c r="J389" s="56" t="s">
        <v>2461</v>
      </c>
      <c r="K389" s="56" t="s">
        <v>2462</v>
      </c>
      <c r="L389" s="56" t="s">
        <v>618</v>
      </c>
      <c r="M389" s="57" t="s">
        <v>1052</v>
      </c>
      <c r="N389" s="51" t="s">
        <v>315</v>
      </c>
      <c r="O389" s="52"/>
    </row>
    <row r="390" spans="1:15" ht="18" customHeight="1">
      <c r="A390" s="54" t="s">
        <v>2463</v>
      </c>
      <c r="B390" s="54" t="s">
        <v>2464</v>
      </c>
      <c r="C390" s="54" t="s">
        <v>2465</v>
      </c>
      <c r="D390" s="54" t="s">
        <v>408</v>
      </c>
      <c r="E390" s="55" t="s">
        <v>409</v>
      </c>
      <c r="F390" s="55" t="s">
        <v>1058</v>
      </c>
      <c r="G390" s="54" t="s">
        <v>269</v>
      </c>
      <c r="H390" s="54" t="s">
        <v>270</v>
      </c>
      <c r="I390" s="54" t="s">
        <v>271</v>
      </c>
      <c r="J390" s="56" t="s">
        <v>2466</v>
      </c>
      <c r="K390" s="56" t="s">
        <v>2467</v>
      </c>
      <c r="L390" s="56" t="s">
        <v>618</v>
      </c>
      <c r="M390" s="57" t="s">
        <v>1052</v>
      </c>
      <c r="N390" s="51">
        <v>0</v>
      </c>
      <c r="O390" s="52"/>
    </row>
    <row r="391" spans="1:15" ht="18" customHeight="1">
      <c r="A391" s="54" t="s">
        <v>2468</v>
      </c>
      <c r="B391" s="54" t="s">
        <v>2469</v>
      </c>
      <c r="C391" s="54" t="s">
        <v>2470</v>
      </c>
      <c r="D391" s="54" t="s">
        <v>614</v>
      </c>
      <c r="E391" s="55" t="s">
        <v>615</v>
      </c>
      <c r="F391" s="55" t="s">
        <v>1064</v>
      </c>
      <c r="G391" s="54" t="s">
        <v>269</v>
      </c>
      <c r="H391" s="54" t="s">
        <v>270</v>
      </c>
      <c r="I391" s="54" t="s">
        <v>271</v>
      </c>
      <c r="J391" s="56" t="s">
        <v>2471</v>
      </c>
      <c r="K391" s="56" t="s">
        <v>1993</v>
      </c>
      <c r="L391" s="56" t="s">
        <v>618</v>
      </c>
      <c r="M391" s="57" t="s">
        <v>1052</v>
      </c>
      <c r="N391" s="51" t="s">
        <v>618</v>
      </c>
      <c r="O391" s="52"/>
    </row>
    <row r="392" spans="1:15" ht="18" customHeight="1">
      <c r="A392" s="54" t="s">
        <v>2472</v>
      </c>
      <c r="B392" s="54" t="s">
        <v>2473</v>
      </c>
      <c r="C392" s="54" t="s">
        <v>2474</v>
      </c>
      <c r="D392" s="54" t="s">
        <v>300</v>
      </c>
      <c r="E392" s="55" t="s">
        <v>301</v>
      </c>
      <c r="F392" s="55" t="s">
        <v>1259</v>
      </c>
      <c r="G392" s="54" t="s">
        <v>1911</v>
      </c>
      <c r="H392" s="54" t="s">
        <v>270</v>
      </c>
      <c r="I392" s="54" t="s">
        <v>271</v>
      </c>
      <c r="J392" s="56" t="s">
        <v>2475</v>
      </c>
      <c r="K392" s="56" t="s">
        <v>1583</v>
      </c>
      <c r="L392" s="56" t="s">
        <v>618</v>
      </c>
      <c r="M392" s="57" t="s">
        <v>1052</v>
      </c>
      <c r="N392" s="51" t="s">
        <v>618</v>
      </c>
      <c r="O392" s="52"/>
    </row>
  </sheetData>
  <phoneticPr fontId="3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20"/>
  <sheetViews>
    <sheetView workbookViewId="0">
      <selection activeCell="L12" sqref="L12"/>
    </sheetView>
  </sheetViews>
  <sheetFormatPr defaultColWidth="9" defaultRowHeight="12"/>
  <cols>
    <col min="1" max="1" width="6" style="13" customWidth="1"/>
    <col min="2" max="2" width="13.875" style="12" customWidth="1"/>
    <col min="3" max="3" width="9" style="12"/>
    <col min="4" max="4" width="9.75" style="13" customWidth="1"/>
    <col min="5" max="5" width="35.75" style="12" customWidth="1"/>
    <col min="6" max="6" width="11.375" style="12" customWidth="1"/>
    <col min="7" max="7" width="12.75" style="12" customWidth="1"/>
    <col min="8" max="10" width="9" style="12"/>
    <col min="11" max="11" width="17.75" style="14" customWidth="1"/>
    <col min="12" max="12" width="15" style="14" customWidth="1"/>
    <col min="13" max="16384" width="9" style="12"/>
  </cols>
  <sheetData>
    <row r="1" spans="1:12" s="9" customFormat="1" ht="21" customHeight="1">
      <c r="A1" s="15"/>
      <c r="C1" s="273" t="s">
        <v>2476</v>
      </c>
      <c r="D1" s="273"/>
      <c r="E1" s="273"/>
      <c r="F1" s="273"/>
      <c r="G1" s="273"/>
      <c r="K1" s="28"/>
      <c r="L1" s="28"/>
    </row>
    <row r="2" spans="1:12" s="9" customFormat="1" ht="21" customHeight="1">
      <c r="A2" s="15"/>
      <c r="C2" s="16" t="s">
        <v>15</v>
      </c>
      <c r="D2" s="16" t="s">
        <v>16</v>
      </c>
      <c r="E2" s="17" t="s">
        <v>2477</v>
      </c>
      <c r="F2" s="16" t="s">
        <v>187</v>
      </c>
      <c r="G2" s="18" t="s">
        <v>262</v>
      </c>
      <c r="K2" s="28"/>
      <c r="L2" s="28"/>
    </row>
    <row r="3" spans="1:12" s="9" customFormat="1" ht="21" customHeight="1">
      <c r="A3" s="15"/>
      <c r="C3" s="19">
        <v>3</v>
      </c>
      <c r="D3" s="20">
        <v>750</v>
      </c>
      <c r="E3" s="21" t="s">
        <v>161</v>
      </c>
      <c r="F3" s="20" t="s">
        <v>73</v>
      </c>
      <c r="G3" s="22">
        <v>-100</v>
      </c>
      <c r="H3" s="23"/>
      <c r="K3" s="28"/>
      <c r="L3" s="28"/>
    </row>
    <row r="4" spans="1:12" s="10" customFormat="1" ht="21" customHeight="1">
      <c r="A4" s="15"/>
      <c r="B4" s="9"/>
      <c r="C4" s="274" t="s">
        <v>200</v>
      </c>
      <c r="D4" s="275"/>
      <c r="E4" s="275"/>
      <c r="F4" s="276"/>
      <c r="G4" s="24">
        <f>SUM(G3:G3)</f>
        <v>-100</v>
      </c>
      <c r="H4" s="9"/>
      <c r="I4" s="9"/>
      <c r="J4" s="9"/>
      <c r="K4" s="28"/>
      <c r="L4" s="28"/>
    </row>
    <row r="5" spans="1:12" s="11" customFormat="1" ht="36.950000000000003" customHeight="1">
      <c r="A5" s="11" t="s">
        <v>15</v>
      </c>
      <c r="B5" s="11" t="s">
        <v>2478</v>
      </c>
      <c r="C5" s="11" t="s">
        <v>2479</v>
      </c>
      <c r="D5" s="11" t="s">
        <v>16</v>
      </c>
      <c r="E5" s="11" t="s">
        <v>2480</v>
      </c>
      <c r="F5" s="11" t="s">
        <v>17</v>
      </c>
      <c r="G5" s="25" t="s">
        <v>2481</v>
      </c>
      <c r="H5" s="11" t="s">
        <v>2482</v>
      </c>
      <c r="I5" s="11" t="s">
        <v>2482</v>
      </c>
      <c r="J5" s="11" t="s">
        <v>2482</v>
      </c>
      <c r="K5" s="29" t="s">
        <v>2483</v>
      </c>
      <c r="L5" s="29" t="s">
        <v>2484</v>
      </c>
    </row>
    <row r="6" spans="1:12">
      <c r="A6" s="13">
        <v>99</v>
      </c>
      <c r="B6" s="12" t="s">
        <v>2485</v>
      </c>
      <c r="C6" s="12" t="s">
        <v>978</v>
      </c>
      <c r="D6" s="13">
        <v>744</v>
      </c>
      <c r="E6" s="12" t="s">
        <v>2486</v>
      </c>
      <c r="F6" s="12" t="s">
        <v>2487</v>
      </c>
      <c r="G6" s="12" t="s">
        <v>2488</v>
      </c>
      <c r="H6" s="26" t="s">
        <v>2489</v>
      </c>
      <c r="I6" s="26" t="s">
        <v>2490</v>
      </c>
      <c r="J6" s="26" t="s">
        <v>2491</v>
      </c>
      <c r="K6" s="14">
        <v>40</v>
      </c>
      <c r="L6" s="14">
        <v>3</v>
      </c>
    </row>
    <row r="7" spans="1:12">
      <c r="A7" s="13">
        <v>98</v>
      </c>
      <c r="B7" s="12" t="s">
        <v>2492</v>
      </c>
      <c r="C7" s="12" t="s">
        <v>1774</v>
      </c>
      <c r="D7" s="13">
        <v>539</v>
      </c>
      <c r="E7" s="12" t="s">
        <v>2493</v>
      </c>
      <c r="F7" s="12" t="s">
        <v>2494</v>
      </c>
      <c r="G7" s="12" t="s">
        <v>2495</v>
      </c>
      <c r="H7" s="26" t="s">
        <v>2496</v>
      </c>
      <c r="I7" s="26" t="s">
        <v>2497</v>
      </c>
      <c r="J7" s="26" t="s">
        <v>2498</v>
      </c>
      <c r="K7" s="14">
        <v>80</v>
      </c>
      <c r="L7" s="14">
        <v>5</v>
      </c>
    </row>
    <row r="8" spans="1:12">
      <c r="A8" s="13">
        <v>97</v>
      </c>
      <c r="B8" s="12" t="s">
        <v>2499</v>
      </c>
      <c r="C8" s="12" t="s">
        <v>2434</v>
      </c>
      <c r="D8" s="13">
        <v>377</v>
      </c>
      <c r="E8" s="12" t="s">
        <v>2500</v>
      </c>
      <c r="F8" s="12" t="s">
        <v>2501</v>
      </c>
      <c r="G8" s="12" t="s">
        <v>2488</v>
      </c>
      <c r="H8" s="27" t="s">
        <v>2502</v>
      </c>
      <c r="I8" s="26" t="s">
        <v>2503</v>
      </c>
      <c r="J8" s="26" t="s">
        <v>2504</v>
      </c>
      <c r="K8" s="14">
        <v>240</v>
      </c>
      <c r="L8" s="14">
        <v>7</v>
      </c>
    </row>
    <row r="9" spans="1:12">
      <c r="A9" s="13">
        <v>96</v>
      </c>
      <c r="B9" s="12" t="s">
        <v>2505</v>
      </c>
      <c r="C9" s="12" t="s">
        <v>1345</v>
      </c>
      <c r="D9" s="13">
        <v>337</v>
      </c>
      <c r="E9" s="12" t="s">
        <v>2506</v>
      </c>
      <c r="F9" s="12" t="s">
        <v>2507</v>
      </c>
      <c r="G9" s="12" t="s">
        <v>2495</v>
      </c>
      <c r="H9" s="26" t="s">
        <v>2508</v>
      </c>
      <c r="I9" s="26" t="s">
        <v>2509</v>
      </c>
      <c r="J9" s="26" t="s">
        <v>2510</v>
      </c>
      <c r="K9" s="14" t="s">
        <v>2511</v>
      </c>
      <c r="L9" s="14">
        <v>54</v>
      </c>
    </row>
    <row r="10" spans="1:12">
      <c r="A10" s="13">
        <v>95</v>
      </c>
      <c r="B10" s="12" t="s">
        <v>2512</v>
      </c>
      <c r="C10" s="12" t="s">
        <v>801</v>
      </c>
      <c r="D10" s="13">
        <v>748</v>
      </c>
      <c r="E10" s="12" t="s">
        <v>2513</v>
      </c>
      <c r="F10" s="12" t="s">
        <v>2514</v>
      </c>
      <c r="G10" s="12" t="s">
        <v>2495</v>
      </c>
      <c r="H10" s="26" t="s">
        <v>2515</v>
      </c>
      <c r="I10" s="26" t="s">
        <v>2516</v>
      </c>
      <c r="J10" s="26" t="s">
        <v>2517</v>
      </c>
      <c r="K10" s="14">
        <v>120</v>
      </c>
      <c r="L10" s="14">
        <v>30</v>
      </c>
    </row>
    <row r="11" spans="1:12">
      <c r="A11" s="13">
        <v>94</v>
      </c>
      <c r="B11" s="12" t="s">
        <v>2518</v>
      </c>
      <c r="C11" s="12" t="s">
        <v>2519</v>
      </c>
      <c r="D11" s="13">
        <v>349</v>
      </c>
      <c r="E11" s="12" t="s">
        <v>2520</v>
      </c>
      <c r="F11" s="12" t="s">
        <v>2521</v>
      </c>
      <c r="G11" s="12" t="s">
        <v>2495</v>
      </c>
      <c r="H11" s="26" t="s">
        <v>2522</v>
      </c>
      <c r="I11" s="26" t="s">
        <v>2523</v>
      </c>
      <c r="J11" s="26" t="s">
        <v>2524</v>
      </c>
      <c r="K11" s="14">
        <v>20</v>
      </c>
      <c r="L11" s="14">
        <v>1</v>
      </c>
    </row>
    <row r="12" spans="1:12">
      <c r="A12" s="13">
        <v>93</v>
      </c>
      <c r="B12" s="12" t="s">
        <v>2525</v>
      </c>
      <c r="C12" s="12" t="s">
        <v>2526</v>
      </c>
      <c r="D12" s="13">
        <v>545</v>
      </c>
      <c r="E12" s="12" t="s">
        <v>2527</v>
      </c>
      <c r="F12" s="12" t="s">
        <v>2528</v>
      </c>
      <c r="G12" s="12" t="s">
        <v>2495</v>
      </c>
      <c r="H12" s="26" t="s">
        <v>2529</v>
      </c>
      <c r="I12" s="26" t="s">
        <v>2530</v>
      </c>
      <c r="J12" s="26" t="s">
        <v>2531</v>
      </c>
      <c r="K12" s="14">
        <v>120</v>
      </c>
      <c r="L12" s="14">
        <v>5</v>
      </c>
    </row>
    <row r="13" spans="1:12">
      <c r="A13" s="13">
        <v>92</v>
      </c>
      <c r="B13" s="12" t="s">
        <v>2532</v>
      </c>
      <c r="C13" s="12" t="s">
        <v>1834</v>
      </c>
      <c r="D13" s="13">
        <v>549</v>
      </c>
      <c r="E13" s="12" t="s">
        <v>2533</v>
      </c>
      <c r="F13" s="12" t="s">
        <v>2534</v>
      </c>
      <c r="G13" s="12" t="s">
        <v>2495</v>
      </c>
      <c r="H13" s="26" t="s">
        <v>2535</v>
      </c>
      <c r="I13" s="26" t="s">
        <v>2536</v>
      </c>
      <c r="J13" s="26" t="s">
        <v>2537</v>
      </c>
      <c r="K13" s="14">
        <v>40</v>
      </c>
      <c r="L13" s="14">
        <v>15</v>
      </c>
    </row>
    <row r="14" spans="1:12">
      <c r="A14" s="13">
        <v>91</v>
      </c>
      <c r="B14" s="12" t="s">
        <v>2538</v>
      </c>
      <c r="C14" s="12" t="s">
        <v>390</v>
      </c>
      <c r="D14" s="13">
        <v>105751</v>
      </c>
      <c r="E14" s="12" t="s">
        <v>2539</v>
      </c>
      <c r="F14" s="12" t="s">
        <v>922</v>
      </c>
      <c r="G14" s="12" t="s">
        <v>2488</v>
      </c>
      <c r="H14" s="26" t="s">
        <v>2540</v>
      </c>
      <c r="I14" s="26" t="s">
        <v>2541</v>
      </c>
      <c r="J14" s="26" t="s">
        <v>2542</v>
      </c>
      <c r="K14" s="14">
        <v>80</v>
      </c>
      <c r="L14" s="14">
        <v>15</v>
      </c>
    </row>
    <row r="15" spans="1:12">
      <c r="A15" s="13">
        <v>90</v>
      </c>
      <c r="B15" s="12" t="s">
        <v>2543</v>
      </c>
      <c r="C15" s="12" t="s">
        <v>2449</v>
      </c>
      <c r="D15" s="13">
        <v>103639</v>
      </c>
      <c r="E15" s="12" t="s">
        <v>2544</v>
      </c>
      <c r="F15" s="12" t="s">
        <v>578</v>
      </c>
      <c r="G15" s="12" t="s">
        <v>2488</v>
      </c>
      <c r="H15" s="26" t="s">
        <v>2545</v>
      </c>
      <c r="I15" s="26" t="s">
        <v>2546</v>
      </c>
      <c r="J15" s="26" t="s">
        <v>2547</v>
      </c>
      <c r="K15" s="14">
        <v>140</v>
      </c>
      <c r="L15" s="14">
        <v>7</v>
      </c>
    </row>
    <row r="16" spans="1:12">
      <c r="A16" s="13">
        <v>89</v>
      </c>
      <c r="B16" s="12" t="s">
        <v>2548</v>
      </c>
      <c r="C16" s="12" t="s">
        <v>2274</v>
      </c>
      <c r="D16" s="13">
        <v>391</v>
      </c>
      <c r="E16" s="12" t="s">
        <v>2549</v>
      </c>
      <c r="F16" s="12" t="s">
        <v>2550</v>
      </c>
      <c r="G16" s="12" t="s">
        <v>2488</v>
      </c>
      <c r="H16" s="26" t="s">
        <v>2551</v>
      </c>
      <c r="I16" s="26" t="s">
        <v>2552</v>
      </c>
      <c r="J16" s="26" t="s">
        <v>2553</v>
      </c>
      <c r="K16" s="14">
        <v>20</v>
      </c>
      <c r="L16" s="14">
        <v>13</v>
      </c>
    </row>
    <row r="17" spans="1:12">
      <c r="A17" s="13">
        <v>88</v>
      </c>
      <c r="B17" s="12" t="s">
        <v>2554</v>
      </c>
      <c r="C17" s="12" t="s">
        <v>647</v>
      </c>
      <c r="D17" s="13">
        <v>733</v>
      </c>
      <c r="E17" s="12" t="s">
        <v>2555</v>
      </c>
      <c r="F17" s="12" t="s">
        <v>2556</v>
      </c>
      <c r="G17" s="12" t="s">
        <v>2488</v>
      </c>
      <c r="H17" s="26" t="s">
        <v>2557</v>
      </c>
      <c r="I17" s="26" t="s">
        <v>2558</v>
      </c>
      <c r="J17" s="26" t="s">
        <v>2559</v>
      </c>
      <c r="K17" s="14">
        <v>100</v>
      </c>
      <c r="L17" s="14">
        <v>2</v>
      </c>
    </row>
    <row r="18" spans="1:12">
      <c r="A18" s="13">
        <v>87</v>
      </c>
      <c r="B18" s="12" t="s">
        <v>2560</v>
      </c>
      <c r="C18" s="12" t="s">
        <v>2338</v>
      </c>
      <c r="D18" s="13">
        <v>104428</v>
      </c>
      <c r="E18" s="12" t="s">
        <v>2561</v>
      </c>
      <c r="F18" s="12" t="s">
        <v>1905</v>
      </c>
      <c r="G18" s="12" t="s">
        <v>2495</v>
      </c>
      <c r="H18" s="26" t="s">
        <v>2562</v>
      </c>
      <c r="I18" s="26" t="s">
        <v>2563</v>
      </c>
      <c r="J18" s="26" t="s">
        <v>2562</v>
      </c>
      <c r="K18" s="14">
        <v>180</v>
      </c>
      <c r="L18" s="14">
        <v>5</v>
      </c>
    </row>
    <row r="19" spans="1:12">
      <c r="A19" s="13">
        <v>86</v>
      </c>
      <c r="B19" s="12" t="s">
        <v>2560</v>
      </c>
      <c r="C19" s="12" t="s">
        <v>647</v>
      </c>
      <c r="D19" s="13">
        <v>4435</v>
      </c>
      <c r="E19" s="12" t="s">
        <v>2555</v>
      </c>
      <c r="F19" s="12" t="s">
        <v>2556</v>
      </c>
      <c r="G19" s="12" t="s">
        <v>2488</v>
      </c>
      <c r="H19" s="26" t="s">
        <v>2557</v>
      </c>
      <c r="I19" s="26" t="s">
        <v>2564</v>
      </c>
      <c r="J19" s="26" t="s">
        <v>2558</v>
      </c>
      <c r="K19" s="14">
        <v>100</v>
      </c>
      <c r="L19" s="14">
        <v>2</v>
      </c>
    </row>
    <row r="20" spans="1:12">
      <c r="A20" s="13">
        <v>85</v>
      </c>
      <c r="B20" s="12" t="s">
        <v>2565</v>
      </c>
      <c r="C20" s="12" t="s">
        <v>2020</v>
      </c>
      <c r="D20" s="13">
        <v>371</v>
      </c>
      <c r="E20" s="12" t="s">
        <v>2566</v>
      </c>
      <c r="F20" s="12" t="s">
        <v>2567</v>
      </c>
      <c r="G20" s="12" t="s">
        <v>2488</v>
      </c>
      <c r="H20" s="26" t="s">
        <v>2568</v>
      </c>
      <c r="I20" s="26" t="s">
        <v>2569</v>
      </c>
      <c r="J20" s="26" t="s">
        <v>2570</v>
      </c>
      <c r="K20" s="14">
        <v>100</v>
      </c>
      <c r="L20" s="14">
        <v>5</v>
      </c>
    </row>
    <row r="21" spans="1:12">
      <c r="A21" s="13">
        <v>84</v>
      </c>
      <c r="B21" s="12" t="s">
        <v>2571</v>
      </c>
      <c r="C21" s="12" t="s">
        <v>1106</v>
      </c>
      <c r="D21" s="13">
        <v>707</v>
      </c>
      <c r="E21" s="12" t="s">
        <v>2572</v>
      </c>
      <c r="F21" s="12" t="s">
        <v>2573</v>
      </c>
      <c r="G21" s="12" t="s">
        <v>2488</v>
      </c>
      <c r="H21" s="26" t="s">
        <v>2574</v>
      </c>
      <c r="I21" s="26" t="s">
        <v>2575</v>
      </c>
      <c r="J21" s="26" t="s">
        <v>2576</v>
      </c>
      <c r="K21" s="14">
        <v>80</v>
      </c>
      <c r="L21" s="14">
        <v>12</v>
      </c>
    </row>
    <row r="22" spans="1:12">
      <c r="A22" s="13">
        <v>83</v>
      </c>
      <c r="B22" s="12" t="s">
        <v>2577</v>
      </c>
      <c r="C22" s="12" t="s">
        <v>1267</v>
      </c>
      <c r="D22" s="13">
        <v>102565</v>
      </c>
      <c r="E22" s="12" t="s">
        <v>2578</v>
      </c>
      <c r="F22" s="12" t="s">
        <v>2579</v>
      </c>
      <c r="G22" s="12" t="s">
        <v>2580</v>
      </c>
      <c r="H22" s="26" t="s">
        <v>2581</v>
      </c>
      <c r="I22" s="26" t="s">
        <v>2582</v>
      </c>
      <c r="J22" s="26" t="s">
        <v>2583</v>
      </c>
      <c r="K22" s="14">
        <v>20</v>
      </c>
      <c r="L22" s="14">
        <v>11</v>
      </c>
    </row>
    <row r="23" spans="1:12">
      <c r="A23" s="13">
        <v>82</v>
      </c>
      <c r="B23" s="12" t="s">
        <v>2584</v>
      </c>
      <c r="C23" s="12" t="s">
        <v>1801</v>
      </c>
      <c r="D23" s="13">
        <v>54</v>
      </c>
      <c r="E23" s="12" t="s">
        <v>2585</v>
      </c>
      <c r="F23" s="12" t="s">
        <v>2586</v>
      </c>
      <c r="G23" s="12" t="s">
        <v>2587</v>
      </c>
      <c r="H23" s="26" t="s">
        <v>2588</v>
      </c>
      <c r="I23" s="26" t="s">
        <v>2589</v>
      </c>
      <c r="J23" s="26" t="s">
        <v>2590</v>
      </c>
      <c r="K23" s="14">
        <v>120</v>
      </c>
      <c r="L23" s="14">
        <v>4</v>
      </c>
    </row>
    <row r="24" spans="1:12">
      <c r="A24" s="13">
        <v>81</v>
      </c>
      <c r="B24" s="12" t="s">
        <v>2591</v>
      </c>
      <c r="C24" s="12" t="s">
        <v>1955</v>
      </c>
      <c r="D24" s="13">
        <v>106399</v>
      </c>
      <c r="E24" s="12" t="s">
        <v>2592</v>
      </c>
      <c r="F24" s="12" t="s">
        <v>2593</v>
      </c>
      <c r="G24" s="12" t="s">
        <v>2488</v>
      </c>
      <c r="H24" s="26" t="s">
        <v>2594</v>
      </c>
      <c r="I24" s="26" t="s">
        <v>2595</v>
      </c>
      <c r="J24" s="26" t="s">
        <v>2596</v>
      </c>
      <c r="K24" s="14">
        <v>160</v>
      </c>
      <c r="L24" s="14">
        <v>30</v>
      </c>
    </row>
    <row r="25" spans="1:12">
      <c r="A25" s="13">
        <v>80</v>
      </c>
      <c r="B25" s="12" t="s">
        <v>2597</v>
      </c>
      <c r="C25" s="12" t="s">
        <v>1094</v>
      </c>
      <c r="D25" s="13">
        <v>724</v>
      </c>
      <c r="E25" s="12" t="s">
        <v>2598</v>
      </c>
      <c r="F25" s="12" t="s">
        <v>2599</v>
      </c>
      <c r="G25" s="12" t="s">
        <v>2488</v>
      </c>
      <c r="H25" s="26" t="s">
        <v>2600</v>
      </c>
      <c r="I25" s="26" t="s">
        <v>2601</v>
      </c>
      <c r="J25" s="26" t="s">
        <v>2602</v>
      </c>
      <c r="K25" s="14">
        <v>20</v>
      </c>
      <c r="L25" s="14">
        <v>8</v>
      </c>
    </row>
    <row r="26" spans="1:12">
      <c r="A26" s="13">
        <v>79</v>
      </c>
      <c r="B26" s="12" t="s">
        <v>2603</v>
      </c>
      <c r="C26" s="12" t="s">
        <v>1855</v>
      </c>
      <c r="D26" s="13">
        <v>351</v>
      </c>
      <c r="E26" s="12" t="s">
        <v>2604</v>
      </c>
      <c r="F26" s="12" t="s">
        <v>2605</v>
      </c>
      <c r="G26" s="12" t="s">
        <v>2488</v>
      </c>
      <c r="H26" s="26" t="s">
        <v>2606</v>
      </c>
      <c r="I26" s="26" t="s">
        <v>2607</v>
      </c>
      <c r="J26" s="26" t="s">
        <v>2608</v>
      </c>
      <c r="K26" s="14">
        <v>300</v>
      </c>
      <c r="L26" s="14">
        <v>20</v>
      </c>
    </row>
    <row r="27" spans="1:12">
      <c r="A27" s="13">
        <v>78</v>
      </c>
      <c r="B27" s="12" t="s">
        <v>2609</v>
      </c>
      <c r="C27" s="12" t="s">
        <v>2610</v>
      </c>
      <c r="D27" s="13">
        <v>741</v>
      </c>
      <c r="E27" s="12" t="s">
        <v>2611</v>
      </c>
      <c r="F27" s="12" t="s">
        <v>2612</v>
      </c>
      <c r="G27" s="12" t="s">
        <v>2488</v>
      </c>
      <c r="H27" s="26" t="s">
        <v>2613</v>
      </c>
      <c r="I27" s="26" t="s">
        <v>2614</v>
      </c>
      <c r="J27" s="26" t="s">
        <v>2615</v>
      </c>
      <c r="K27" s="14">
        <v>40</v>
      </c>
      <c r="L27" s="14">
        <v>21</v>
      </c>
    </row>
    <row r="28" spans="1:12">
      <c r="A28" s="13">
        <v>77</v>
      </c>
      <c r="B28" s="12" t="s">
        <v>2616</v>
      </c>
      <c r="C28" s="12" t="s">
        <v>2617</v>
      </c>
      <c r="D28" s="13">
        <v>571</v>
      </c>
      <c r="E28" s="12" t="s">
        <v>2618</v>
      </c>
      <c r="F28" s="12" t="s">
        <v>2619</v>
      </c>
      <c r="G28" s="12" t="s">
        <v>2495</v>
      </c>
      <c r="H28" s="26" t="s">
        <v>2620</v>
      </c>
      <c r="I28" s="26" t="s">
        <v>2621</v>
      </c>
      <c r="J28" s="26" t="s">
        <v>2622</v>
      </c>
      <c r="K28" s="14">
        <v>700</v>
      </c>
      <c r="L28" s="14">
        <v>51</v>
      </c>
    </row>
    <row r="29" spans="1:12">
      <c r="A29" s="13">
        <v>76</v>
      </c>
      <c r="B29" s="12" t="s">
        <v>2623</v>
      </c>
      <c r="C29" s="12" t="s">
        <v>2266</v>
      </c>
      <c r="D29" s="13">
        <v>103198</v>
      </c>
      <c r="E29" s="12" t="s">
        <v>2624</v>
      </c>
      <c r="F29" s="12" t="s">
        <v>2625</v>
      </c>
      <c r="G29" s="12" t="s">
        <v>2488</v>
      </c>
      <c r="H29" s="26" t="s">
        <v>2626</v>
      </c>
      <c r="I29" s="26" t="s">
        <v>2627</v>
      </c>
      <c r="J29" s="26" t="s">
        <v>2628</v>
      </c>
      <c r="K29" s="14">
        <v>160</v>
      </c>
      <c r="L29" s="14">
        <v>55</v>
      </c>
    </row>
    <row r="30" spans="1:12">
      <c r="A30" s="13">
        <v>75</v>
      </c>
      <c r="B30" s="12" t="s">
        <v>2629</v>
      </c>
      <c r="C30" s="12" t="s">
        <v>1876</v>
      </c>
      <c r="D30" s="13">
        <v>710</v>
      </c>
      <c r="E30" s="12" t="s">
        <v>2630</v>
      </c>
      <c r="F30" s="12" t="s">
        <v>2631</v>
      </c>
      <c r="G30" s="12" t="s">
        <v>2495</v>
      </c>
      <c r="H30" s="26" t="s">
        <v>2632</v>
      </c>
      <c r="I30" s="26" t="s">
        <v>2633</v>
      </c>
      <c r="J30" s="26" t="s">
        <v>2634</v>
      </c>
      <c r="K30" s="14">
        <v>100</v>
      </c>
      <c r="L30" s="14">
        <v>2</v>
      </c>
    </row>
    <row r="31" spans="1:12">
      <c r="A31" s="13">
        <v>74</v>
      </c>
      <c r="B31" s="12" t="s">
        <v>2635</v>
      </c>
      <c r="C31" s="12" t="s">
        <v>2636</v>
      </c>
      <c r="D31" s="13">
        <v>713</v>
      </c>
      <c r="E31" s="12" t="s">
        <v>2637</v>
      </c>
      <c r="F31" s="12" t="s">
        <v>2638</v>
      </c>
      <c r="G31" s="12" t="s">
        <v>2488</v>
      </c>
      <c r="H31" s="26" t="s">
        <v>2639</v>
      </c>
      <c r="I31" s="26" t="s">
        <v>2640</v>
      </c>
      <c r="J31" s="26" t="s">
        <v>2641</v>
      </c>
      <c r="K31" s="14">
        <v>600</v>
      </c>
      <c r="L31" s="14">
        <v>1</v>
      </c>
    </row>
    <row r="32" spans="1:12">
      <c r="A32" s="13">
        <v>73</v>
      </c>
      <c r="B32" s="12" t="s">
        <v>2642</v>
      </c>
      <c r="C32" s="12" t="s">
        <v>1989</v>
      </c>
      <c r="D32" s="13">
        <v>359</v>
      </c>
      <c r="E32" s="12" t="s">
        <v>2643</v>
      </c>
      <c r="F32" s="12" t="s">
        <v>2644</v>
      </c>
      <c r="G32" s="12" t="s">
        <v>2488</v>
      </c>
      <c r="H32" s="26" t="s">
        <v>2645</v>
      </c>
      <c r="I32" s="26" t="s">
        <v>2646</v>
      </c>
      <c r="J32" s="26" t="s">
        <v>2647</v>
      </c>
      <c r="K32" s="14">
        <v>80</v>
      </c>
      <c r="L32" s="14">
        <v>53</v>
      </c>
    </row>
    <row r="33" spans="1:12">
      <c r="A33" s="13">
        <v>72</v>
      </c>
      <c r="B33" s="12" t="s">
        <v>2648</v>
      </c>
      <c r="C33" s="12" t="s">
        <v>1759</v>
      </c>
      <c r="D33" s="13">
        <v>572</v>
      </c>
      <c r="E33" s="12" t="s">
        <v>2649</v>
      </c>
      <c r="F33" s="12" t="s">
        <v>2650</v>
      </c>
      <c r="G33" s="12" t="s">
        <v>2495</v>
      </c>
      <c r="H33" s="26" t="s">
        <v>2651</v>
      </c>
      <c r="I33" s="26" t="s">
        <v>2652</v>
      </c>
      <c r="J33" s="26" t="s">
        <v>2653</v>
      </c>
      <c r="K33" s="14">
        <v>200</v>
      </c>
      <c r="L33" s="14">
        <v>2</v>
      </c>
    </row>
    <row r="34" spans="1:12">
      <c r="A34" s="13">
        <v>71</v>
      </c>
      <c r="B34" s="12" t="s">
        <v>2654</v>
      </c>
      <c r="C34" s="12" t="s">
        <v>2319</v>
      </c>
      <c r="D34" s="13">
        <v>104430</v>
      </c>
      <c r="E34" s="12" t="s">
        <v>2655</v>
      </c>
      <c r="F34" s="12" t="s">
        <v>1449</v>
      </c>
      <c r="G34" s="12" t="s">
        <v>2488</v>
      </c>
      <c r="H34" s="26" t="s">
        <v>2656</v>
      </c>
      <c r="I34" s="26" t="s">
        <v>2657</v>
      </c>
      <c r="J34" s="26" t="s">
        <v>2658</v>
      </c>
      <c r="K34" s="14">
        <v>300</v>
      </c>
      <c r="L34" s="14">
        <v>15</v>
      </c>
    </row>
    <row r="35" spans="1:12">
      <c r="A35" s="13">
        <v>70</v>
      </c>
      <c r="B35" s="12" t="s">
        <v>2659</v>
      </c>
      <c r="C35" s="12" t="s">
        <v>2660</v>
      </c>
      <c r="D35" s="13">
        <v>106568</v>
      </c>
      <c r="E35" s="12" t="s">
        <v>2661</v>
      </c>
      <c r="F35" s="12" t="s">
        <v>2662</v>
      </c>
      <c r="G35" s="12" t="s">
        <v>2488</v>
      </c>
      <c r="H35" s="26" t="s">
        <v>2663</v>
      </c>
      <c r="I35" s="26" t="s">
        <v>2664</v>
      </c>
      <c r="J35" s="26" t="s">
        <v>2665</v>
      </c>
      <c r="K35" s="14">
        <v>40</v>
      </c>
      <c r="L35" s="14">
        <v>7</v>
      </c>
    </row>
    <row r="36" spans="1:12">
      <c r="A36" s="13">
        <v>69</v>
      </c>
      <c r="B36" s="12" t="s">
        <v>2666</v>
      </c>
      <c r="C36" s="12" t="s">
        <v>2388</v>
      </c>
      <c r="D36" s="13">
        <v>591</v>
      </c>
      <c r="E36" s="12" t="s">
        <v>2667</v>
      </c>
      <c r="F36" s="12" t="s">
        <v>2668</v>
      </c>
      <c r="G36" s="12" t="s">
        <v>2495</v>
      </c>
      <c r="H36" s="26" t="s">
        <v>2669</v>
      </c>
      <c r="I36" s="26" t="s">
        <v>2670</v>
      </c>
      <c r="J36" s="26" t="s">
        <v>2671</v>
      </c>
      <c r="K36" s="14" t="s">
        <v>2511</v>
      </c>
      <c r="L36" s="14">
        <v>12</v>
      </c>
    </row>
    <row r="37" spans="1:12">
      <c r="A37" s="13">
        <v>68</v>
      </c>
      <c r="B37" s="12" t="s">
        <v>2666</v>
      </c>
      <c r="C37" s="12" t="s">
        <v>1296</v>
      </c>
      <c r="D37" s="20">
        <v>106569</v>
      </c>
      <c r="E37" s="12" t="s">
        <v>2672</v>
      </c>
      <c r="F37" s="12" t="s">
        <v>363</v>
      </c>
      <c r="G37" s="12" t="s">
        <v>2488</v>
      </c>
      <c r="H37" s="26" t="s">
        <v>2673</v>
      </c>
      <c r="I37" s="26" t="s">
        <v>2674</v>
      </c>
      <c r="J37" s="26" t="s">
        <v>2675</v>
      </c>
      <c r="K37" s="14">
        <v>20</v>
      </c>
      <c r="L37" s="14">
        <v>2</v>
      </c>
    </row>
    <row r="38" spans="1:12">
      <c r="A38" s="13">
        <v>67</v>
      </c>
      <c r="B38" s="12" t="s">
        <v>2676</v>
      </c>
      <c r="C38" s="12" t="s">
        <v>988</v>
      </c>
      <c r="D38" s="13">
        <v>582</v>
      </c>
      <c r="E38" s="12" t="s">
        <v>2677</v>
      </c>
      <c r="F38" s="12" t="s">
        <v>2678</v>
      </c>
      <c r="G38" s="12" t="s">
        <v>2488</v>
      </c>
      <c r="H38" s="26" t="s">
        <v>2679</v>
      </c>
      <c r="I38" s="26" t="s">
        <v>2680</v>
      </c>
      <c r="J38" s="26" t="s">
        <v>2681</v>
      </c>
      <c r="K38" s="14">
        <v>120</v>
      </c>
      <c r="L38" s="14">
        <v>10</v>
      </c>
    </row>
    <row r="39" spans="1:12">
      <c r="A39" s="13">
        <v>66</v>
      </c>
      <c r="B39" s="12" t="s">
        <v>2682</v>
      </c>
      <c r="C39" s="12" t="s">
        <v>2328</v>
      </c>
      <c r="D39" s="13">
        <v>585</v>
      </c>
      <c r="E39" s="12" t="s">
        <v>2683</v>
      </c>
      <c r="F39" s="12" t="s">
        <v>2684</v>
      </c>
      <c r="G39" s="12" t="s">
        <v>2488</v>
      </c>
      <c r="H39" s="26" t="s">
        <v>2685</v>
      </c>
      <c r="I39" s="26" t="s">
        <v>2686</v>
      </c>
      <c r="J39" s="26" t="s">
        <v>2687</v>
      </c>
      <c r="K39" s="14">
        <v>200</v>
      </c>
      <c r="L39" s="14">
        <v>7</v>
      </c>
    </row>
    <row r="40" spans="1:12">
      <c r="A40" s="13">
        <v>65</v>
      </c>
      <c r="B40" s="12" t="s">
        <v>2688</v>
      </c>
      <c r="C40" s="12" t="s">
        <v>1536</v>
      </c>
      <c r="D40" s="20">
        <v>102934</v>
      </c>
      <c r="E40" s="12" t="s">
        <v>2689</v>
      </c>
      <c r="F40" s="12" t="s">
        <v>2690</v>
      </c>
      <c r="G40" s="12" t="s">
        <v>2488</v>
      </c>
      <c r="H40" s="26" t="s">
        <v>2691</v>
      </c>
      <c r="I40" s="26" t="s">
        <v>2692</v>
      </c>
      <c r="J40" s="26" t="s">
        <v>2693</v>
      </c>
      <c r="K40" s="14">
        <v>60</v>
      </c>
      <c r="L40" s="14">
        <v>15</v>
      </c>
    </row>
    <row r="41" spans="1:12">
      <c r="A41" s="13">
        <v>64</v>
      </c>
      <c r="B41" s="12" t="s">
        <v>2694</v>
      </c>
      <c r="C41" s="12" t="s">
        <v>2274</v>
      </c>
      <c r="D41" s="13">
        <v>391</v>
      </c>
      <c r="E41" s="12" t="s">
        <v>2549</v>
      </c>
      <c r="F41" s="12" t="s">
        <v>2550</v>
      </c>
      <c r="G41" s="12" t="s">
        <v>2488</v>
      </c>
      <c r="H41" s="26" t="s">
        <v>2695</v>
      </c>
      <c r="I41" s="26" t="s">
        <v>2552</v>
      </c>
      <c r="J41" s="26" t="s">
        <v>2553</v>
      </c>
      <c r="K41" s="14">
        <v>20</v>
      </c>
      <c r="L41" s="14">
        <v>13</v>
      </c>
    </row>
    <row r="42" spans="1:12">
      <c r="A42" s="13">
        <v>63</v>
      </c>
      <c r="B42" s="12" t="s">
        <v>2696</v>
      </c>
      <c r="C42" s="12" t="s">
        <v>2299</v>
      </c>
      <c r="D42" s="13">
        <v>514</v>
      </c>
      <c r="E42" s="12" t="s">
        <v>2697</v>
      </c>
      <c r="F42" s="12" t="s">
        <v>386</v>
      </c>
      <c r="G42" s="12" t="s">
        <v>2495</v>
      </c>
      <c r="H42" s="26" t="s">
        <v>2698</v>
      </c>
      <c r="I42" s="26" t="s">
        <v>2699</v>
      </c>
      <c r="J42" s="26" t="s">
        <v>2700</v>
      </c>
      <c r="K42" s="14">
        <v>100</v>
      </c>
      <c r="L42" s="14">
        <v>31</v>
      </c>
    </row>
    <row r="43" spans="1:12">
      <c r="A43" s="13">
        <v>62</v>
      </c>
      <c r="B43" s="12" t="s">
        <v>2701</v>
      </c>
      <c r="C43" s="12" t="s">
        <v>1691</v>
      </c>
      <c r="D43" s="13">
        <v>311</v>
      </c>
      <c r="E43" s="12" t="s">
        <v>2702</v>
      </c>
      <c r="F43" s="12" t="s">
        <v>2703</v>
      </c>
      <c r="G43" s="12" t="s">
        <v>2580</v>
      </c>
      <c r="H43" s="26" t="s">
        <v>2704</v>
      </c>
      <c r="I43" s="26" t="s">
        <v>2705</v>
      </c>
      <c r="J43" s="26" t="s">
        <v>2706</v>
      </c>
      <c r="K43" s="14">
        <v>240</v>
      </c>
      <c r="L43" s="14">
        <v>4</v>
      </c>
    </row>
    <row r="44" spans="1:12">
      <c r="A44" s="13">
        <v>61</v>
      </c>
      <c r="B44" s="12" t="s">
        <v>2707</v>
      </c>
      <c r="C44" s="12" t="s">
        <v>2708</v>
      </c>
      <c r="D44" s="13">
        <v>101453</v>
      </c>
      <c r="E44" s="12" t="s">
        <v>2709</v>
      </c>
      <c r="F44" s="12" t="s">
        <v>2710</v>
      </c>
      <c r="G44" s="12" t="s">
        <v>2488</v>
      </c>
      <c r="H44" s="26" t="s">
        <v>2711</v>
      </c>
      <c r="I44" s="26" t="s">
        <v>2712</v>
      </c>
      <c r="J44" s="26" t="s">
        <v>2713</v>
      </c>
      <c r="K44" s="14">
        <v>200</v>
      </c>
      <c r="L44" s="14">
        <v>32</v>
      </c>
    </row>
    <row r="45" spans="1:12">
      <c r="A45" s="13">
        <v>60</v>
      </c>
      <c r="B45" s="12" t="s">
        <v>2714</v>
      </c>
      <c r="C45" s="12" t="s">
        <v>772</v>
      </c>
      <c r="D45" s="13">
        <v>103199</v>
      </c>
      <c r="E45" s="12" t="s">
        <v>2715</v>
      </c>
      <c r="F45" s="12" t="s">
        <v>776</v>
      </c>
      <c r="G45" s="12" t="s">
        <v>2488</v>
      </c>
      <c r="H45" s="26" t="s">
        <v>2716</v>
      </c>
      <c r="I45" s="26" t="s">
        <v>2717</v>
      </c>
      <c r="J45" s="26" t="s">
        <v>2718</v>
      </c>
      <c r="K45" s="14">
        <v>3</v>
      </c>
      <c r="L45" s="14">
        <v>8</v>
      </c>
    </row>
    <row r="46" spans="1:12">
      <c r="A46" s="13">
        <v>59</v>
      </c>
      <c r="B46" s="12" t="s">
        <v>2719</v>
      </c>
      <c r="C46" s="12" t="s">
        <v>2348</v>
      </c>
      <c r="D46" s="13">
        <v>598</v>
      </c>
      <c r="E46" s="12" t="s">
        <v>2720</v>
      </c>
      <c r="F46" s="12" t="s">
        <v>2721</v>
      </c>
      <c r="G46" s="12" t="s">
        <v>2488</v>
      </c>
      <c r="H46" s="26" t="s">
        <v>2722</v>
      </c>
      <c r="I46" s="26" t="s">
        <v>2723</v>
      </c>
      <c r="J46" s="26" t="s">
        <v>2724</v>
      </c>
      <c r="K46" s="14">
        <v>280</v>
      </c>
      <c r="L46" s="14">
        <v>23</v>
      </c>
    </row>
    <row r="47" spans="1:12">
      <c r="A47" s="13">
        <v>58</v>
      </c>
      <c r="B47" s="12" t="s">
        <v>2725</v>
      </c>
      <c r="C47" s="12" t="s">
        <v>1060</v>
      </c>
      <c r="D47" s="13">
        <v>709</v>
      </c>
      <c r="E47" s="12" t="s">
        <v>2726</v>
      </c>
      <c r="F47" s="12" t="s">
        <v>2727</v>
      </c>
      <c r="G47" s="12" t="s">
        <v>2488</v>
      </c>
      <c r="H47" s="26" t="s">
        <v>2728</v>
      </c>
      <c r="I47" s="26" t="s">
        <v>2729</v>
      </c>
      <c r="J47" s="26" t="s">
        <v>2730</v>
      </c>
      <c r="K47" s="14">
        <v>120</v>
      </c>
      <c r="L47" s="14">
        <v>7</v>
      </c>
    </row>
    <row r="48" spans="1:12">
      <c r="A48" s="13">
        <v>57</v>
      </c>
      <c r="B48" s="12" t="s">
        <v>2725</v>
      </c>
      <c r="C48" s="12" t="s">
        <v>1088</v>
      </c>
      <c r="D48" s="13">
        <v>743</v>
      </c>
      <c r="E48" s="12" t="s">
        <v>2731</v>
      </c>
      <c r="F48" s="12" t="s">
        <v>2732</v>
      </c>
      <c r="G48" s="12" t="s">
        <v>2495</v>
      </c>
      <c r="H48" s="26" t="s">
        <v>2733</v>
      </c>
      <c r="I48" s="26" t="s">
        <v>2734</v>
      </c>
      <c r="J48" s="26" t="s">
        <v>2735</v>
      </c>
      <c r="K48" s="14">
        <v>80</v>
      </c>
      <c r="L48" s="14">
        <v>6</v>
      </c>
    </row>
    <row r="49" spans="1:12">
      <c r="A49" s="13">
        <v>56</v>
      </c>
      <c r="B49" s="12" t="s">
        <v>2736</v>
      </c>
      <c r="C49" s="12" t="s">
        <v>2737</v>
      </c>
      <c r="D49" s="13">
        <v>718</v>
      </c>
      <c r="E49" s="12" t="s">
        <v>2738</v>
      </c>
      <c r="F49" s="12" t="s">
        <v>2739</v>
      </c>
      <c r="G49" s="12" t="s">
        <v>2488</v>
      </c>
      <c r="H49" s="26" t="s">
        <v>2740</v>
      </c>
      <c r="I49" s="26" t="s">
        <v>2741</v>
      </c>
      <c r="J49" s="26" t="s">
        <v>2742</v>
      </c>
      <c r="K49" s="14">
        <v>80</v>
      </c>
      <c r="L49" s="14" t="s">
        <v>2511</v>
      </c>
    </row>
    <row r="50" spans="1:12">
      <c r="A50" s="13">
        <v>55</v>
      </c>
      <c r="B50" s="12" t="s">
        <v>2743</v>
      </c>
      <c r="C50" s="12" t="s">
        <v>705</v>
      </c>
      <c r="D50" s="13">
        <v>329</v>
      </c>
      <c r="E50" s="12" t="s">
        <v>2744</v>
      </c>
      <c r="F50" s="12" t="s">
        <v>2745</v>
      </c>
      <c r="G50" s="12" t="s">
        <v>2488</v>
      </c>
      <c r="H50" s="26" t="s">
        <v>2746</v>
      </c>
      <c r="I50" s="26" t="s">
        <v>2747</v>
      </c>
      <c r="J50" s="26" t="s">
        <v>2748</v>
      </c>
      <c r="K50" s="14" t="s">
        <v>2511</v>
      </c>
      <c r="L50" s="14">
        <v>3</v>
      </c>
    </row>
    <row r="51" spans="1:12">
      <c r="A51" s="13">
        <v>54</v>
      </c>
      <c r="B51" s="12" t="s">
        <v>2749</v>
      </c>
      <c r="C51" s="12" t="s">
        <v>1556</v>
      </c>
      <c r="D51" s="13">
        <v>515</v>
      </c>
      <c r="E51" s="12" t="s">
        <v>2750</v>
      </c>
      <c r="F51" s="12" t="s">
        <v>2751</v>
      </c>
      <c r="G51" s="12" t="s">
        <v>2587</v>
      </c>
      <c r="H51" s="26" t="s">
        <v>2752</v>
      </c>
      <c r="I51" s="26" t="s">
        <v>2753</v>
      </c>
      <c r="J51" s="26" t="s">
        <v>2754</v>
      </c>
      <c r="K51" s="14">
        <v>40</v>
      </c>
      <c r="L51" s="14">
        <v>2</v>
      </c>
    </row>
    <row r="52" spans="1:12">
      <c r="A52" s="13">
        <v>53</v>
      </c>
      <c r="B52" s="12" t="s">
        <v>2755</v>
      </c>
      <c r="C52" s="12" t="s">
        <v>2756</v>
      </c>
      <c r="D52" s="13">
        <v>105396</v>
      </c>
      <c r="E52" s="12" t="s">
        <v>2757</v>
      </c>
      <c r="F52" s="12" t="s">
        <v>2758</v>
      </c>
      <c r="G52" s="12" t="s">
        <v>2488</v>
      </c>
      <c r="H52" s="26" t="s">
        <v>2759</v>
      </c>
      <c r="I52" s="26" t="s">
        <v>2760</v>
      </c>
      <c r="J52" s="26" t="s">
        <v>2761</v>
      </c>
      <c r="K52" s="14" t="s">
        <v>2511</v>
      </c>
      <c r="L52" s="14" t="s">
        <v>2511</v>
      </c>
    </row>
    <row r="53" spans="1:12">
      <c r="A53" s="13">
        <v>52</v>
      </c>
      <c r="B53" s="12" t="s">
        <v>2762</v>
      </c>
      <c r="C53" s="12" t="s">
        <v>1940</v>
      </c>
      <c r="D53" s="13">
        <v>52</v>
      </c>
      <c r="E53" s="12" t="s">
        <v>2763</v>
      </c>
      <c r="F53" s="12" t="s">
        <v>2764</v>
      </c>
      <c r="G53" s="12" t="s">
        <v>2495</v>
      </c>
      <c r="H53" s="26" t="s">
        <v>2765</v>
      </c>
      <c r="I53" s="26" t="s">
        <v>2766</v>
      </c>
      <c r="J53" s="26" t="s">
        <v>2767</v>
      </c>
      <c r="K53" s="14">
        <v>240</v>
      </c>
      <c r="L53" s="14">
        <v>5</v>
      </c>
    </row>
    <row r="54" spans="1:12">
      <c r="A54" s="13">
        <v>51</v>
      </c>
      <c r="B54" s="12" t="s">
        <v>2768</v>
      </c>
      <c r="C54" s="12" t="s">
        <v>1370</v>
      </c>
      <c r="D54" s="13">
        <v>573</v>
      </c>
      <c r="E54" s="12" t="s">
        <v>2769</v>
      </c>
      <c r="F54" s="12" t="s">
        <v>2770</v>
      </c>
      <c r="G54" s="12" t="s">
        <v>2495</v>
      </c>
      <c r="H54" s="26" t="s">
        <v>2771</v>
      </c>
      <c r="I54" s="26" t="s">
        <v>2772</v>
      </c>
      <c r="J54" s="26" t="s">
        <v>2773</v>
      </c>
      <c r="K54" s="14">
        <v>280</v>
      </c>
      <c r="L54" s="14">
        <v>12</v>
      </c>
    </row>
    <row r="55" spans="1:12">
      <c r="A55" s="13">
        <v>50</v>
      </c>
      <c r="B55" s="12" t="s">
        <v>2774</v>
      </c>
      <c r="C55" s="12" t="s">
        <v>1659</v>
      </c>
      <c r="D55" s="13">
        <v>308</v>
      </c>
      <c r="E55" s="12" t="s">
        <v>2775</v>
      </c>
      <c r="F55" s="12" t="s">
        <v>2776</v>
      </c>
      <c r="G55" s="12" t="s">
        <v>2580</v>
      </c>
      <c r="H55" s="26" t="s">
        <v>2777</v>
      </c>
      <c r="I55" s="26" t="s">
        <v>2778</v>
      </c>
      <c r="J55" s="26" t="s">
        <v>2779</v>
      </c>
      <c r="K55" s="14">
        <v>100</v>
      </c>
      <c r="L55" s="14">
        <v>6</v>
      </c>
    </row>
    <row r="56" spans="1:12">
      <c r="A56" s="13">
        <v>49</v>
      </c>
      <c r="B56" s="12" t="s">
        <v>2774</v>
      </c>
      <c r="C56" s="12" t="s">
        <v>1556</v>
      </c>
      <c r="D56" s="13">
        <v>339</v>
      </c>
      <c r="E56" s="12" t="s">
        <v>2780</v>
      </c>
      <c r="F56" s="12" t="s">
        <v>2781</v>
      </c>
      <c r="G56" s="12" t="s">
        <v>2495</v>
      </c>
      <c r="H56" s="26" t="s">
        <v>2782</v>
      </c>
      <c r="I56" s="26" t="s">
        <v>2783</v>
      </c>
      <c r="J56" s="26" t="s">
        <v>2784</v>
      </c>
      <c r="K56" s="14">
        <v>1</v>
      </c>
      <c r="L56" s="14">
        <v>2</v>
      </c>
    </row>
    <row r="57" spans="1:12">
      <c r="A57" s="13">
        <v>48</v>
      </c>
      <c r="B57" s="12" t="s">
        <v>2785</v>
      </c>
      <c r="C57" s="12" t="s">
        <v>2786</v>
      </c>
      <c r="D57" s="13">
        <v>106485</v>
      </c>
      <c r="E57" s="12" t="s">
        <v>2787</v>
      </c>
      <c r="F57" s="12" t="s">
        <v>2788</v>
      </c>
      <c r="G57" s="12" t="s">
        <v>2488</v>
      </c>
      <c r="H57" s="26" t="s">
        <v>2789</v>
      </c>
      <c r="I57" s="26" t="s">
        <v>2790</v>
      </c>
      <c r="J57" s="26" t="s">
        <v>2791</v>
      </c>
      <c r="K57" s="14">
        <v>100</v>
      </c>
      <c r="L57" s="14">
        <v>30</v>
      </c>
    </row>
    <row r="58" spans="1:12">
      <c r="A58" s="13">
        <v>47</v>
      </c>
      <c r="B58" s="12" t="s">
        <v>2792</v>
      </c>
      <c r="C58" s="12" t="s">
        <v>1891</v>
      </c>
      <c r="D58" s="13">
        <v>706</v>
      </c>
      <c r="E58" s="12" t="s">
        <v>2793</v>
      </c>
      <c r="F58" s="12" t="s">
        <v>2794</v>
      </c>
      <c r="G58" s="12" t="s">
        <v>2488</v>
      </c>
      <c r="H58" s="26" t="s">
        <v>2795</v>
      </c>
      <c r="I58" s="26" t="s">
        <v>2796</v>
      </c>
      <c r="J58" s="26" t="s">
        <v>2797</v>
      </c>
      <c r="K58" s="14">
        <v>60</v>
      </c>
      <c r="L58" s="14">
        <v>10</v>
      </c>
    </row>
    <row r="59" spans="1:12">
      <c r="A59" s="13">
        <v>46</v>
      </c>
      <c r="B59" s="12" t="s">
        <v>2798</v>
      </c>
      <c r="C59" s="12" t="s">
        <v>2052</v>
      </c>
      <c r="D59" s="13">
        <v>399</v>
      </c>
      <c r="E59" s="12" t="s">
        <v>2799</v>
      </c>
      <c r="F59" s="12" t="s">
        <v>2800</v>
      </c>
      <c r="G59" s="12" t="s">
        <v>2488</v>
      </c>
      <c r="H59" s="26" t="s">
        <v>2801</v>
      </c>
      <c r="I59" s="26" t="s">
        <v>2802</v>
      </c>
      <c r="J59" s="26" t="s">
        <v>2803</v>
      </c>
      <c r="K59" s="14">
        <v>120</v>
      </c>
      <c r="L59" s="14">
        <v>5</v>
      </c>
    </row>
    <row r="60" spans="1:12">
      <c r="A60" s="13">
        <v>45</v>
      </c>
      <c r="B60" s="12" t="s">
        <v>2804</v>
      </c>
      <c r="C60" s="12" t="s">
        <v>2005</v>
      </c>
      <c r="D60" s="13">
        <v>102564</v>
      </c>
      <c r="E60" s="12" t="s">
        <v>2805</v>
      </c>
      <c r="F60" s="12" t="s">
        <v>2806</v>
      </c>
      <c r="G60" s="12" t="s">
        <v>2495</v>
      </c>
      <c r="H60" s="26" t="s">
        <v>2807</v>
      </c>
      <c r="I60" s="26" t="s">
        <v>2808</v>
      </c>
      <c r="J60" s="26" t="s">
        <v>2809</v>
      </c>
      <c r="K60" s="14">
        <v>80</v>
      </c>
      <c r="L60" s="14">
        <v>1</v>
      </c>
    </row>
    <row r="61" spans="1:12">
      <c r="A61" s="13">
        <v>44</v>
      </c>
      <c r="B61" s="12" t="s">
        <v>2810</v>
      </c>
      <c r="C61" s="12" t="s">
        <v>2811</v>
      </c>
      <c r="D61" s="13">
        <v>108277</v>
      </c>
      <c r="E61" s="12" t="s">
        <v>2812</v>
      </c>
      <c r="F61" s="12" t="s">
        <v>517</v>
      </c>
      <c r="G61" s="12" t="s">
        <v>2488</v>
      </c>
      <c r="H61" s="26" t="s">
        <v>2813</v>
      </c>
      <c r="I61" s="26" t="s">
        <v>2814</v>
      </c>
      <c r="J61" s="26" t="s">
        <v>2815</v>
      </c>
      <c r="K61" s="14">
        <v>160</v>
      </c>
      <c r="L61" s="14">
        <v>8</v>
      </c>
    </row>
    <row r="62" spans="1:12">
      <c r="A62" s="13">
        <v>43</v>
      </c>
      <c r="B62" s="12" t="s">
        <v>2816</v>
      </c>
      <c r="C62" s="12" t="s">
        <v>2057</v>
      </c>
      <c r="D62" s="13">
        <v>105910</v>
      </c>
      <c r="E62" s="12" t="s">
        <v>2817</v>
      </c>
      <c r="F62" s="12" t="s">
        <v>416</v>
      </c>
      <c r="G62" s="12" t="s">
        <v>2495</v>
      </c>
      <c r="H62" s="26" t="s">
        <v>2818</v>
      </c>
      <c r="I62" s="26" t="s">
        <v>2819</v>
      </c>
      <c r="J62" s="26" t="s">
        <v>2820</v>
      </c>
      <c r="K62" s="14">
        <v>40</v>
      </c>
      <c r="L62" s="14">
        <v>3</v>
      </c>
    </row>
    <row r="63" spans="1:12">
      <c r="A63" s="13">
        <v>42</v>
      </c>
      <c r="B63" s="12" t="s">
        <v>2821</v>
      </c>
      <c r="C63" s="12" t="s">
        <v>1157</v>
      </c>
      <c r="D63" s="13">
        <v>104838</v>
      </c>
      <c r="E63" s="12" t="s">
        <v>2822</v>
      </c>
      <c r="F63" s="12" t="s">
        <v>1071</v>
      </c>
      <c r="G63" s="12" t="s">
        <v>2495</v>
      </c>
      <c r="H63" s="26" t="s">
        <v>2823</v>
      </c>
      <c r="I63" s="26" t="s">
        <v>2824</v>
      </c>
      <c r="J63" s="26" t="s">
        <v>2825</v>
      </c>
      <c r="K63" s="14" t="s">
        <v>2511</v>
      </c>
      <c r="L63" s="14">
        <v>3</v>
      </c>
    </row>
    <row r="64" spans="1:12">
      <c r="A64" s="13">
        <v>41</v>
      </c>
      <c r="B64" s="12" t="s">
        <v>2826</v>
      </c>
      <c r="C64" s="12" t="s">
        <v>1844</v>
      </c>
      <c r="D64" s="13">
        <v>730</v>
      </c>
      <c r="E64" s="12" t="s">
        <v>2827</v>
      </c>
      <c r="F64" s="12" t="s">
        <v>2828</v>
      </c>
      <c r="G64" s="12" t="s">
        <v>2495</v>
      </c>
      <c r="H64" s="26" t="s">
        <v>2829</v>
      </c>
      <c r="I64" s="26" t="s">
        <v>2830</v>
      </c>
      <c r="J64" s="26" t="s">
        <v>2831</v>
      </c>
      <c r="K64" s="14">
        <v>200</v>
      </c>
      <c r="L64" s="14">
        <v>5</v>
      </c>
    </row>
    <row r="65" spans="1:12">
      <c r="A65" s="13">
        <v>40</v>
      </c>
      <c r="B65" s="12" t="s">
        <v>2832</v>
      </c>
      <c r="C65" s="12" t="s">
        <v>2833</v>
      </c>
      <c r="D65" s="13">
        <v>740</v>
      </c>
      <c r="E65" s="12" t="s">
        <v>2834</v>
      </c>
      <c r="F65" s="12" t="s">
        <v>2835</v>
      </c>
      <c r="G65" s="12" t="s">
        <v>2580</v>
      </c>
      <c r="H65" s="26" t="s">
        <v>2836</v>
      </c>
      <c r="I65" s="26" t="s">
        <v>2837</v>
      </c>
      <c r="J65" s="26" t="s">
        <v>2838</v>
      </c>
      <c r="K65" s="14">
        <v>20</v>
      </c>
      <c r="L65" s="14">
        <v>2</v>
      </c>
    </row>
    <row r="66" spans="1:12">
      <c r="A66" s="13">
        <v>39</v>
      </c>
      <c r="B66" s="12" t="s">
        <v>2839</v>
      </c>
      <c r="C66" s="12" t="s">
        <v>869</v>
      </c>
      <c r="D66" s="13">
        <v>737</v>
      </c>
      <c r="E66" s="12" t="s">
        <v>2840</v>
      </c>
      <c r="F66" s="12" t="s">
        <v>2841</v>
      </c>
      <c r="G66" s="12" t="s">
        <v>2495</v>
      </c>
      <c r="H66" s="26" t="s">
        <v>2842</v>
      </c>
      <c r="I66" s="26" t="s">
        <v>2843</v>
      </c>
      <c r="J66" s="26" t="s">
        <v>2844</v>
      </c>
      <c r="K66" s="14">
        <v>160</v>
      </c>
      <c r="L66" s="14">
        <v>30</v>
      </c>
    </row>
    <row r="67" spans="1:12">
      <c r="A67" s="13">
        <v>38</v>
      </c>
      <c r="B67" s="12" t="s">
        <v>2845</v>
      </c>
      <c r="C67" s="12" t="s">
        <v>2846</v>
      </c>
      <c r="D67" s="13">
        <v>357</v>
      </c>
      <c r="E67" s="12" t="s">
        <v>2847</v>
      </c>
      <c r="F67" s="12" t="s">
        <v>2848</v>
      </c>
      <c r="G67" s="12" t="s">
        <v>2495</v>
      </c>
      <c r="H67" s="26" t="s">
        <v>2849</v>
      </c>
      <c r="I67" s="26" t="s">
        <v>2850</v>
      </c>
      <c r="J67" s="26" t="s">
        <v>2851</v>
      </c>
      <c r="K67" s="14">
        <v>60</v>
      </c>
      <c r="L67" s="14">
        <v>3</v>
      </c>
    </row>
    <row r="68" spans="1:12">
      <c r="A68" s="13">
        <v>37</v>
      </c>
      <c r="B68" s="12" t="s">
        <v>2852</v>
      </c>
      <c r="C68" s="12" t="s">
        <v>2853</v>
      </c>
      <c r="D68" s="13">
        <v>513</v>
      </c>
      <c r="E68" s="12" t="s">
        <v>2854</v>
      </c>
      <c r="F68" s="12" t="s">
        <v>2855</v>
      </c>
      <c r="G68" s="12" t="s">
        <v>2580</v>
      </c>
      <c r="H68" s="26" t="s">
        <v>2856</v>
      </c>
      <c r="I68" s="26" t="s">
        <v>2857</v>
      </c>
      <c r="J68" s="26" t="s">
        <v>2858</v>
      </c>
      <c r="K68" s="14">
        <v>299</v>
      </c>
      <c r="L68" s="14">
        <v>50</v>
      </c>
    </row>
    <row r="69" spans="1:12">
      <c r="A69" s="13">
        <v>36</v>
      </c>
      <c r="B69" s="12" t="s">
        <v>2859</v>
      </c>
      <c r="C69" s="12" t="s">
        <v>2860</v>
      </c>
      <c r="D69" s="13">
        <v>343</v>
      </c>
      <c r="E69" s="12" t="s">
        <v>2861</v>
      </c>
      <c r="F69" s="12" t="s">
        <v>2862</v>
      </c>
      <c r="G69" s="12" t="s">
        <v>2495</v>
      </c>
      <c r="H69" s="26" t="s">
        <v>2863</v>
      </c>
      <c r="I69" s="26" t="s">
        <v>2864</v>
      </c>
      <c r="J69" s="26" t="s">
        <v>2865</v>
      </c>
      <c r="K69" s="14">
        <v>80</v>
      </c>
      <c r="L69" s="14">
        <v>4</v>
      </c>
    </row>
    <row r="70" spans="1:12">
      <c r="A70" s="13">
        <v>35</v>
      </c>
      <c r="B70" s="12" t="s">
        <v>2866</v>
      </c>
      <c r="C70" s="12" t="s">
        <v>2867</v>
      </c>
      <c r="D70" s="13">
        <v>738</v>
      </c>
      <c r="E70" s="12" t="s">
        <v>2868</v>
      </c>
      <c r="F70" s="12" t="s">
        <v>2869</v>
      </c>
      <c r="G70" s="12" t="s">
        <v>2495</v>
      </c>
      <c r="H70" s="26" t="s">
        <v>2870</v>
      </c>
      <c r="I70" s="26" t="s">
        <v>2871</v>
      </c>
      <c r="J70" s="26" t="s">
        <v>2872</v>
      </c>
      <c r="K70" s="14">
        <v>60</v>
      </c>
      <c r="L70" s="14">
        <v>4</v>
      </c>
    </row>
    <row r="71" spans="1:12">
      <c r="A71" s="13">
        <v>34</v>
      </c>
      <c r="B71" s="12" t="s">
        <v>2873</v>
      </c>
      <c r="C71" s="12" t="s">
        <v>2874</v>
      </c>
      <c r="D71" s="13">
        <v>587</v>
      </c>
      <c r="E71" s="12" t="s">
        <v>2875</v>
      </c>
      <c r="F71" s="12" t="s">
        <v>2876</v>
      </c>
      <c r="G71" s="12" t="s">
        <v>2488</v>
      </c>
      <c r="H71" s="26" t="s">
        <v>2877</v>
      </c>
      <c r="I71" s="26" t="s">
        <v>2878</v>
      </c>
      <c r="J71" s="26" t="s">
        <v>2879</v>
      </c>
      <c r="K71" s="14">
        <v>8</v>
      </c>
      <c r="L71" s="14">
        <v>12</v>
      </c>
    </row>
    <row r="72" spans="1:12">
      <c r="A72" s="13">
        <v>33</v>
      </c>
      <c r="B72" s="12" t="s">
        <v>2880</v>
      </c>
      <c r="C72" s="12" t="s">
        <v>733</v>
      </c>
      <c r="D72" s="13">
        <v>107728</v>
      </c>
      <c r="E72" s="12" t="s">
        <v>2881</v>
      </c>
      <c r="F72" s="12" t="s">
        <v>2882</v>
      </c>
      <c r="G72" s="12" t="s">
        <v>2495</v>
      </c>
      <c r="H72" s="26" t="s">
        <v>2883</v>
      </c>
      <c r="I72" s="26" t="s">
        <v>2884</v>
      </c>
      <c r="J72" s="26" t="s">
        <v>2885</v>
      </c>
      <c r="K72" s="14">
        <v>80</v>
      </c>
      <c r="L72" s="14">
        <v>1</v>
      </c>
    </row>
    <row r="73" spans="1:12">
      <c r="A73" s="13">
        <v>32</v>
      </c>
      <c r="B73" s="12" t="s">
        <v>2886</v>
      </c>
      <c r="C73" s="12" t="s">
        <v>1945</v>
      </c>
      <c r="D73" s="13">
        <v>712</v>
      </c>
      <c r="E73" s="12" t="s">
        <v>2887</v>
      </c>
      <c r="F73" s="12" t="s">
        <v>2888</v>
      </c>
      <c r="G73" s="12" t="s">
        <v>2495</v>
      </c>
      <c r="H73" s="26" t="s">
        <v>2889</v>
      </c>
      <c r="I73" s="26" t="s">
        <v>2890</v>
      </c>
      <c r="J73" s="26" t="s">
        <v>2891</v>
      </c>
      <c r="K73" s="14">
        <v>60</v>
      </c>
      <c r="L73" s="14">
        <v>10</v>
      </c>
    </row>
    <row r="74" spans="1:12">
      <c r="A74" s="13">
        <v>31</v>
      </c>
      <c r="B74" s="12" t="s">
        <v>2892</v>
      </c>
      <c r="C74" s="12" t="s">
        <v>2893</v>
      </c>
      <c r="D74" s="13">
        <v>746</v>
      </c>
      <c r="E74" s="12" t="s">
        <v>2894</v>
      </c>
      <c r="F74" s="12" t="s">
        <v>2895</v>
      </c>
      <c r="G74" s="12" t="s">
        <v>2495</v>
      </c>
      <c r="H74" s="26" t="s">
        <v>2896</v>
      </c>
      <c r="I74" s="26" t="s">
        <v>2897</v>
      </c>
      <c r="J74" s="26" t="s">
        <v>2896</v>
      </c>
      <c r="K74" s="14">
        <v>60</v>
      </c>
      <c r="L74" s="14">
        <v>5</v>
      </c>
    </row>
    <row r="75" spans="1:12">
      <c r="A75" s="13">
        <v>30</v>
      </c>
      <c r="B75" s="12" t="s">
        <v>2898</v>
      </c>
      <c r="C75" s="12" t="s">
        <v>1781</v>
      </c>
      <c r="D75" s="13">
        <v>717</v>
      </c>
      <c r="E75" s="12" t="s">
        <v>2899</v>
      </c>
      <c r="F75" s="12" t="s">
        <v>2900</v>
      </c>
      <c r="G75" s="12" t="s">
        <v>2495</v>
      </c>
      <c r="H75" s="26" t="s">
        <v>2901</v>
      </c>
      <c r="I75" s="26" t="s">
        <v>2902</v>
      </c>
      <c r="J75" s="26" t="s">
        <v>2903</v>
      </c>
      <c r="K75" s="14">
        <v>300</v>
      </c>
      <c r="L75" s="14">
        <v>12</v>
      </c>
    </row>
    <row r="76" spans="1:12">
      <c r="A76" s="13">
        <v>29</v>
      </c>
      <c r="B76" s="12" t="s">
        <v>2904</v>
      </c>
      <c r="C76" s="12" t="s">
        <v>2905</v>
      </c>
      <c r="D76" s="13">
        <v>591</v>
      </c>
      <c r="E76" s="12" t="s">
        <v>2667</v>
      </c>
      <c r="F76" s="12" t="s">
        <v>2668</v>
      </c>
      <c r="G76" s="12" t="s">
        <v>2495</v>
      </c>
      <c r="H76" s="26" t="s">
        <v>2669</v>
      </c>
      <c r="I76" s="26" t="s">
        <v>2670</v>
      </c>
      <c r="J76" s="26" t="s">
        <v>2906</v>
      </c>
      <c r="K76" s="14">
        <v>20</v>
      </c>
      <c r="L76" s="14">
        <v>25</v>
      </c>
    </row>
    <row r="77" spans="1:12">
      <c r="A77" s="13">
        <v>28</v>
      </c>
      <c r="B77" s="12" t="s">
        <v>2907</v>
      </c>
      <c r="C77" s="12" t="s">
        <v>505</v>
      </c>
      <c r="D77" s="13">
        <v>732</v>
      </c>
      <c r="E77" s="12" t="s">
        <v>2908</v>
      </c>
      <c r="F77" s="12" t="s">
        <v>2909</v>
      </c>
      <c r="G77" s="12" t="s">
        <v>2495</v>
      </c>
      <c r="H77" s="26" t="s">
        <v>2910</v>
      </c>
      <c r="I77" s="26" t="s">
        <v>2911</v>
      </c>
      <c r="J77" s="26" t="s">
        <v>2912</v>
      </c>
      <c r="K77" s="14">
        <v>140</v>
      </c>
      <c r="L77" s="14">
        <v>5</v>
      </c>
    </row>
    <row r="78" spans="1:12">
      <c r="A78" s="13">
        <v>27</v>
      </c>
      <c r="B78" s="12" t="s">
        <v>2913</v>
      </c>
      <c r="C78" s="12" t="s">
        <v>477</v>
      </c>
      <c r="D78" s="13">
        <v>745</v>
      </c>
      <c r="E78" s="12" t="s">
        <v>2914</v>
      </c>
      <c r="F78" s="12" t="s">
        <v>2915</v>
      </c>
      <c r="G78" s="12" t="s">
        <v>2488</v>
      </c>
      <c r="H78" s="26" t="s">
        <v>2916</v>
      </c>
      <c r="I78" s="26" t="s">
        <v>2917</v>
      </c>
      <c r="J78" s="26" t="s">
        <v>2918</v>
      </c>
      <c r="K78" s="14">
        <v>100</v>
      </c>
      <c r="L78" s="14">
        <v>25</v>
      </c>
    </row>
    <row r="79" spans="1:12">
      <c r="A79" s="13">
        <v>26</v>
      </c>
      <c r="B79" s="12" t="s">
        <v>2919</v>
      </c>
      <c r="C79" s="12" t="s">
        <v>1849</v>
      </c>
      <c r="D79" s="13">
        <v>723</v>
      </c>
      <c r="E79" s="12" t="s">
        <v>2920</v>
      </c>
      <c r="F79" s="12" t="s">
        <v>2921</v>
      </c>
      <c r="G79" s="12" t="s">
        <v>2495</v>
      </c>
      <c r="H79" s="26" t="s">
        <v>2922</v>
      </c>
      <c r="I79" s="26" t="s">
        <v>2923</v>
      </c>
      <c r="J79" s="26" t="s">
        <v>2924</v>
      </c>
      <c r="K79" s="14">
        <v>40</v>
      </c>
      <c r="L79" s="14">
        <v>5</v>
      </c>
    </row>
    <row r="80" spans="1:12">
      <c r="A80" s="13">
        <v>25</v>
      </c>
      <c r="B80" s="12" t="s">
        <v>2925</v>
      </c>
      <c r="C80" s="12" t="s">
        <v>2148</v>
      </c>
      <c r="D80" s="13">
        <v>347</v>
      </c>
      <c r="E80" s="12" t="s">
        <v>2926</v>
      </c>
      <c r="F80" s="12" t="s">
        <v>2927</v>
      </c>
      <c r="G80" s="12" t="s">
        <v>2495</v>
      </c>
      <c r="H80" s="26" t="s">
        <v>2928</v>
      </c>
      <c r="I80" s="26" t="s">
        <v>2929</v>
      </c>
      <c r="J80" s="26" t="s">
        <v>2930</v>
      </c>
      <c r="K80" s="14" t="s">
        <v>2511</v>
      </c>
      <c r="L80" s="14" t="s">
        <v>2511</v>
      </c>
    </row>
    <row r="81" spans="1:12">
      <c r="A81" s="13">
        <v>24</v>
      </c>
      <c r="B81" s="12" t="s">
        <v>2931</v>
      </c>
      <c r="C81" s="12" t="s">
        <v>1301</v>
      </c>
      <c r="D81" s="13">
        <v>102935</v>
      </c>
      <c r="E81" s="12" t="s">
        <v>2932</v>
      </c>
      <c r="F81" s="12" t="s">
        <v>798</v>
      </c>
      <c r="G81" s="12" t="s">
        <v>2495</v>
      </c>
      <c r="H81" s="26" t="s">
        <v>2933</v>
      </c>
      <c r="I81" s="26" t="s">
        <v>2934</v>
      </c>
      <c r="J81" s="26" t="s">
        <v>2935</v>
      </c>
      <c r="K81" s="14">
        <v>60</v>
      </c>
      <c r="L81" s="14">
        <v>7</v>
      </c>
    </row>
    <row r="82" spans="1:12">
      <c r="A82" s="13">
        <v>23</v>
      </c>
      <c r="B82" s="12" t="s">
        <v>2936</v>
      </c>
      <c r="C82" s="12" t="s">
        <v>2304</v>
      </c>
      <c r="D82" s="13">
        <v>105267</v>
      </c>
      <c r="E82" s="12" t="s">
        <v>2937</v>
      </c>
      <c r="F82" s="12" t="s">
        <v>2938</v>
      </c>
      <c r="G82" s="12" t="s">
        <v>2495</v>
      </c>
      <c r="H82" s="26" t="s">
        <v>2939</v>
      </c>
      <c r="I82" s="26" t="s">
        <v>2940</v>
      </c>
      <c r="J82" s="26" t="s">
        <v>2941</v>
      </c>
      <c r="K82" s="14">
        <v>60</v>
      </c>
      <c r="L82" s="14">
        <v>6</v>
      </c>
    </row>
    <row r="83" spans="1:12">
      <c r="A83" s="13">
        <v>22</v>
      </c>
      <c r="B83" s="12" t="s">
        <v>2942</v>
      </c>
      <c r="C83" s="12" t="s">
        <v>455</v>
      </c>
      <c r="D83" s="13">
        <v>546</v>
      </c>
      <c r="E83" s="12" t="s">
        <v>2943</v>
      </c>
      <c r="F83" s="12" t="s">
        <v>2944</v>
      </c>
      <c r="G83" s="12" t="s">
        <v>2495</v>
      </c>
      <c r="H83" s="26" t="s">
        <v>2945</v>
      </c>
      <c r="I83" s="26" t="s">
        <v>2946</v>
      </c>
      <c r="J83" s="26" t="s">
        <v>2947</v>
      </c>
      <c r="K83" s="14">
        <v>140</v>
      </c>
      <c r="L83" s="14">
        <v>7</v>
      </c>
    </row>
    <row r="84" spans="1:12">
      <c r="A84" s="13">
        <v>21</v>
      </c>
      <c r="B84" s="12" t="s">
        <v>2948</v>
      </c>
      <c r="C84" s="12" t="s">
        <v>705</v>
      </c>
      <c r="D84" s="13">
        <v>329</v>
      </c>
      <c r="E84" s="12" t="s">
        <v>2744</v>
      </c>
      <c r="F84" s="12" t="s">
        <v>2949</v>
      </c>
      <c r="G84" s="12" t="s">
        <v>2495</v>
      </c>
      <c r="H84" s="26" t="s">
        <v>2950</v>
      </c>
      <c r="I84" s="26" t="s">
        <v>2951</v>
      </c>
      <c r="J84" s="26" t="s">
        <v>2952</v>
      </c>
      <c r="K84" s="14" t="s">
        <v>2511</v>
      </c>
      <c r="L84" s="14" t="s">
        <v>2511</v>
      </c>
    </row>
    <row r="85" spans="1:12">
      <c r="A85" s="13">
        <v>20</v>
      </c>
      <c r="B85" s="12" t="s">
        <v>2953</v>
      </c>
      <c r="C85" s="12" t="s">
        <v>1711</v>
      </c>
      <c r="D85" s="13">
        <v>754</v>
      </c>
      <c r="E85" s="12" t="s">
        <v>2954</v>
      </c>
      <c r="F85" s="12" t="s">
        <v>2955</v>
      </c>
      <c r="G85" s="12" t="s">
        <v>2495</v>
      </c>
      <c r="H85" s="26" t="s">
        <v>2956</v>
      </c>
      <c r="I85" s="26" t="s">
        <v>2957</v>
      </c>
      <c r="J85" s="26" t="s">
        <v>2958</v>
      </c>
      <c r="K85" s="14" t="s">
        <v>2511</v>
      </c>
      <c r="L85" s="14">
        <v>2</v>
      </c>
    </row>
    <row r="86" spans="1:12">
      <c r="A86" s="13">
        <v>19</v>
      </c>
      <c r="B86" s="12" t="s">
        <v>2959</v>
      </c>
      <c r="C86" s="12" t="s">
        <v>1144</v>
      </c>
      <c r="D86" s="13">
        <v>742</v>
      </c>
      <c r="E86" s="12" t="s">
        <v>2960</v>
      </c>
      <c r="F86" s="12" t="s">
        <v>2961</v>
      </c>
      <c r="G86" s="12" t="s">
        <v>2495</v>
      </c>
      <c r="H86" s="26" t="s">
        <v>2962</v>
      </c>
      <c r="I86" s="26" t="s">
        <v>2963</v>
      </c>
      <c r="J86" s="26" t="s">
        <v>2964</v>
      </c>
      <c r="K86" s="14">
        <v>100</v>
      </c>
      <c r="L86" s="14">
        <v>30</v>
      </c>
    </row>
    <row r="87" spans="1:12">
      <c r="A87" s="13">
        <v>18</v>
      </c>
      <c r="B87" s="12" t="s">
        <v>2965</v>
      </c>
      <c r="C87" s="12" t="s">
        <v>685</v>
      </c>
      <c r="D87" s="13">
        <v>716</v>
      </c>
      <c r="E87" s="12" t="s">
        <v>2966</v>
      </c>
      <c r="F87" s="12" t="s">
        <v>2967</v>
      </c>
      <c r="G87" s="12" t="s">
        <v>2495</v>
      </c>
      <c r="H87" s="26" t="s">
        <v>2968</v>
      </c>
      <c r="I87" s="26" t="s">
        <v>2969</v>
      </c>
      <c r="J87" s="26" t="s">
        <v>2970</v>
      </c>
      <c r="K87" s="14">
        <v>120</v>
      </c>
      <c r="L87" s="14">
        <v>15</v>
      </c>
    </row>
    <row r="88" spans="1:12">
      <c r="A88" s="13">
        <v>17</v>
      </c>
      <c r="B88" s="12" t="s">
        <v>2971</v>
      </c>
      <c r="C88" s="12" t="s">
        <v>1774</v>
      </c>
      <c r="D88" s="13">
        <v>539</v>
      </c>
      <c r="E88" s="12" t="s">
        <v>2493</v>
      </c>
      <c r="F88" s="12" t="s">
        <v>2494</v>
      </c>
      <c r="G88" s="12" t="s">
        <v>2495</v>
      </c>
      <c r="H88" s="26" t="s">
        <v>2498</v>
      </c>
      <c r="I88" s="26" t="s">
        <v>2972</v>
      </c>
      <c r="J88" s="26" t="s">
        <v>2497</v>
      </c>
      <c r="K88" s="14">
        <v>180</v>
      </c>
      <c r="L88" s="14">
        <v>5</v>
      </c>
    </row>
    <row r="89" spans="1:12">
      <c r="A89" s="13">
        <v>16</v>
      </c>
      <c r="B89" s="12" t="s">
        <v>2973</v>
      </c>
      <c r="C89" s="12" t="s">
        <v>2974</v>
      </c>
      <c r="D89" s="13">
        <v>594</v>
      </c>
      <c r="E89" s="12" t="s">
        <v>2975</v>
      </c>
      <c r="F89" s="12" t="s">
        <v>2976</v>
      </c>
      <c r="G89" s="12" t="s">
        <v>2495</v>
      </c>
      <c r="H89" s="26" t="s">
        <v>2977</v>
      </c>
      <c r="I89" s="26" t="s">
        <v>2978</v>
      </c>
      <c r="J89" s="26" t="s">
        <v>2979</v>
      </c>
      <c r="K89" s="14" t="s">
        <v>2511</v>
      </c>
      <c r="L89" s="14">
        <v>5</v>
      </c>
    </row>
    <row r="90" spans="1:12">
      <c r="A90" s="13">
        <v>15</v>
      </c>
      <c r="B90" s="12" t="s">
        <v>2973</v>
      </c>
      <c r="C90" s="12" t="s">
        <v>1133</v>
      </c>
      <c r="D90" s="13">
        <v>104533</v>
      </c>
      <c r="E90" s="12" t="s">
        <v>2980</v>
      </c>
      <c r="F90" s="12" t="s">
        <v>2981</v>
      </c>
      <c r="G90" s="12" t="s">
        <v>2495</v>
      </c>
      <c r="H90" s="26" t="s">
        <v>2982</v>
      </c>
      <c r="I90" s="26" t="s">
        <v>2983</v>
      </c>
      <c r="J90" s="26" t="s">
        <v>2984</v>
      </c>
      <c r="K90" s="14">
        <v>8</v>
      </c>
      <c r="L90" s="14">
        <v>5</v>
      </c>
    </row>
    <row r="91" spans="1:12">
      <c r="A91" s="13">
        <v>14</v>
      </c>
      <c r="B91" s="12" t="s">
        <v>2985</v>
      </c>
      <c r="C91" s="12" t="s">
        <v>1896</v>
      </c>
      <c r="D91" s="13">
        <v>106865</v>
      </c>
      <c r="E91" s="12" t="s">
        <v>2986</v>
      </c>
      <c r="F91" s="12" t="s">
        <v>1602</v>
      </c>
      <c r="G91" s="12" t="s">
        <v>2495</v>
      </c>
      <c r="H91" s="26" t="s">
        <v>2987</v>
      </c>
      <c r="I91" s="26" t="s">
        <v>2988</v>
      </c>
      <c r="J91" s="26" t="s">
        <v>2989</v>
      </c>
      <c r="K91" s="14">
        <v>200</v>
      </c>
      <c r="L91" s="14">
        <v>12</v>
      </c>
    </row>
    <row r="92" spans="1:12">
      <c r="A92" s="13">
        <v>13</v>
      </c>
      <c r="B92" s="12" t="s">
        <v>2990</v>
      </c>
      <c r="C92" s="12" t="s">
        <v>2333</v>
      </c>
      <c r="D92" s="13">
        <v>727</v>
      </c>
      <c r="E92" s="12" t="s">
        <v>2991</v>
      </c>
      <c r="F92" s="12" t="s">
        <v>2992</v>
      </c>
      <c r="G92" s="12" t="s">
        <v>2580</v>
      </c>
      <c r="H92" s="26" t="s">
        <v>2993</v>
      </c>
      <c r="I92" s="26" t="s">
        <v>2994</v>
      </c>
      <c r="J92" s="26" t="s">
        <v>2995</v>
      </c>
      <c r="K92" s="14">
        <v>60</v>
      </c>
      <c r="L92" s="14">
        <v>3</v>
      </c>
    </row>
    <row r="93" spans="1:12">
      <c r="A93" s="13">
        <v>12</v>
      </c>
      <c r="B93" s="12" t="s">
        <v>2996</v>
      </c>
      <c r="C93" s="12" t="s">
        <v>2997</v>
      </c>
      <c r="D93" s="13">
        <v>704</v>
      </c>
      <c r="E93" s="12" t="s">
        <v>2998</v>
      </c>
      <c r="F93" s="12" t="s">
        <v>2999</v>
      </c>
      <c r="G93" s="12" t="s">
        <v>2495</v>
      </c>
      <c r="H93" s="26" t="s">
        <v>3000</v>
      </c>
      <c r="I93" s="26" t="s">
        <v>3001</v>
      </c>
      <c r="J93" s="26" t="s">
        <v>3002</v>
      </c>
      <c r="K93" s="14">
        <v>100</v>
      </c>
      <c r="L93" s="14">
        <v>10</v>
      </c>
    </row>
    <row r="94" spans="1:12">
      <c r="A94" s="13">
        <v>11</v>
      </c>
      <c r="B94" s="12" t="s">
        <v>3003</v>
      </c>
      <c r="C94" s="12" t="s">
        <v>1769</v>
      </c>
      <c r="D94" s="13">
        <v>726</v>
      </c>
      <c r="E94" s="12" t="s">
        <v>3004</v>
      </c>
      <c r="F94" s="12" t="s">
        <v>3005</v>
      </c>
      <c r="G94" s="12" t="s">
        <v>2495</v>
      </c>
      <c r="H94" s="26" t="s">
        <v>3006</v>
      </c>
      <c r="I94" s="26" t="s">
        <v>3007</v>
      </c>
      <c r="J94" s="26" t="s">
        <v>3008</v>
      </c>
      <c r="K94" s="14">
        <v>20</v>
      </c>
      <c r="L94" s="14">
        <v>9</v>
      </c>
    </row>
    <row r="95" spans="1:12">
      <c r="A95" s="13">
        <v>10</v>
      </c>
      <c r="B95" s="12" t="s">
        <v>3009</v>
      </c>
      <c r="C95" s="12" t="s">
        <v>2314</v>
      </c>
      <c r="D95" s="13">
        <v>581</v>
      </c>
      <c r="E95" s="12" t="s">
        <v>3010</v>
      </c>
      <c r="F95" s="12" t="s">
        <v>3011</v>
      </c>
      <c r="G95" s="12" t="s">
        <v>2580</v>
      </c>
      <c r="H95" s="26" t="s">
        <v>3012</v>
      </c>
      <c r="I95" s="26" t="s">
        <v>3013</v>
      </c>
      <c r="J95" s="26" t="s">
        <v>3014</v>
      </c>
      <c r="K95" s="14">
        <v>120</v>
      </c>
      <c r="L95" s="14">
        <v>10</v>
      </c>
    </row>
    <row r="96" spans="1:12">
      <c r="A96" s="13">
        <v>9</v>
      </c>
      <c r="B96" s="12" t="s">
        <v>3015</v>
      </c>
      <c r="C96" s="12" t="s">
        <v>746</v>
      </c>
      <c r="D96" s="13">
        <v>107829</v>
      </c>
      <c r="E96" s="12" t="s">
        <v>3016</v>
      </c>
      <c r="F96" s="12" t="s">
        <v>2162</v>
      </c>
      <c r="G96" s="12" t="s">
        <v>2495</v>
      </c>
      <c r="H96" s="26" t="s">
        <v>3017</v>
      </c>
      <c r="I96" s="26" t="s">
        <v>3018</v>
      </c>
      <c r="J96" s="26" t="s">
        <v>3019</v>
      </c>
      <c r="K96" s="14">
        <v>40</v>
      </c>
      <c r="L96" s="14" t="s">
        <v>2511</v>
      </c>
    </row>
    <row r="97" spans="1:12">
      <c r="A97" s="13">
        <v>8</v>
      </c>
      <c r="B97" s="12" t="s">
        <v>3020</v>
      </c>
      <c r="C97" s="12" t="s">
        <v>1977</v>
      </c>
      <c r="D97" s="13">
        <v>753</v>
      </c>
      <c r="E97" s="12" t="s">
        <v>3021</v>
      </c>
      <c r="F97" s="12" t="s">
        <v>3022</v>
      </c>
      <c r="G97" s="12" t="s">
        <v>2495</v>
      </c>
      <c r="H97" s="26" t="s">
        <v>3023</v>
      </c>
      <c r="I97" s="26" t="s">
        <v>3024</v>
      </c>
      <c r="J97" s="26" t="s">
        <v>3025</v>
      </c>
      <c r="K97" s="14">
        <v>3</v>
      </c>
      <c r="L97" s="14">
        <v>3</v>
      </c>
    </row>
    <row r="98" spans="1:12">
      <c r="A98" s="13">
        <v>7</v>
      </c>
      <c r="B98" s="12" t="s">
        <v>3026</v>
      </c>
      <c r="C98" s="12" t="s">
        <v>1965</v>
      </c>
      <c r="D98" s="13">
        <v>56</v>
      </c>
      <c r="E98" s="12" t="s">
        <v>3027</v>
      </c>
      <c r="F98" s="12" t="s">
        <v>3028</v>
      </c>
      <c r="G98" s="12" t="s">
        <v>2495</v>
      </c>
      <c r="H98" s="26" t="s">
        <v>3029</v>
      </c>
      <c r="I98" s="26" t="s">
        <v>3030</v>
      </c>
      <c r="J98" s="26" t="s">
        <v>3031</v>
      </c>
      <c r="K98" s="14">
        <v>80</v>
      </c>
      <c r="L98" s="14">
        <v>6</v>
      </c>
    </row>
    <row r="99" spans="1:12">
      <c r="A99" s="13">
        <v>6</v>
      </c>
      <c r="B99" s="12" t="s">
        <v>3032</v>
      </c>
      <c r="C99" s="12" t="s">
        <v>1791</v>
      </c>
      <c r="D99" s="13">
        <v>379</v>
      </c>
      <c r="E99" s="12" t="s">
        <v>3033</v>
      </c>
      <c r="F99" s="12" t="s">
        <v>3034</v>
      </c>
      <c r="G99" s="12" t="s">
        <v>2580</v>
      </c>
      <c r="H99" s="26" t="s">
        <v>3035</v>
      </c>
      <c r="I99" s="26" t="s">
        <v>3036</v>
      </c>
      <c r="J99" s="26" t="s">
        <v>3037</v>
      </c>
      <c r="K99" s="14">
        <v>80</v>
      </c>
      <c r="L99" s="14">
        <v>10</v>
      </c>
    </row>
    <row r="100" spans="1:12">
      <c r="A100" s="13">
        <v>5</v>
      </c>
      <c r="B100" s="12" t="s">
        <v>3038</v>
      </c>
      <c r="C100" s="12" t="s">
        <v>1044</v>
      </c>
      <c r="D100" s="13">
        <v>367</v>
      </c>
      <c r="E100" s="12" t="s">
        <v>3039</v>
      </c>
      <c r="F100" s="12" t="s">
        <v>3040</v>
      </c>
      <c r="G100" s="12" t="s">
        <v>2495</v>
      </c>
      <c r="H100" s="26" t="s">
        <v>3041</v>
      </c>
      <c r="I100" s="26" t="s">
        <v>3042</v>
      </c>
      <c r="J100" s="26" t="s">
        <v>3043</v>
      </c>
      <c r="K100" s="14" t="s">
        <v>2511</v>
      </c>
      <c r="L100" s="14">
        <v>2</v>
      </c>
    </row>
    <row r="101" spans="1:12">
      <c r="A101" s="13">
        <v>4</v>
      </c>
      <c r="B101" s="12" t="s">
        <v>3044</v>
      </c>
      <c r="C101" s="12" t="s">
        <v>660</v>
      </c>
      <c r="D101" s="13">
        <v>720</v>
      </c>
      <c r="E101" s="12" t="s">
        <v>3045</v>
      </c>
      <c r="F101" s="12" t="s">
        <v>3046</v>
      </c>
      <c r="G101" s="12" t="s">
        <v>2495</v>
      </c>
      <c r="H101" s="26" t="s">
        <v>3047</v>
      </c>
      <c r="I101" s="26" t="s">
        <v>3048</v>
      </c>
      <c r="J101" s="26" t="s">
        <v>3049</v>
      </c>
      <c r="K101" s="14">
        <v>40</v>
      </c>
      <c r="L101" s="14" t="s">
        <v>2511</v>
      </c>
    </row>
    <row r="102" spans="1:12">
      <c r="A102" s="13">
        <v>3</v>
      </c>
      <c r="B102" s="12" t="s">
        <v>3050</v>
      </c>
      <c r="C102" s="12" t="s">
        <v>2289</v>
      </c>
      <c r="D102" s="13">
        <v>102479.102478</v>
      </c>
      <c r="E102" s="12" t="s">
        <v>3051</v>
      </c>
      <c r="F102" s="12" t="s">
        <v>3052</v>
      </c>
      <c r="G102" s="12" t="s">
        <v>2580</v>
      </c>
      <c r="H102" s="26" t="s">
        <v>3053</v>
      </c>
      <c r="I102" s="26" t="s">
        <v>3054</v>
      </c>
      <c r="J102" s="26" t="s">
        <v>3055</v>
      </c>
      <c r="K102" s="14">
        <v>60</v>
      </c>
      <c r="L102" s="14">
        <v>6</v>
      </c>
    </row>
    <row r="103" spans="1:12">
      <c r="A103" s="13">
        <v>2</v>
      </c>
      <c r="B103" s="12" t="s">
        <v>3050</v>
      </c>
      <c r="C103" s="12" t="s">
        <v>2279</v>
      </c>
      <c r="D103" s="13">
        <v>365</v>
      </c>
      <c r="E103" s="12" t="s">
        <v>3056</v>
      </c>
      <c r="F103" s="12" t="s">
        <v>3057</v>
      </c>
      <c r="G103" s="12" t="s">
        <v>2580</v>
      </c>
      <c r="H103" s="26" t="s">
        <v>3058</v>
      </c>
      <c r="I103" s="26" t="s">
        <v>3059</v>
      </c>
      <c r="J103" s="26" t="s">
        <v>3060</v>
      </c>
      <c r="K103" s="14">
        <v>20</v>
      </c>
      <c r="L103" s="14">
        <v>6</v>
      </c>
    </row>
    <row r="104" spans="1:12">
      <c r="A104" s="13">
        <v>1</v>
      </c>
      <c r="B104" s="12" t="s">
        <v>3061</v>
      </c>
      <c r="C104" s="12" t="s">
        <v>1813</v>
      </c>
      <c r="D104" s="13">
        <v>107658</v>
      </c>
      <c r="E104" s="12" t="s">
        <v>3062</v>
      </c>
      <c r="F104" s="12" t="s">
        <v>3063</v>
      </c>
      <c r="G104" s="12" t="s">
        <v>2580</v>
      </c>
      <c r="H104" s="26" t="s">
        <v>3064</v>
      </c>
      <c r="I104" s="26" t="s">
        <v>3065</v>
      </c>
      <c r="J104" s="26" t="s">
        <v>3066</v>
      </c>
      <c r="K104" s="14">
        <v>60</v>
      </c>
      <c r="L104" s="14">
        <v>5</v>
      </c>
    </row>
    <row r="108" spans="1:12" ht="18" customHeight="1">
      <c r="A108" s="19">
        <v>100</v>
      </c>
      <c r="B108" s="30"/>
      <c r="C108" s="30"/>
      <c r="D108" s="20">
        <v>752</v>
      </c>
      <c r="E108" s="21" t="s">
        <v>122</v>
      </c>
      <c r="F108" s="20" t="s">
        <v>68</v>
      </c>
    </row>
    <row r="109" spans="1:12" ht="18" customHeight="1">
      <c r="A109" s="19">
        <v>101</v>
      </c>
      <c r="B109" s="30"/>
      <c r="C109" s="30"/>
      <c r="D109" s="20">
        <v>104429</v>
      </c>
      <c r="E109" s="21" t="s">
        <v>166</v>
      </c>
      <c r="F109" s="20" t="s">
        <v>68</v>
      </c>
    </row>
    <row r="110" spans="1:12" s="9" customFormat="1" ht="18" customHeight="1">
      <c r="A110" s="19">
        <v>102</v>
      </c>
      <c r="B110" s="31"/>
      <c r="C110" s="31"/>
      <c r="D110" s="20">
        <v>102567</v>
      </c>
      <c r="E110" s="21" t="s">
        <v>84</v>
      </c>
      <c r="F110" s="20" t="s">
        <v>53</v>
      </c>
      <c r="K110" s="28"/>
      <c r="L110" s="28"/>
    </row>
    <row r="111" spans="1:12" ht="21" customHeight="1">
      <c r="A111" s="19">
        <v>103</v>
      </c>
      <c r="B111" s="30"/>
      <c r="C111" s="32"/>
      <c r="D111" s="20">
        <v>108656</v>
      </c>
      <c r="E111" s="21" t="s">
        <v>61</v>
      </c>
      <c r="F111" s="20" t="s">
        <v>53</v>
      </c>
    </row>
    <row r="112" spans="1:12" s="9" customFormat="1" ht="18" customHeight="1">
      <c r="A112" s="19">
        <v>104</v>
      </c>
      <c r="B112" s="31"/>
      <c r="C112" s="31"/>
      <c r="D112" s="20">
        <v>385</v>
      </c>
      <c r="E112" s="21" t="s">
        <v>96</v>
      </c>
      <c r="F112" s="20" t="s">
        <v>53</v>
      </c>
      <c r="K112" s="28"/>
      <c r="L112" s="28"/>
    </row>
    <row r="113" spans="1:12" s="9" customFormat="1" ht="18" customHeight="1">
      <c r="A113" s="19">
        <v>105</v>
      </c>
      <c r="B113" s="31"/>
      <c r="C113" s="31"/>
      <c r="D113" s="20">
        <v>721</v>
      </c>
      <c r="E113" s="21" t="s">
        <v>52</v>
      </c>
      <c r="F113" s="20" t="s">
        <v>53</v>
      </c>
      <c r="K113" s="28"/>
      <c r="L113" s="28"/>
    </row>
    <row r="114" spans="1:12" ht="21" customHeight="1">
      <c r="A114" s="19">
        <v>106</v>
      </c>
      <c r="B114" s="30"/>
      <c r="C114" s="30"/>
      <c r="D114" s="20">
        <v>341</v>
      </c>
      <c r="E114" s="21" t="s">
        <v>143</v>
      </c>
      <c r="F114" s="20" t="s">
        <v>53</v>
      </c>
    </row>
    <row r="115" spans="1:12" s="9" customFormat="1" ht="18" customHeight="1">
      <c r="A115" s="19">
        <v>107</v>
      </c>
      <c r="B115" s="31"/>
      <c r="C115" s="31"/>
      <c r="D115" s="20">
        <v>511</v>
      </c>
      <c r="E115" s="21" t="s">
        <v>94</v>
      </c>
      <c r="F115" s="20" t="s">
        <v>49</v>
      </c>
      <c r="K115" s="28"/>
      <c r="L115" s="28"/>
    </row>
    <row r="116" spans="1:12" s="9" customFormat="1" ht="18" customHeight="1">
      <c r="A116" s="19">
        <v>108</v>
      </c>
      <c r="B116" s="31"/>
      <c r="C116" s="31"/>
      <c r="D116" s="19">
        <v>355</v>
      </c>
      <c r="E116" s="31" t="s">
        <v>3067</v>
      </c>
      <c r="F116" s="20" t="s">
        <v>49</v>
      </c>
      <c r="K116" s="28"/>
      <c r="L116" s="28"/>
    </row>
    <row r="117" spans="1:12" s="9" customFormat="1" ht="18" customHeight="1">
      <c r="A117" s="19">
        <v>109</v>
      </c>
      <c r="B117" s="31"/>
      <c r="C117" s="31"/>
      <c r="D117" s="19">
        <v>578</v>
      </c>
      <c r="E117" s="31" t="s">
        <v>3068</v>
      </c>
      <c r="F117" s="20" t="s">
        <v>49</v>
      </c>
      <c r="K117" s="28"/>
      <c r="L117" s="28"/>
    </row>
    <row r="118" spans="1:12" s="9" customFormat="1" ht="18" customHeight="1">
      <c r="A118" s="19">
        <v>110</v>
      </c>
      <c r="B118" s="31"/>
      <c r="C118" s="31"/>
      <c r="D118" s="20">
        <v>387</v>
      </c>
      <c r="E118" s="21" t="s">
        <v>156</v>
      </c>
      <c r="F118" s="20" t="s">
        <v>73</v>
      </c>
      <c r="K118" s="28"/>
      <c r="L118" s="28"/>
    </row>
    <row r="119" spans="1:12" s="9" customFormat="1" ht="18" customHeight="1">
      <c r="A119" s="19">
        <v>111</v>
      </c>
      <c r="B119" s="31"/>
      <c r="C119" s="31"/>
      <c r="D119" s="20">
        <v>373</v>
      </c>
      <c r="E119" s="21" t="s">
        <v>130</v>
      </c>
      <c r="F119" s="20" t="s">
        <v>49</v>
      </c>
      <c r="K119" s="28">
        <v>160</v>
      </c>
      <c r="L119" s="28"/>
    </row>
    <row r="120" spans="1:12" s="9" customFormat="1" ht="18" customHeight="1">
      <c r="A120" s="19">
        <v>112</v>
      </c>
      <c r="B120" s="31"/>
      <c r="C120" s="31"/>
      <c r="D120" s="20">
        <v>747</v>
      </c>
      <c r="E120" s="21" t="s">
        <v>56</v>
      </c>
      <c r="F120" s="20" t="s">
        <v>49</v>
      </c>
      <c r="K120" s="28"/>
      <c r="L120" s="28"/>
    </row>
  </sheetData>
  <mergeCells count="2">
    <mergeCell ref="C1:G1"/>
    <mergeCell ref="C4:F4"/>
  </mergeCells>
  <phoneticPr fontId="31" type="noConversion"/>
  <hyperlinks>
    <hyperlink ref="H6" r:id="rId1"/>
    <hyperlink ref="I6" r:id="rId2"/>
    <hyperlink ref="J6" r:id="rId3"/>
    <hyperlink ref="H7" r:id="rId4"/>
    <hyperlink ref="I7" r:id="rId5"/>
    <hyperlink ref="J7" r:id="rId6"/>
    <hyperlink ref="H8" r:id="rId7"/>
    <hyperlink ref="I8" r:id="rId8"/>
    <hyperlink ref="J8" r:id="rId9"/>
    <hyperlink ref="H9" r:id="rId10"/>
    <hyperlink ref="I9" r:id="rId11"/>
    <hyperlink ref="J9" r:id="rId12"/>
    <hyperlink ref="H10" r:id="rId13"/>
    <hyperlink ref="I10" r:id="rId14"/>
    <hyperlink ref="J10" r:id="rId15"/>
    <hyperlink ref="H11" r:id="rId16"/>
    <hyperlink ref="I11" r:id="rId17"/>
    <hyperlink ref="J11" r:id="rId18"/>
    <hyperlink ref="H12" r:id="rId19"/>
    <hyperlink ref="I12" r:id="rId20"/>
    <hyperlink ref="J12" r:id="rId21"/>
    <hyperlink ref="H13" r:id="rId22"/>
    <hyperlink ref="I13" r:id="rId23"/>
    <hyperlink ref="J13" r:id="rId24"/>
    <hyperlink ref="H14" r:id="rId25"/>
    <hyperlink ref="I14" r:id="rId26"/>
    <hyperlink ref="J14" r:id="rId27"/>
    <hyperlink ref="H15" r:id="rId28"/>
    <hyperlink ref="I15" r:id="rId29"/>
    <hyperlink ref="J15" r:id="rId30"/>
    <hyperlink ref="H16" r:id="rId31"/>
    <hyperlink ref="I16" r:id="rId32"/>
    <hyperlink ref="J16" r:id="rId33"/>
    <hyperlink ref="H17" r:id="rId34"/>
    <hyperlink ref="I17" r:id="rId35"/>
    <hyperlink ref="J17" r:id="rId36"/>
    <hyperlink ref="H18" r:id="rId37"/>
    <hyperlink ref="I18" r:id="rId38"/>
    <hyperlink ref="J18" r:id="rId39"/>
    <hyperlink ref="H19" r:id="rId40"/>
    <hyperlink ref="I19" r:id="rId41"/>
    <hyperlink ref="J19" r:id="rId42"/>
    <hyperlink ref="H20" r:id="rId43"/>
    <hyperlink ref="I20" r:id="rId44"/>
    <hyperlink ref="J20" r:id="rId45"/>
    <hyperlink ref="H21" r:id="rId46"/>
    <hyperlink ref="I21" r:id="rId47"/>
    <hyperlink ref="J21" r:id="rId48"/>
    <hyperlink ref="H22" r:id="rId49"/>
    <hyperlink ref="I22" r:id="rId50"/>
    <hyperlink ref="J22" r:id="rId51"/>
    <hyperlink ref="H23" r:id="rId52"/>
    <hyperlink ref="I23" r:id="rId53"/>
    <hyperlink ref="J23" r:id="rId54"/>
    <hyperlink ref="H24" r:id="rId55"/>
    <hyperlink ref="I24" r:id="rId56"/>
    <hyperlink ref="J24" r:id="rId57"/>
    <hyperlink ref="H25" r:id="rId58"/>
    <hyperlink ref="I25" r:id="rId59"/>
    <hyperlink ref="J25" r:id="rId60"/>
    <hyperlink ref="H26" r:id="rId61"/>
    <hyperlink ref="I26" r:id="rId62"/>
    <hyperlink ref="J26" r:id="rId63"/>
    <hyperlink ref="H27" r:id="rId64"/>
    <hyperlink ref="I27" r:id="rId65"/>
    <hyperlink ref="J27" r:id="rId66"/>
    <hyperlink ref="H28" r:id="rId67"/>
    <hyperlink ref="I28" r:id="rId68"/>
    <hyperlink ref="J28" r:id="rId69"/>
    <hyperlink ref="H29" r:id="rId70"/>
    <hyperlink ref="I29" r:id="rId71"/>
    <hyperlink ref="J29" r:id="rId72"/>
    <hyperlink ref="H30" r:id="rId73"/>
    <hyperlink ref="I30" r:id="rId74"/>
    <hyperlink ref="J30" r:id="rId75"/>
    <hyperlink ref="H31" r:id="rId76"/>
    <hyperlink ref="I31" r:id="rId77"/>
    <hyperlink ref="J31" r:id="rId78"/>
    <hyperlink ref="H32" r:id="rId79"/>
    <hyperlink ref="I32" r:id="rId80"/>
    <hyperlink ref="J32" r:id="rId81"/>
    <hyperlink ref="H33" r:id="rId82"/>
    <hyperlink ref="I33" r:id="rId83"/>
    <hyperlink ref="J33" r:id="rId84"/>
    <hyperlink ref="H34" r:id="rId85"/>
    <hyperlink ref="I34" r:id="rId86"/>
    <hyperlink ref="J34" r:id="rId87"/>
    <hyperlink ref="H35" r:id="rId88"/>
    <hyperlink ref="I35" r:id="rId89"/>
    <hyperlink ref="J35" r:id="rId90"/>
    <hyperlink ref="H36" r:id="rId91"/>
    <hyperlink ref="I36" r:id="rId92"/>
    <hyperlink ref="J36" r:id="rId93"/>
    <hyperlink ref="H37" r:id="rId94"/>
    <hyperlink ref="I37" r:id="rId95"/>
    <hyperlink ref="J37" r:id="rId96"/>
    <hyperlink ref="H38" r:id="rId97"/>
    <hyperlink ref="I38" r:id="rId98"/>
    <hyperlink ref="J38" r:id="rId99"/>
    <hyperlink ref="H39" r:id="rId100"/>
    <hyperlink ref="I39" r:id="rId101"/>
    <hyperlink ref="J39" r:id="rId102"/>
    <hyperlink ref="H40" r:id="rId103"/>
    <hyperlink ref="I40" r:id="rId104"/>
    <hyperlink ref="J40" r:id="rId105"/>
    <hyperlink ref="H41" r:id="rId106"/>
    <hyperlink ref="I41" r:id="rId107"/>
    <hyperlink ref="J41" r:id="rId108"/>
    <hyperlink ref="H42" r:id="rId109"/>
    <hyperlink ref="I42" r:id="rId110"/>
    <hyperlink ref="J42" r:id="rId111"/>
    <hyperlink ref="H43" r:id="rId112"/>
    <hyperlink ref="I43" r:id="rId113"/>
    <hyperlink ref="J43" r:id="rId114"/>
    <hyperlink ref="H44" r:id="rId115"/>
    <hyperlink ref="I44" r:id="rId116"/>
    <hyperlink ref="J44" r:id="rId117"/>
    <hyperlink ref="H45" r:id="rId118"/>
    <hyperlink ref="I45" r:id="rId119"/>
    <hyperlink ref="J45" r:id="rId120"/>
    <hyperlink ref="H46" r:id="rId121"/>
    <hyperlink ref="I46" r:id="rId122"/>
    <hyperlink ref="J46" r:id="rId123"/>
    <hyperlink ref="H47" r:id="rId124"/>
    <hyperlink ref="I47" r:id="rId125"/>
    <hyperlink ref="J47" r:id="rId126"/>
    <hyperlink ref="H48" r:id="rId127"/>
    <hyperlink ref="I48" r:id="rId128"/>
    <hyperlink ref="J48" r:id="rId129"/>
    <hyperlink ref="H49" r:id="rId130"/>
    <hyperlink ref="I49" r:id="rId131"/>
    <hyperlink ref="J49" r:id="rId132"/>
    <hyperlink ref="H50" r:id="rId133"/>
    <hyperlink ref="I50" r:id="rId134"/>
    <hyperlink ref="J50" r:id="rId135"/>
    <hyperlink ref="H51" r:id="rId136"/>
    <hyperlink ref="I51" r:id="rId137"/>
    <hyperlink ref="J51" r:id="rId138"/>
    <hyperlink ref="H52" r:id="rId139"/>
    <hyperlink ref="I52" r:id="rId140"/>
    <hyperlink ref="J52" r:id="rId141"/>
    <hyperlink ref="H53" r:id="rId142"/>
    <hyperlink ref="I53" r:id="rId143"/>
    <hyperlink ref="J53" r:id="rId144"/>
    <hyperlink ref="H54" r:id="rId145"/>
    <hyperlink ref="I54" r:id="rId146"/>
    <hyperlink ref="J54" r:id="rId147"/>
    <hyperlink ref="H55" r:id="rId148"/>
    <hyperlink ref="I55" r:id="rId149"/>
    <hyperlink ref="J55" r:id="rId150"/>
    <hyperlink ref="H56" r:id="rId151"/>
    <hyperlink ref="I56" r:id="rId152"/>
    <hyperlink ref="J56" r:id="rId153"/>
    <hyperlink ref="H57" r:id="rId154"/>
    <hyperlink ref="I57" r:id="rId155"/>
    <hyperlink ref="J57" r:id="rId156"/>
    <hyperlink ref="H58" r:id="rId157"/>
    <hyperlink ref="I58" r:id="rId158"/>
    <hyperlink ref="J58" r:id="rId159"/>
    <hyperlink ref="H59" r:id="rId160"/>
    <hyperlink ref="I59" r:id="rId161"/>
    <hyperlink ref="J59" r:id="rId162"/>
    <hyperlink ref="H60" r:id="rId163"/>
    <hyperlink ref="I60" r:id="rId164"/>
    <hyperlink ref="J60" r:id="rId165"/>
    <hyperlink ref="H61" r:id="rId166"/>
    <hyperlink ref="I61" r:id="rId167"/>
    <hyperlink ref="J61" r:id="rId168"/>
    <hyperlink ref="H62" r:id="rId169"/>
    <hyperlink ref="I62" r:id="rId170"/>
    <hyperlink ref="J62" r:id="rId171"/>
    <hyperlink ref="H63" r:id="rId172"/>
    <hyperlink ref="I63" r:id="rId173"/>
    <hyperlink ref="J63" r:id="rId174"/>
    <hyperlink ref="H64" r:id="rId175"/>
    <hyperlink ref="I64" r:id="rId176"/>
    <hyperlink ref="J64" r:id="rId177"/>
    <hyperlink ref="H65" r:id="rId178"/>
    <hyperlink ref="I65" r:id="rId179"/>
    <hyperlink ref="J65" r:id="rId180"/>
    <hyperlink ref="H66" r:id="rId181"/>
    <hyperlink ref="I66" r:id="rId182"/>
    <hyperlink ref="J66" r:id="rId183"/>
    <hyperlink ref="H67" r:id="rId184"/>
    <hyperlink ref="I67" r:id="rId185"/>
    <hyperlink ref="J67" r:id="rId186"/>
    <hyperlink ref="H68" r:id="rId187"/>
    <hyperlink ref="I68" r:id="rId188"/>
    <hyperlink ref="J68" r:id="rId189"/>
    <hyperlink ref="H69" r:id="rId190"/>
    <hyperlink ref="I69" r:id="rId191"/>
    <hyperlink ref="J69" r:id="rId192"/>
    <hyperlink ref="H70" r:id="rId193"/>
    <hyperlink ref="I70" r:id="rId194"/>
    <hyperlink ref="J70" r:id="rId195"/>
    <hyperlink ref="H71" r:id="rId196"/>
    <hyperlink ref="I71" r:id="rId197"/>
    <hyperlink ref="J71" r:id="rId198"/>
    <hyperlink ref="H72" r:id="rId199"/>
    <hyperlink ref="I72" r:id="rId200"/>
    <hyperlink ref="J72" r:id="rId201"/>
    <hyperlink ref="H73" r:id="rId202"/>
    <hyperlink ref="I73" r:id="rId203"/>
    <hyperlink ref="J73" r:id="rId204"/>
    <hyperlink ref="H74" r:id="rId205"/>
    <hyperlink ref="I74" r:id="rId206"/>
    <hyperlink ref="J74" r:id="rId207"/>
    <hyperlink ref="H75" r:id="rId208"/>
    <hyperlink ref="I75" r:id="rId209"/>
    <hyperlink ref="J75" r:id="rId210"/>
    <hyperlink ref="H76" r:id="rId211"/>
    <hyperlink ref="I76" r:id="rId212"/>
    <hyperlink ref="J76" r:id="rId213"/>
    <hyperlink ref="H77" r:id="rId214"/>
    <hyperlink ref="I77" r:id="rId215"/>
    <hyperlink ref="J77" r:id="rId216"/>
    <hyperlink ref="H78" r:id="rId217"/>
    <hyperlink ref="I78" r:id="rId218"/>
    <hyperlink ref="J78" r:id="rId219"/>
    <hyperlink ref="H79" r:id="rId220"/>
    <hyperlink ref="I79" r:id="rId221"/>
    <hyperlink ref="J79" r:id="rId222"/>
    <hyperlink ref="H80" r:id="rId223"/>
    <hyperlink ref="I80" r:id="rId224"/>
    <hyperlink ref="J80" r:id="rId225"/>
    <hyperlink ref="H81" r:id="rId226"/>
    <hyperlink ref="I81" r:id="rId227"/>
    <hyperlink ref="J81" r:id="rId228"/>
    <hyperlink ref="H82" r:id="rId229"/>
    <hyperlink ref="I82" r:id="rId230"/>
    <hyperlink ref="J82" r:id="rId231"/>
    <hyperlink ref="H83" r:id="rId232"/>
    <hyperlink ref="I83" r:id="rId233"/>
    <hyperlink ref="J83" r:id="rId234"/>
    <hyperlink ref="H84" r:id="rId235"/>
    <hyperlink ref="I84" r:id="rId236"/>
    <hyperlink ref="J84" r:id="rId237"/>
    <hyperlink ref="H85" r:id="rId238"/>
    <hyperlink ref="I85" r:id="rId239"/>
    <hyperlink ref="J85" r:id="rId240"/>
    <hyperlink ref="H86" r:id="rId241"/>
    <hyperlink ref="I86" r:id="rId242"/>
    <hyperlink ref="J86" r:id="rId243"/>
    <hyperlink ref="H87" r:id="rId244"/>
    <hyperlink ref="I87" r:id="rId245"/>
    <hyperlink ref="J87" r:id="rId246"/>
    <hyperlink ref="H88" r:id="rId247"/>
    <hyperlink ref="I88" r:id="rId248"/>
    <hyperlink ref="J88" r:id="rId249"/>
    <hyperlink ref="H89" r:id="rId250"/>
    <hyperlink ref="I89" r:id="rId251"/>
    <hyperlink ref="J89" r:id="rId252"/>
    <hyperlink ref="H90" r:id="rId253"/>
    <hyperlink ref="I90" r:id="rId254"/>
    <hyperlink ref="J90" r:id="rId255"/>
    <hyperlink ref="H91" r:id="rId256"/>
    <hyperlink ref="I91" r:id="rId257"/>
    <hyperlink ref="J91" r:id="rId258"/>
    <hyperlink ref="H92" r:id="rId259"/>
    <hyperlink ref="I92" r:id="rId260"/>
    <hyperlink ref="J92" r:id="rId261"/>
    <hyperlink ref="H93" r:id="rId262"/>
    <hyperlink ref="I93" r:id="rId263"/>
    <hyperlink ref="J93" r:id="rId264"/>
    <hyperlink ref="H94" r:id="rId265"/>
    <hyperlink ref="I94" r:id="rId266"/>
    <hyperlink ref="J94" r:id="rId267"/>
    <hyperlink ref="H95" r:id="rId268"/>
    <hyperlink ref="I95" r:id="rId269"/>
    <hyperlink ref="J95" r:id="rId270"/>
    <hyperlink ref="H96" r:id="rId271"/>
    <hyperlink ref="I96" r:id="rId272"/>
    <hyperlink ref="J96" r:id="rId273"/>
    <hyperlink ref="H97" r:id="rId274"/>
    <hyperlink ref="I97" r:id="rId275"/>
    <hyperlink ref="J97" r:id="rId276"/>
    <hyperlink ref="H98" r:id="rId277"/>
    <hyperlink ref="I98" r:id="rId278"/>
    <hyperlink ref="J98" r:id="rId279"/>
    <hyperlink ref="H99" r:id="rId280"/>
    <hyperlink ref="I99" r:id="rId281"/>
    <hyperlink ref="J99" r:id="rId282"/>
    <hyperlink ref="H100" r:id="rId283"/>
    <hyperlink ref="I100" r:id="rId284"/>
    <hyperlink ref="J100" r:id="rId285"/>
    <hyperlink ref="H101" r:id="rId286"/>
    <hyperlink ref="I101" r:id="rId287"/>
    <hyperlink ref="J101" r:id="rId288"/>
    <hyperlink ref="H102" r:id="rId289"/>
    <hyperlink ref="I102" r:id="rId290"/>
    <hyperlink ref="J102" r:id="rId291"/>
    <hyperlink ref="H103" r:id="rId292"/>
    <hyperlink ref="I103" r:id="rId293"/>
    <hyperlink ref="J103" r:id="rId294"/>
    <hyperlink ref="H104" r:id="rId295"/>
    <hyperlink ref="I104" r:id="rId296"/>
    <hyperlink ref="J104" r:id="rId297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T41"/>
  <sheetViews>
    <sheetView workbookViewId="0">
      <selection activeCell="H32" sqref="H32"/>
    </sheetView>
  </sheetViews>
  <sheetFormatPr defaultColWidth="8" defaultRowHeight="12.75"/>
  <cols>
    <col min="1" max="1" width="8" style="1"/>
    <col min="2" max="2" width="17.375" style="1"/>
    <col min="3" max="3" width="9.375" style="1"/>
    <col min="4" max="4" width="8" style="1"/>
    <col min="5" max="5" width="16" style="1" customWidth="1"/>
    <col min="6" max="6" width="8" style="1"/>
    <col min="7" max="7" width="18" style="1" customWidth="1"/>
    <col min="8" max="11" width="8" style="1"/>
    <col min="12" max="12" width="11.125" style="1"/>
    <col min="13" max="19" width="8" style="1"/>
    <col min="20" max="20" width="9.375" style="1"/>
    <col min="21" max="16384" width="8" style="1"/>
  </cols>
  <sheetData>
    <row r="1" spans="1:20">
      <c r="A1" s="2" t="s">
        <v>15</v>
      </c>
      <c r="B1" s="2" t="s">
        <v>3069</v>
      </c>
      <c r="C1" s="2" t="s">
        <v>3070</v>
      </c>
      <c r="D1" s="2" t="s">
        <v>16</v>
      </c>
      <c r="E1" s="2" t="s">
        <v>17</v>
      </c>
      <c r="F1" s="2" t="s">
        <v>3071</v>
      </c>
      <c r="G1" s="2" t="s">
        <v>3072</v>
      </c>
      <c r="H1" s="2" t="s">
        <v>3073</v>
      </c>
      <c r="I1" s="2" t="s">
        <v>3074</v>
      </c>
      <c r="J1" s="2" t="s">
        <v>3075</v>
      </c>
      <c r="K1" s="2" t="s">
        <v>3076</v>
      </c>
      <c r="L1" s="2" t="s">
        <v>38</v>
      </c>
      <c r="M1" s="2" t="s">
        <v>39</v>
      </c>
      <c r="N1" s="2" t="s">
        <v>3077</v>
      </c>
      <c r="O1" s="2" t="s">
        <v>3078</v>
      </c>
      <c r="P1" s="2" t="s">
        <v>3079</v>
      </c>
      <c r="Q1" s="3" t="s">
        <v>3080</v>
      </c>
      <c r="R1" s="3" t="s">
        <v>3081</v>
      </c>
      <c r="S1" s="2" t="s">
        <v>269</v>
      </c>
      <c r="T1" s="3" t="s">
        <v>3082</v>
      </c>
    </row>
    <row r="2" spans="1:20">
      <c r="A2" s="3">
        <v>9518</v>
      </c>
      <c r="B2" s="4">
        <v>43778.759722222203</v>
      </c>
      <c r="C2" s="3">
        <v>36381410</v>
      </c>
      <c r="D2" s="3">
        <v>308</v>
      </c>
      <c r="E2" s="3" t="s">
        <v>64</v>
      </c>
      <c r="F2" s="3">
        <v>115733</v>
      </c>
      <c r="G2" s="3" t="s">
        <v>3083</v>
      </c>
      <c r="H2" s="3" t="s">
        <v>3084</v>
      </c>
      <c r="I2" s="3" t="s">
        <v>3085</v>
      </c>
      <c r="J2" s="3">
        <v>2</v>
      </c>
      <c r="K2" s="3">
        <v>980</v>
      </c>
      <c r="L2" s="3">
        <v>82</v>
      </c>
      <c r="M2" s="3" t="s">
        <v>3086</v>
      </c>
      <c r="N2" s="3">
        <v>11801</v>
      </c>
      <c r="O2" s="3" t="s">
        <v>3087</v>
      </c>
      <c r="P2" s="3" t="s">
        <v>3088</v>
      </c>
      <c r="Q2" s="3" t="s">
        <v>3089</v>
      </c>
      <c r="R2" s="3">
        <v>4271</v>
      </c>
      <c r="S2" s="3" t="s">
        <v>3090</v>
      </c>
      <c r="T2" s="7">
        <v>16051004</v>
      </c>
    </row>
    <row r="3" spans="1:20">
      <c r="A3" s="3">
        <v>9893</v>
      </c>
      <c r="B3" s="4">
        <v>43779.85</v>
      </c>
      <c r="C3" s="3">
        <v>36405190</v>
      </c>
      <c r="D3" s="3">
        <v>308</v>
      </c>
      <c r="E3" s="3" t="s">
        <v>64</v>
      </c>
      <c r="F3" s="3">
        <v>115733</v>
      </c>
      <c r="G3" s="3" t="s">
        <v>3083</v>
      </c>
      <c r="H3" s="3" t="s">
        <v>3084</v>
      </c>
      <c r="I3" s="3" t="s">
        <v>3085</v>
      </c>
      <c r="J3" s="3">
        <v>4</v>
      </c>
      <c r="K3" s="3">
        <v>1960</v>
      </c>
      <c r="L3" s="3">
        <v>164</v>
      </c>
      <c r="M3" s="3" t="s">
        <v>3086</v>
      </c>
      <c r="N3" s="3">
        <v>11801</v>
      </c>
      <c r="O3" s="3" t="s">
        <v>3087</v>
      </c>
      <c r="P3" s="3" t="s">
        <v>3088</v>
      </c>
      <c r="Q3" s="3" t="s">
        <v>3089</v>
      </c>
      <c r="R3" s="3">
        <v>4271</v>
      </c>
      <c r="S3" s="3" t="s">
        <v>3090</v>
      </c>
      <c r="T3" s="7">
        <v>16051004</v>
      </c>
    </row>
    <row r="4" spans="1:20">
      <c r="A4" s="3">
        <v>10074</v>
      </c>
      <c r="B4" s="4">
        <v>43780.422916666699</v>
      </c>
      <c r="C4" s="3">
        <v>36408738</v>
      </c>
      <c r="D4" s="3">
        <v>308</v>
      </c>
      <c r="E4" s="3" t="s">
        <v>64</v>
      </c>
      <c r="F4" s="3">
        <v>115733</v>
      </c>
      <c r="G4" s="3" t="s">
        <v>3083</v>
      </c>
      <c r="H4" s="3" t="s">
        <v>3084</v>
      </c>
      <c r="I4" s="3" t="s">
        <v>3085</v>
      </c>
      <c r="J4" s="3">
        <v>1</v>
      </c>
      <c r="K4" s="3">
        <v>490</v>
      </c>
      <c r="L4" s="3">
        <v>41</v>
      </c>
      <c r="M4" s="3" t="s">
        <v>3086</v>
      </c>
      <c r="N4" s="3">
        <v>11801</v>
      </c>
      <c r="O4" s="3" t="s">
        <v>3087</v>
      </c>
      <c r="P4" s="3" t="s">
        <v>3088</v>
      </c>
      <c r="Q4" s="3" t="s">
        <v>3089</v>
      </c>
      <c r="R4" s="3">
        <v>4271</v>
      </c>
      <c r="S4" s="3" t="s">
        <v>3090</v>
      </c>
      <c r="T4" s="7">
        <v>16051004</v>
      </c>
    </row>
    <row r="5" spans="1:20">
      <c r="A5" s="3">
        <v>12620</v>
      </c>
      <c r="B5" s="4">
        <v>43779.853472222203</v>
      </c>
      <c r="C5" s="3">
        <v>36404149</v>
      </c>
      <c r="D5" s="3">
        <v>337</v>
      </c>
      <c r="E5" s="3" t="s">
        <v>148</v>
      </c>
      <c r="F5" s="3">
        <v>115733</v>
      </c>
      <c r="G5" s="3" t="s">
        <v>3083</v>
      </c>
      <c r="H5" s="3" t="s">
        <v>3084</v>
      </c>
      <c r="I5" s="3" t="s">
        <v>3085</v>
      </c>
      <c r="J5" s="3">
        <v>7</v>
      </c>
      <c r="K5" s="3">
        <v>3430</v>
      </c>
      <c r="L5" s="3">
        <v>287</v>
      </c>
      <c r="M5" s="3" t="s">
        <v>3086</v>
      </c>
      <c r="N5" s="3">
        <v>11801</v>
      </c>
      <c r="O5" s="3" t="s">
        <v>3087</v>
      </c>
      <c r="P5" s="3" t="s">
        <v>3088</v>
      </c>
      <c r="Q5" s="3" t="s">
        <v>3089</v>
      </c>
      <c r="R5" s="3">
        <v>4271</v>
      </c>
      <c r="S5" s="3" t="s">
        <v>3090</v>
      </c>
      <c r="T5" s="7">
        <v>16051002</v>
      </c>
    </row>
    <row r="6" spans="1:20">
      <c r="A6" s="3">
        <v>19608</v>
      </c>
      <c r="B6" s="4">
        <v>43780.7409722222</v>
      </c>
      <c r="C6" s="3">
        <v>36420040</v>
      </c>
      <c r="D6" s="3">
        <v>349</v>
      </c>
      <c r="E6" s="3" t="s">
        <v>160</v>
      </c>
      <c r="F6" s="3">
        <v>115733</v>
      </c>
      <c r="G6" s="3" t="s">
        <v>3083</v>
      </c>
      <c r="H6" s="3" t="s">
        <v>3084</v>
      </c>
      <c r="I6" s="3" t="s">
        <v>3085</v>
      </c>
      <c r="J6" s="3">
        <v>1</v>
      </c>
      <c r="K6" s="3">
        <v>490</v>
      </c>
      <c r="L6" s="3">
        <v>41</v>
      </c>
      <c r="M6" s="3" t="s">
        <v>3086</v>
      </c>
      <c r="N6" s="3">
        <v>11801</v>
      </c>
      <c r="O6" s="3" t="s">
        <v>3087</v>
      </c>
      <c r="P6" s="3" t="s">
        <v>3088</v>
      </c>
      <c r="Q6" s="3" t="s">
        <v>3089</v>
      </c>
      <c r="R6" s="3">
        <v>4271</v>
      </c>
      <c r="S6" s="3" t="s">
        <v>3090</v>
      </c>
      <c r="T6" s="7">
        <v>16051002</v>
      </c>
    </row>
    <row r="7" spans="1:20">
      <c r="A7" s="3">
        <v>19609</v>
      </c>
      <c r="B7" s="4">
        <v>43780.7409722222</v>
      </c>
      <c r="C7" s="3">
        <v>36420040</v>
      </c>
      <c r="D7" s="3">
        <v>349</v>
      </c>
      <c r="E7" s="3" t="s">
        <v>160</v>
      </c>
      <c r="F7" s="3">
        <v>115733</v>
      </c>
      <c r="G7" s="3" t="s">
        <v>3083</v>
      </c>
      <c r="H7" s="3" t="s">
        <v>3084</v>
      </c>
      <c r="I7" s="3" t="s">
        <v>3085</v>
      </c>
      <c r="J7" s="3">
        <v>1</v>
      </c>
      <c r="K7" s="3">
        <v>490</v>
      </c>
      <c r="L7" s="3">
        <v>41</v>
      </c>
      <c r="M7" s="3" t="s">
        <v>3086</v>
      </c>
      <c r="N7" s="3">
        <v>11801</v>
      </c>
      <c r="O7" s="3" t="s">
        <v>3087</v>
      </c>
      <c r="P7" s="3" t="s">
        <v>3088</v>
      </c>
      <c r="Q7" s="3" t="s">
        <v>3089</v>
      </c>
      <c r="R7" s="3">
        <v>4271</v>
      </c>
      <c r="S7" s="3" t="s">
        <v>3090</v>
      </c>
      <c r="T7" s="7">
        <v>16051003</v>
      </c>
    </row>
    <row r="8" spans="1:20">
      <c r="A8" s="3">
        <v>19610</v>
      </c>
      <c r="B8" s="4">
        <v>43780.7409722222</v>
      </c>
      <c r="C8" s="3">
        <v>36420040</v>
      </c>
      <c r="D8" s="3">
        <v>349</v>
      </c>
      <c r="E8" s="3" t="s">
        <v>160</v>
      </c>
      <c r="F8" s="3">
        <v>115733</v>
      </c>
      <c r="G8" s="3" t="s">
        <v>3083</v>
      </c>
      <c r="H8" s="3" t="s">
        <v>3084</v>
      </c>
      <c r="I8" s="3" t="s">
        <v>3085</v>
      </c>
      <c r="J8" s="3">
        <v>1</v>
      </c>
      <c r="K8" s="3">
        <v>490</v>
      </c>
      <c r="L8" s="3">
        <v>41</v>
      </c>
      <c r="M8" s="3" t="s">
        <v>3086</v>
      </c>
      <c r="N8" s="3">
        <v>11801</v>
      </c>
      <c r="O8" s="3" t="s">
        <v>3087</v>
      </c>
      <c r="P8" s="3" t="s">
        <v>3088</v>
      </c>
      <c r="Q8" s="3" t="s">
        <v>3089</v>
      </c>
      <c r="R8" s="3">
        <v>4271</v>
      </c>
      <c r="S8" s="3" t="s">
        <v>3090</v>
      </c>
      <c r="T8" s="7">
        <v>16051010</v>
      </c>
    </row>
    <row r="9" spans="1:20">
      <c r="A9" s="3">
        <v>19611</v>
      </c>
      <c r="B9" s="4">
        <v>43780.7409722222</v>
      </c>
      <c r="C9" s="3">
        <v>36420040</v>
      </c>
      <c r="D9" s="3">
        <v>349</v>
      </c>
      <c r="E9" s="3" t="s">
        <v>160</v>
      </c>
      <c r="F9" s="3">
        <v>115733</v>
      </c>
      <c r="G9" s="3" t="s">
        <v>3083</v>
      </c>
      <c r="H9" s="3" t="s">
        <v>3084</v>
      </c>
      <c r="I9" s="3" t="s">
        <v>3085</v>
      </c>
      <c r="J9" s="3">
        <v>1</v>
      </c>
      <c r="K9" s="3">
        <v>490</v>
      </c>
      <c r="L9" s="3">
        <v>263.84638971999999</v>
      </c>
      <c r="M9" s="3" t="s">
        <v>3091</v>
      </c>
      <c r="N9" s="3">
        <v>11801</v>
      </c>
      <c r="O9" s="3" t="s">
        <v>3087</v>
      </c>
      <c r="P9" s="3" t="s">
        <v>3088</v>
      </c>
      <c r="Q9" s="3" t="s">
        <v>3089</v>
      </c>
      <c r="R9" s="3">
        <v>4271</v>
      </c>
      <c r="S9" s="3" t="s">
        <v>3090</v>
      </c>
      <c r="T9" s="7">
        <v>16041034</v>
      </c>
    </row>
    <row r="10" spans="1:20">
      <c r="A10" s="3">
        <v>19612</v>
      </c>
      <c r="B10" s="4">
        <v>43780.7409722222</v>
      </c>
      <c r="C10" s="3">
        <v>36420040</v>
      </c>
      <c r="D10" s="3">
        <v>349</v>
      </c>
      <c r="E10" s="3" t="s">
        <v>160</v>
      </c>
      <c r="F10" s="3">
        <v>115733</v>
      </c>
      <c r="G10" s="3" t="s">
        <v>3083</v>
      </c>
      <c r="H10" s="3" t="s">
        <v>3084</v>
      </c>
      <c r="I10" s="3" t="s">
        <v>3085</v>
      </c>
      <c r="J10" s="3">
        <v>1</v>
      </c>
      <c r="K10" s="3">
        <v>490</v>
      </c>
      <c r="L10" s="3">
        <v>41</v>
      </c>
      <c r="M10" s="3" t="s">
        <v>3086</v>
      </c>
      <c r="N10" s="3">
        <v>11801</v>
      </c>
      <c r="O10" s="3" t="s">
        <v>3087</v>
      </c>
      <c r="P10" s="3" t="s">
        <v>3088</v>
      </c>
      <c r="Q10" s="3" t="s">
        <v>3089</v>
      </c>
      <c r="R10" s="3">
        <v>4271</v>
      </c>
      <c r="S10" s="3" t="s">
        <v>3090</v>
      </c>
      <c r="T10" s="7">
        <v>16041034</v>
      </c>
    </row>
    <row r="11" spans="1:20">
      <c r="A11" s="3">
        <v>21374</v>
      </c>
      <c r="B11" s="4">
        <v>43779.845138888901</v>
      </c>
      <c r="C11" s="3">
        <v>36405064</v>
      </c>
      <c r="D11" s="3">
        <v>355</v>
      </c>
      <c r="E11" s="3" t="s">
        <v>88</v>
      </c>
      <c r="F11" s="3">
        <v>115733</v>
      </c>
      <c r="G11" s="3" t="s">
        <v>3083</v>
      </c>
      <c r="H11" s="3" t="s">
        <v>3084</v>
      </c>
      <c r="I11" s="3" t="s">
        <v>3085</v>
      </c>
      <c r="J11" s="3">
        <v>1</v>
      </c>
      <c r="K11" s="3">
        <v>490</v>
      </c>
      <c r="L11" s="3">
        <v>41</v>
      </c>
      <c r="M11" s="3" t="s">
        <v>3086</v>
      </c>
      <c r="N11" s="3">
        <v>11801</v>
      </c>
      <c r="O11" s="3" t="s">
        <v>3087</v>
      </c>
      <c r="P11" s="3" t="s">
        <v>3088</v>
      </c>
      <c r="Q11" s="3" t="s">
        <v>3089</v>
      </c>
      <c r="R11" s="3">
        <v>4271</v>
      </c>
      <c r="S11" s="3" t="s">
        <v>3090</v>
      </c>
      <c r="T11" s="7">
        <v>16051013</v>
      </c>
    </row>
    <row r="12" spans="1:20">
      <c r="A12" s="3">
        <v>34605</v>
      </c>
      <c r="B12" s="4">
        <v>43779.6381944444</v>
      </c>
      <c r="C12" s="3">
        <v>36395787</v>
      </c>
      <c r="D12" s="3">
        <v>511</v>
      </c>
      <c r="E12" s="3" t="s">
        <v>94</v>
      </c>
      <c r="F12" s="3">
        <v>115733</v>
      </c>
      <c r="G12" s="3" t="s">
        <v>3083</v>
      </c>
      <c r="H12" s="3" t="s">
        <v>3084</v>
      </c>
      <c r="I12" s="3" t="s">
        <v>3085</v>
      </c>
      <c r="J12" s="3">
        <v>1</v>
      </c>
      <c r="K12" s="3">
        <v>490</v>
      </c>
      <c r="L12" s="3">
        <v>41</v>
      </c>
      <c r="M12" s="3" t="s">
        <v>3086</v>
      </c>
      <c r="N12" s="3">
        <v>11801</v>
      </c>
      <c r="O12" s="3" t="s">
        <v>3087</v>
      </c>
      <c r="P12" s="3" t="s">
        <v>3088</v>
      </c>
      <c r="Q12" s="3" t="s">
        <v>3089</v>
      </c>
      <c r="R12" s="3">
        <v>4271</v>
      </c>
      <c r="S12" s="3" t="s">
        <v>3090</v>
      </c>
      <c r="T12" s="7">
        <v>16051004</v>
      </c>
    </row>
    <row r="13" spans="1:20">
      <c r="A13" s="3">
        <v>38864</v>
      </c>
      <c r="B13" s="4">
        <v>43779.854166666701</v>
      </c>
      <c r="C13" s="3">
        <v>36404169</v>
      </c>
      <c r="D13" s="3">
        <v>515</v>
      </c>
      <c r="E13" s="3" t="s">
        <v>121</v>
      </c>
      <c r="F13" s="3">
        <v>115733</v>
      </c>
      <c r="G13" s="3" t="s">
        <v>3083</v>
      </c>
      <c r="H13" s="3" t="s">
        <v>3084</v>
      </c>
      <c r="I13" s="3" t="s">
        <v>3085</v>
      </c>
      <c r="J13" s="3">
        <v>1</v>
      </c>
      <c r="K13" s="3">
        <v>490</v>
      </c>
      <c r="L13" s="3">
        <v>41</v>
      </c>
      <c r="M13" s="3" t="s">
        <v>3086</v>
      </c>
      <c r="N13" s="3">
        <v>11801</v>
      </c>
      <c r="O13" s="3" t="s">
        <v>3087</v>
      </c>
      <c r="P13" s="3" t="s">
        <v>3088</v>
      </c>
      <c r="Q13" s="3" t="s">
        <v>3089</v>
      </c>
      <c r="R13" s="3">
        <v>4271</v>
      </c>
      <c r="S13" s="3" t="s">
        <v>3090</v>
      </c>
      <c r="T13" s="7">
        <v>16051013</v>
      </c>
    </row>
    <row r="14" spans="1:20">
      <c r="A14" s="3">
        <v>40183</v>
      </c>
      <c r="B14" s="4">
        <v>43779.839583333298</v>
      </c>
      <c r="C14" s="3">
        <v>36404929</v>
      </c>
      <c r="D14" s="3">
        <v>517</v>
      </c>
      <c r="E14" s="3" t="s">
        <v>93</v>
      </c>
      <c r="F14" s="3">
        <v>115733</v>
      </c>
      <c r="G14" s="3" t="s">
        <v>3083</v>
      </c>
      <c r="H14" s="3" t="s">
        <v>3084</v>
      </c>
      <c r="I14" s="3" t="s">
        <v>3085</v>
      </c>
      <c r="J14" s="3">
        <v>2</v>
      </c>
      <c r="K14" s="3">
        <v>980</v>
      </c>
      <c r="L14" s="3">
        <v>82</v>
      </c>
      <c r="M14" s="3" t="s">
        <v>3086</v>
      </c>
      <c r="N14" s="3">
        <v>11801</v>
      </c>
      <c r="O14" s="3" t="s">
        <v>3087</v>
      </c>
      <c r="P14" s="3" t="s">
        <v>3088</v>
      </c>
      <c r="Q14" s="3" t="s">
        <v>3089</v>
      </c>
      <c r="R14" s="3">
        <v>4271</v>
      </c>
      <c r="S14" s="3" t="s">
        <v>3090</v>
      </c>
      <c r="T14" s="7">
        <v>16041034</v>
      </c>
    </row>
    <row r="15" spans="1:20">
      <c r="A15" s="3">
        <v>40187</v>
      </c>
      <c r="B15" s="4">
        <v>43779.840277777803</v>
      </c>
      <c r="C15" s="3">
        <v>36404938</v>
      </c>
      <c r="D15" s="3">
        <v>517</v>
      </c>
      <c r="E15" s="3" t="s">
        <v>93</v>
      </c>
      <c r="F15" s="3">
        <v>115733</v>
      </c>
      <c r="G15" s="3" t="s">
        <v>3083</v>
      </c>
      <c r="H15" s="3" t="s">
        <v>3084</v>
      </c>
      <c r="I15" s="3" t="s">
        <v>3085</v>
      </c>
      <c r="J15" s="3">
        <v>1</v>
      </c>
      <c r="K15" s="3">
        <v>490</v>
      </c>
      <c r="L15" s="3">
        <v>41</v>
      </c>
      <c r="M15" s="3" t="s">
        <v>3086</v>
      </c>
      <c r="N15" s="3">
        <v>11801</v>
      </c>
      <c r="O15" s="3" t="s">
        <v>3087</v>
      </c>
      <c r="P15" s="3" t="s">
        <v>3088</v>
      </c>
      <c r="Q15" s="3" t="s">
        <v>3089</v>
      </c>
      <c r="R15" s="3">
        <v>4271</v>
      </c>
      <c r="S15" s="3" t="s">
        <v>3090</v>
      </c>
      <c r="T15" s="7">
        <v>16041034</v>
      </c>
    </row>
    <row r="16" spans="1:20">
      <c r="A16" s="3">
        <v>40191</v>
      </c>
      <c r="B16" s="4">
        <v>43779.845833333296</v>
      </c>
      <c r="C16" s="3">
        <v>36404040</v>
      </c>
      <c r="D16" s="3">
        <v>517</v>
      </c>
      <c r="E16" s="3" t="s">
        <v>93</v>
      </c>
      <c r="F16" s="3">
        <v>115733</v>
      </c>
      <c r="G16" s="3" t="s">
        <v>3083</v>
      </c>
      <c r="H16" s="3" t="s">
        <v>3084</v>
      </c>
      <c r="I16" s="3" t="s">
        <v>3085</v>
      </c>
      <c r="J16" s="3">
        <v>7</v>
      </c>
      <c r="K16" s="3">
        <v>3430</v>
      </c>
      <c r="L16" s="3">
        <v>287</v>
      </c>
      <c r="M16" s="3" t="s">
        <v>3086</v>
      </c>
      <c r="N16" s="3">
        <v>11801</v>
      </c>
      <c r="O16" s="3" t="s">
        <v>3087</v>
      </c>
      <c r="P16" s="3" t="s">
        <v>3088</v>
      </c>
      <c r="Q16" s="3" t="s">
        <v>3089</v>
      </c>
      <c r="R16" s="3">
        <v>4271</v>
      </c>
      <c r="S16" s="3" t="s">
        <v>3090</v>
      </c>
      <c r="T16" s="7">
        <v>16041034</v>
      </c>
    </row>
    <row r="17" spans="1:20">
      <c r="A17" s="3">
        <v>40692</v>
      </c>
      <c r="B17" s="4">
        <v>43780.738888888904</v>
      </c>
      <c r="C17" s="3">
        <v>36419984</v>
      </c>
      <c r="D17" s="3">
        <v>517</v>
      </c>
      <c r="E17" s="3" t="s">
        <v>93</v>
      </c>
      <c r="F17" s="3">
        <v>115733</v>
      </c>
      <c r="G17" s="3" t="s">
        <v>3083</v>
      </c>
      <c r="H17" s="3" t="s">
        <v>3084</v>
      </c>
      <c r="I17" s="3" t="s">
        <v>3085</v>
      </c>
      <c r="J17" s="3">
        <v>5</v>
      </c>
      <c r="K17" s="3">
        <v>2450</v>
      </c>
      <c r="L17" s="3">
        <v>205</v>
      </c>
      <c r="M17" s="3" t="s">
        <v>3086</v>
      </c>
      <c r="N17" s="3">
        <v>11801</v>
      </c>
      <c r="O17" s="3" t="s">
        <v>3087</v>
      </c>
      <c r="P17" s="3" t="s">
        <v>3088</v>
      </c>
      <c r="Q17" s="3" t="s">
        <v>3089</v>
      </c>
      <c r="R17" s="3">
        <v>4271</v>
      </c>
      <c r="S17" s="3" t="s">
        <v>3090</v>
      </c>
      <c r="T17" s="7">
        <v>16051003</v>
      </c>
    </row>
    <row r="18" spans="1:20">
      <c r="A18" s="3">
        <v>46597</v>
      </c>
      <c r="B18" s="4">
        <v>43780.749305555597</v>
      </c>
      <c r="C18" s="3">
        <v>36420225</v>
      </c>
      <c r="D18" s="3">
        <v>572</v>
      </c>
      <c r="E18" s="3" t="s">
        <v>125</v>
      </c>
      <c r="F18" s="3">
        <v>115733</v>
      </c>
      <c r="G18" s="3" t="s">
        <v>3083</v>
      </c>
      <c r="H18" s="3" t="s">
        <v>3084</v>
      </c>
      <c r="I18" s="3" t="s">
        <v>3085</v>
      </c>
      <c r="J18" s="3">
        <v>1</v>
      </c>
      <c r="K18" s="3">
        <v>490</v>
      </c>
      <c r="L18" s="3">
        <v>41</v>
      </c>
      <c r="M18" s="3" t="s">
        <v>3086</v>
      </c>
      <c r="N18" s="3">
        <v>11801</v>
      </c>
      <c r="O18" s="3" t="s">
        <v>3087</v>
      </c>
      <c r="P18" s="3" t="s">
        <v>3088</v>
      </c>
      <c r="Q18" s="3" t="s">
        <v>3089</v>
      </c>
      <c r="R18" s="3">
        <v>4271</v>
      </c>
      <c r="S18" s="3" t="s">
        <v>3090</v>
      </c>
      <c r="T18" s="7">
        <v>16051003</v>
      </c>
    </row>
    <row r="19" spans="1:20">
      <c r="A19" s="5">
        <v>10530</v>
      </c>
      <c r="B19" s="6">
        <v>43778.448611111096</v>
      </c>
      <c r="C19" s="5">
        <v>36371874</v>
      </c>
      <c r="D19" s="5">
        <v>311</v>
      </c>
      <c r="E19" s="5" t="s">
        <v>82</v>
      </c>
      <c r="F19" s="5">
        <v>115733</v>
      </c>
      <c r="G19" s="5" t="s">
        <v>3083</v>
      </c>
      <c r="H19" s="5" t="s">
        <v>3084</v>
      </c>
      <c r="I19" s="5" t="s">
        <v>3085</v>
      </c>
      <c r="J19" s="5">
        <v>2</v>
      </c>
      <c r="K19" s="5">
        <v>998</v>
      </c>
      <c r="L19" s="5">
        <v>100</v>
      </c>
      <c r="M19" s="5" t="s">
        <v>3092</v>
      </c>
      <c r="N19" s="5">
        <v>11801</v>
      </c>
      <c r="O19" s="5" t="s">
        <v>3087</v>
      </c>
      <c r="P19" s="5" t="s">
        <v>3088</v>
      </c>
      <c r="Q19" s="5" t="s">
        <v>3089</v>
      </c>
      <c r="R19" s="5">
        <v>4259</v>
      </c>
      <c r="S19" s="5" t="s">
        <v>3093</v>
      </c>
      <c r="T19" s="8">
        <v>16051002</v>
      </c>
    </row>
    <row r="20" spans="1:20">
      <c r="A20" s="5">
        <v>10560</v>
      </c>
      <c r="B20" s="6">
        <v>43778.604166666701</v>
      </c>
      <c r="C20" s="5">
        <v>36377029</v>
      </c>
      <c r="D20" s="5">
        <v>311</v>
      </c>
      <c r="E20" s="5" t="s">
        <v>82</v>
      </c>
      <c r="F20" s="5">
        <v>115733</v>
      </c>
      <c r="G20" s="5" t="s">
        <v>3083</v>
      </c>
      <c r="H20" s="5" t="s">
        <v>3084</v>
      </c>
      <c r="I20" s="5" t="s">
        <v>3085</v>
      </c>
      <c r="J20" s="5">
        <v>2</v>
      </c>
      <c r="K20" s="5">
        <v>998</v>
      </c>
      <c r="L20" s="5">
        <v>100</v>
      </c>
      <c r="M20" s="5" t="s">
        <v>3092</v>
      </c>
      <c r="N20" s="5">
        <v>11801</v>
      </c>
      <c r="O20" s="5" t="s">
        <v>3087</v>
      </c>
      <c r="P20" s="5" t="s">
        <v>3088</v>
      </c>
      <c r="Q20" s="5" t="s">
        <v>3089</v>
      </c>
      <c r="R20" s="5">
        <v>4259</v>
      </c>
      <c r="S20" s="5" t="s">
        <v>3093</v>
      </c>
      <c r="T20" s="8">
        <v>16051002</v>
      </c>
    </row>
    <row r="21" spans="1:20">
      <c r="A21" s="5">
        <v>13470</v>
      </c>
      <c r="B21" s="6">
        <v>43778.813194444403</v>
      </c>
      <c r="C21" s="5">
        <v>36384605</v>
      </c>
      <c r="D21" s="5">
        <v>339</v>
      </c>
      <c r="E21" s="5" t="s">
        <v>141</v>
      </c>
      <c r="F21" s="5">
        <v>115733</v>
      </c>
      <c r="G21" s="5" t="s">
        <v>3083</v>
      </c>
      <c r="H21" s="5" t="s">
        <v>3084</v>
      </c>
      <c r="I21" s="5" t="s">
        <v>3085</v>
      </c>
      <c r="J21" s="5">
        <v>2</v>
      </c>
      <c r="K21" s="5">
        <v>980</v>
      </c>
      <c r="L21" s="5">
        <v>82</v>
      </c>
      <c r="M21" s="5" t="s">
        <v>3086</v>
      </c>
      <c r="N21" s="5">
        <v>11801</v>
      </c>
      <c r="O21" s="5" t="s">
        <v>3087</v>
      </c>
      <c r="P21" s="5" t="s">
        <v>3088</v>
      </c>
      <c r="Q21" s="5" t="s">
        <v>3089</v>
      </c>
      <c r="R21" s="5">
        <v>4259</v>
      </c>
      <c r="S21" s="5" t="s">
        <v>3093</v>
      </c>
      <c r="T21" s="8">
        <v>16051004</v>
      </c>
    </row>
    <row r="22" spans="1:20">
      <c r="A22" s="5">
        <v>13579</v>
      </c>
      <c r="B22" s="6">
        <v>43779.508333333302</v>
      </c>
      <c r="C22" s="5">
        <v>36393329</v>
      </c>
      <c r="D22" s="5">
        <v>339</v>
      </c>
      <c r="E22" s="5" t="s">
        <v>141</v>
      </c>
      <c r="F22" s="5">
        <v>115733</v>
      </c>
      <c r="G22" s="5" t="s">
        <v>3083</v>
      </c>
      <c r="H22" s="5" t="s">
        <v>3084</v>
      </c>
      <c r="I22" s="5" t="s">
        <v>3085</v>
      </c>
      <c r="J22" s="5">
        <v>1</v>
      </c>
      <c r="K22" s="5">
        <v>490</v>
      </c>
      <c r="L22" s="5">
        <v>41</v>
      </c>
      <c r="M22" s="5" t="s">
        <v>3086</v>
      </c>
      <c r="N22" s="5">
        <v>11801</v>
      </c>
      <c r="O22" s="5" t="s">
        <v>3087</v>
      </c>
      <c r="P22" s="5" t="s">
        <v>3088</v>
      </c>
      <c r="Q22" s="5" t="s">
        <v>3089</v>
      </c>
      <c r="R22" s="5">
        <v>4259</v>
      </c>
      <c r="S22" s="5" t="s">
        <v>3093</v>
      </c>
      <c r="T22" s="8">
        <v>16051004</v>
      </c>
    </row>
    <row r="23" spans="1:20">
      <c r="A23" s="5">
        <v>17953</v>
      </c>
      <c r="B23" s="6">
        <v>43779.802083333299</v>
      </c>
      <c r="C23" s="5">
        <v>36402765</v>
      </c>
      <c r="D23" s="5">
        <v>343</v>
      </c>
      <c r="E23" s="5" t="s">
        <v>137</v>
      </c>
      <c r="F23" s="5">
        <v>115733</v>
      </c>
      <c r="G23" s="5" t="s">
        <v>3083</v>
      </c>
      <c r="H23" s="5" t="s">
        <v>3084</v>
      </c>
      <c r="I23" s="5" t="s">
        <v>3085</v>
      </c>
      <c r="J23" s="5">
        <v>8</v>
      </c>
      <c r="K23" s="5">
        <v>3920</v>
      </c>
      <c r="L23" s="5">
        <v>328</v>
      </c>
      <c r="M23" s="5" t="s">
        <v>3086</v>
      </c>
      <c r="N23" s="5">
        <v>11801</v>
      </c>
      <c r="O23" s="5" t="s">
        <v>3087</v>
      </c>
      <c r="P23" s="5" t="s">
        <v>3088</v>
      </c>
      <c r="Q23" s="5" t="s">
        <v>3089</v>
      </c>
      <c r="R23" s="5">
        <v>4259</v>
      </c>
      <c r="S23" s="5" t="s">
        <v>3093</v>
      </c>
      <c r="T23" s="8">
        <v>16051004</v>
      </c>
    </row>
    <row r="24" spans="1:20">
      <c r="A24" s="5">
        <v>22422</v>
      </c>
      <c r="B24" s="6">
        <v>43779.810416666704</v>
      </c>
      <c r="C24" s="5">
        <v>36403074</v>
      </c>
      <c r="D24" s="5">
        <v>357</v>
      </c>
      <c r="E24" s="5" t="s">
        <v>106</v>
      </c>
      <c r="F24" s="5">
        <v>115733</v>
      </c>
      <c r="G24" s="5" t="s">
        <v>3083</v>
      </c>
      <c r="H24" s="5" t="s">
        <v>3084</v>
      </c>
      <c r="I24" s="5" t="s">
        <v>3085</v>
      </c>
      <c r="J24" s="5">
        <v>1</v>
      </c>
      <c r="K24" s="5">
        <v>490</v>
      </c>
      <c r="L24" s="5">
        <v>263.84638971999999</v>
      </c>
      <c r="M24" s="5" t="s">
        <v>3091</v>
      </c>
      <c r="N24" s="5">
        <v>11801</v>
      </c>
      <c r="O24" s="5" t="s">
        <v>3087</v>
      </c>
      <c r="P24" s="5" t="s">
        <v>3088</v>
      </c>
      <c r="Q24" s="5" t="s">
        <v>3089</v>
      </c>
      <c r="R24" s="5">
        <v>4259</v>
      </c>
      <c r="S24" s="5" t="s">
        <v>3093</v>
      </c>
      <c r="T24" s="8">
        <v>16051004</v>
      </c>
    </row>
    <row r="25" spans="1:20">
      <c r="A25" s="5">
        <v>29459</v>
      </c>
      <c r="B25" s="6">
        <v>43778.775694444397</v>
      </c>
      <c r="C25" s="5">
        <v>36382654</v>
      </c>
      <c r="D25" s="5">
        <v>379</v>
      </c>
      <c r="E25" s="5" t="s">
        <v>67</v>
      </c>
      <c r="F25" s="5">
        <v>115733</v>
      </c>
      <c r="G25" s="5" t="s">
        <v>3083</v>
      </c>
      <c r="H25" s="5" t="s">
        <v>3084</v>
      </c>
      <c r="I25" s="5" t="s">
        <v>3085</v>
      </c>
      <c r="J25" s="5">
        <v>7</v>
      </c>
      <c r="K25" s="5">
        <v>3430</v>
      </c>
      <c r="L25" s="5">
        <v>287</v>
      </c>
      <c r="M25" s="5" t="s">
        <v>3086</v>
      </c>
      <c r="N25" s="5">
        <v>11801</v>
      </c>
      <c r="O25" s="5" t="s">
        <v>3087</v>
      </c>
      <c r="P25" s="5" t="s">
        <v>3088</v>
      </c>
      <c r="Q25" s="5" t="s">
        <v>3089</v>
      </c>
      <c r="R25" s="5">
        <v>4259</v>
      </c>
      <c r="S25" s="5" t="s">
        <v>3093</v>
      </c>
      <c r="T25" s="8">
        <v>16051004</v>
      </c>
    </row>
    <row r="26" spans="1:20">
      <c r="A26" s="5">
        <v>29460</v>
      </c>
      <c r="B26" s="6">
        <v>43778.775694444397</v>
      </c>
      <c r="C26" s="5">
        <v>36382654</v>
      </c>
      <c r="D26" s="5">
        <v>379</v>
      </c>
      <c r="E26" s="5" t="s">
        <v>67</v>
      </c>
      <c r="F26" s="5">
        <v>115733</v>
      </c>
      <c r="G26" s="5" t="s">
        <v>3083</v>
      </c>
      <c r="H26" s="5" t="s">
        <v>3084</v>
      </c>
      <c r="I26" s="5" t="s">
        <v>3085</v>
      </c>
      <c r="J26" s="5">
        <v>2</v>
      </c>
      <c r="K26" s="5">
        <v>980</v>
      </c>
      <c r="L26" s="5">
        <v>82</v>
      </c>
      <c r="M26" s="5" t="s">
        <v>3086</v>
      </c>
      <c r="N26" s="5">
        <v>11801</v>
      </c>
      <c r="O26" s="5" t="s">
        <v>3087</v>
      </c>
      <c r="P26" s="5" t="s">
        <v>3088</v>
      </c>
      <c r="Q26" s="5" t="s">
        <v>3089</v>
      </c>
      <c r="R26" s="5">
        <v>4259</v>
      </c>
      <c r="S26" s="5" t="s">
        <v>3093</v>
      </c>
      <c r="T26" s="8">
        <v>16051002</v>
      </c>
    </row>
    <row r="27" spans="1:20">
      <c r="A27" s="5">
        <v>50151</v>
      </c>
      <c r="B27" s="6">
        <v>43780.884722222203</v>
      </c>
      <c r="C27" s="5">
        <v>36426008</v>
      </c>
      <c r="D27" s="5">
        <v>581</v>
      </c>
      <c r="E27" s="5" t="s">
        <v>109</v>
      </c>
      <c r="F27" s="5">
        <v>115733</v>
      </c>
      <c r="G27" s="5" t="s">
        <v>3083</v>
      </c>
      <c r="H27" s="5" t="s">
        <v>3084</v>
      </c>
      <c r="I27" s="5" t="s">
        <v>3085</v>
      </c>
      <c r="J27" s="5">
        <v>1</v>
      </c>
      <c r="K27" s="5">
        <v>490</v>
      </c>
      <c r="L27" s="5">
        <v>41</v>
      </c>
      <c r="M27" s="5" t="s">
        <v>3086</v>
      </c>
      <c r="N27" s="5">
        <v>11801</v>
      </c>
      <c r="O27" s="5" t="s">
        <v>3087</v>
      </c>
      <c r="P27" s="5" t="s">
        <v>3088</v>
      </c>
      <c r="Q27" s="5" t="s">
        <v>3089</v>
      </c>
      <c r="R27" s="5">
        <v>4259</v>
      </c>
      <c r="S27" s="5" t="s">
        <v>3093</v>
      </c>
      <c r="T27" s="8">
        <v>16051002</v>
      </c>
    </row>
    <row r="28" spans="1:20">
      <c r="A28" s="5">
        <v>59782</v>
      </c>
      <c r="B28" s="6">
        <v>43779.656944444403</v>
      </c>
      <c r="C28" s="5">
        <v>36398103</v>
      </c>
      <c r="D28" s="5">
        <v>709</v>
      </c>
      <c r="E28" s="5" t="s">
        <v>145</v>
      </c>
      <c r="F28" s="5">
        <v>115733</v>
      </c>
      <c r="G28" s="5" t="s">
        <v>3083</v>
      </c>
      <c r="H28" s="5" t="s">
        <v>3084</v>
      </c>
      <c r="I28" s="5" t="s">
        <v>3085</v>
      </c>
      <c r="J28" s="5">
        <v>2</v>
      </c>
      <c r="K28" s="5">
        <v>980</v>
      </c>
      <c r="L28" s="5">
        <v>82</v>
      </c>
      <c r="M28" s="5" t="s">
        <v>3086</v>
      </c>
      <c r="N28" s="5">
        <v>11801</v>
      </c>
      <c r="O28" s="5" t="s">
        <v>3087</v>
      </c>
      <c r="P28" s="5" t="s">
        <v>3088</v>
      </c>
      <c r="Q28" s="5" t="s">
        <v>3089</v>
      </c>
      <c r="R28" s="5">
        <v>4259</v>
      </c>
      <c r="S28" s="5" t="s">
        <v>3093</v>
      </c>
      <c r="T28" s="8">
        <v>16051004</v>
      </c>
    </row>
    <row r="29" spans="1:20">
      <c r="A29" s="3">
        <v>858</v>
      </c>
      <c r="B29" s="4">
        <v>43780.851388888899</v>
      </c>
      <c r="C29" s="3">
        <v>36424010</v>
      </c>
      <c r="D29" s="3">
        <v>52</v>
      </c>
      <c r="E29" s="3" t="s">
        <v>57</v>
      </c>
      <c r="F29" s="3">
        <v>115733</v>
      </c>
      <c r="G29" s="3" t="s">
        <v>3083</v>
      </c>
      <c r="H29" s="3" t="s">
        <v>3084</v>
      </c>
      <c r="I29" s="3" t="s">
        <v>3085</v>
      </c>
      <c r="J29" s="3">
        <v>8</v>
      </c>
      <c r="K29" s="3">
        <v>3920</v>
      </c>
      <c r="L29" s="3">
        <v>328</v>
      </c>
      <c r="M29" s="3" t="s">
        <v>3086</v>
      </c>
      <c r="N29" s="3">
        <v>11801</v>
      </c>
      <c r="O29" s="3" t="s">
        <v>3087</v>
      </c>
      <c r="P29" s="3" t="s">
        <v>3088</v>
      </c>
      <c r="Q29" s="3" t="s">
        <v>3089</v>
      </c>
      <c r="R29" s="3">
        <v>5473</v>
      </c>
      <c r="S29" s="3" t="s">
        <v>3094</v>
      </c>
      <c r="T29" s="7">
        <v>16051004</v>
      </c>
    </row>
    <row r="30" spans="1:20">
      <c r="A30" s="3">
        <v>42896</v>
      </c>
      <c r="B30" s="4">
        <v>43779.8930555556</v>
      </c>
      <c r="C30" s="3">
        <v>36404709</v>
      </c>
      <c r="D30" s="3">
        <v>546</v>
      </c>
      <c r="E30" s="3" t="s">
        <v>151</v>
      </c>
      <c r="F30" s="3">
        <v>115733</v>
      </c>
      <c r="G30" s="3" t="s">
        <v>3083</v>
      </c>
      <c r="H30" s="3" t="s">
        <v>3084</v>
      </c>
      <c r="I30" s="3" t="s">
        <v>3085</v>
      </c>
      <c r="J30" s="3">
        <v>1</v>
      </c>
      <c r="K30" s="3">
        <v>490</v>
      </c>
      <c r="L30" s="3">
        <v>41</v>
      </c>
      <c r="M30" s="3" t="s">
        <v>3086</v>
      </c>
      <c r="N30" s="3">
        <v>11801</v>
      </c>
      <c r="O30" s="3" t="s">
        <v>3087</v>
      </c>
      <c r="P30" s="3" t="s">
        <v>3088</v>
      </c>
      <c r="Q30" s="3" t="s">
        <v>3089</v>
      </c>
      <c r="R30" s="3">
        <v>4304</v>
      </c>
      <c r="S30" s="3" t="s">
        <v>3095</v>
      </c>
      <c r="T30" s="7">
        <v>16090011</v>
      </c>
    </row>
    <row r="31" spans="1:20">
      <c r="A31" s="5">
        <v>26519</v>
      </c>
      <c r="B31" s="6">
        <v>43779.810416666704</v>
      </c>
      <c r="C31" s="5">
        <v>36400591</v>
      </c>
      <c r="D31" s="5">
        <v>371</v>
      </c>
      <c r="E31" s="5" t="s">
        <v>112</v>
      </c>
      <c r="F31" s="5">
        <v>115733</v>
      </c>
      <c r="G31" s="5" t="s">
        <v>3083</v>
      </c>
      <c r="H31" s="5" t="s">
        <v>3084</v>
      </c>
      <c r="I31" s="5" t="s">
        <v>3085</v>
      </c>
      <c r="J31" s="5">
        <v>1</v>
      </c>
      <c r="K31" s="5">
        <v>490</v>
      </c>
      <c r="L31" s="5">
        <v>41</v>
      </c>
      <c r="M31" s="5" t="s">
        <v>3086</v>
      </c>
      <c r="N31" s="5">
        <v>11801</v>
      </c>
      <c r="O31" s="5" t="s">
        <v>3087</v>
      </c>
      <c r="P31" s="5" t="s">
        <v>3088</v>
      </c>
      <c r="Q31" s="5" t="s">
        <v>3089</v>
      </c>
      <c r="R31" s="5">
        <v>4328</v>
      </c>
      <c r="S31" s="5" t="s">
        <v>3096</v>
      </c>
      <c r="T31" s="8">
        <v>16041059</v>
      </c>
    </row>
    <row r="32" spans="1:20">
      <c r="A32" s="5">
        <v>31095</v>
      </c>
      <c r="B32" s="6">
        <v>43779.801388888904</v>
      </c>
      <c r="C32" s="5">
        <v>36402752</v>
      </c>
      <c r="D32" s="5">
        <v>385</v>
      </c>
      <c r="E32" s="5" t="s">
        <v>96</v>
      </c>
      <c r="F32" s="5">
        <v>115733</v>
      </c>
      <c r="G32" s="5" t="s">
        <v>3083</v>
      </c>
      <c r="H32" s="5" t="s">
        <v>3084</v>
      </c>
      <c r="I32" s="5" t="s">
        <v>3085</v>
      </c>
      <c r="J32" s="5">
        <v>2</v>
      </c>
      <c r="K32" s="5">
        <v>980</v>
      </c>
      <c r="L32" s="5">
        <v>82</v>
      </c>
      <c r="M32" s="5" t="s">
        <v>3086</v>
      </c>
      <c r="N32" s="5">
        <v>11801</v>
      </c>
      <c r="O32" s="5" t="s">
        <v>3087</v>
      </c>
      <c r="P32" s="5" t="s">
        <v>3088</v>
      </c>
      <c r="Q32" s="5" t="s">
        <v>3089</v>
      </c>
      <c r="R32" s="5">
        <v>4328</v>
      </c>
      <c r="S32" s="5" t="s">
        <v>3096</v>
      </c>
      <c r="T32" s="8">
        <v>16051002</v>
      </c>
    </row>
    <row r="33" spans="1:20">
      <c r="A33" s="5">
        <v>31096</v>
      </c>
      <c r="B33" s="6">
        <v>43779.801388888904</v>
      </c>
      <c r="C33" s="5">
        <v>36402752</v>
      </c>
      <c r="D33" s="5">
        <v>385</v>
      </c>
      <c r="E33" s="5" t="s">
        <v>96</v>
      </c>
      <c r="F33" s="5">
        <v>115733</v>
      </c>
      <c r="G33" s="5" t="s">
        <v>3083</v>
      </c>
      <c r="H33" s="5" t="s">
        <v>3084</v>
      </c>
      <c r="I33" s="5" t="s">
        <v>3085</v>
      </c>
      <c r="J33" s="5">
        <v>5</v>
      </c>
      <c r="K33" s="5">
        <v>2450</v>
      </c>
      <c r="L33" s="5">
        <v>205</v>
      </c>
      <c r="M33" s="5" t="s">
        <v>3086</v>
      </c>
      <c r="N33" s="5">
        <v>11801</v>
      </c>
      <c r="O33" s="5" t="s">
        <v>3087</v>
      </c>
      <c r="P33" s="5" t="s">
        <v>3088</v>
      </c>
      <c r="Q33" s="5" t="s">
        <v>3089</v>
      </c>
      <c r="R33" s="5">
        <v>4328</v>
      </c>
      <c r="S33" s="5" t="s">
        <v>3096</v>
      </c>
      <c r="T33" s="8">
        <v>16051003</v>
      </c>
    </row>
    <row r="34" spans="1:20">
      <c r="A34" s="5">
        <v>31097</v>
      </c>
      <c r="B34" s="6">
        <v>43779.801388888904</v>
      </c>
      <c r="C34" s="5">
        <v>36402752</v>
      </c>
      <c r="D34" s="5">
        <v>385</v>
      </c>
      <c r="E34" s="5" t="s">
        <v>96</v>
      </c>
      <c r="F34" s="5">
        <v>115733</v>
      </c>
      <c r="G34" s="5" t="s">
        <v>3083</v>
      </c>
      <c r="H34" s="5" t="s">
        <v>3084</v>
      </c>
      <c r="I34" s="5" t="s">
        <v>3085</v>
      </c>
      <c r="J34" s="5">
        <v>3</v>
      </c>
      <c r="K34" s="5">
        <v>1470</v>
      </c>
      <c r="L34" s="5">
        <v>123</v>
      </c>
      <c r="M34" s="5" t="s">
        <v>3086</v>
      </c>
      <c r="N34" s="5">
        <v>11801</v>
      </c>
      <c r="O34" s="5" t="s">
        <v>3087</v>
      </c>
      <c r="P34" s="5" t="s">
        <v>3088</v>
      </c>
      <c r="Q34" s="5" t="s">
        <v>3089</v>
      </c>
      <c r="R34" s="5">
        <v>4328</v>
      </c>
      <c r="S34" s="5" t="s">
        <v>3096</v>
      </c>
      <c r="T34" s="8">
        <v>16041059</v>
      </c>
    </row>
    <row r="35" spans="1:20">
      <c r="A35" s="5">
        <v>37446</v>
      </c>
      <c r="B35" s="6">
        <v>43779.804861111101</v>
      </c>
      <c r="C35" s="5">
        <v>36402872</v>
      </c>
      <c r="D35" s="5">
        <v>514</v>
      </c>
      <c r="E35" s="5" t="s">
        <v>74</v>
      </c>
      <c r="F35" s="5">
        <v>115733</v>
      </c>
      <c r="G35" s="5" t="s">
        <v>3083</v>
      </c>
      <c r="H35" s="5" t="s">
        <v>3084</v>
      </c>
      <c r="I35" s="5" t="s">
        <v>3085</v>
      </c>
      <c r="J35" s="5">
        <v>1</v>
      </c>
      <c r="K35" s="5">
        <v>490</v>
      </c>
      <c r="L35" s="5">
        <v>41</v>
      </c>
      <c r="M35" s="5" t="s">
        <v>3086</v>
      </c>
      <c r="N35" s="5">
        <v>11801</v>
      </c>
      <c r="O35" s="5" t="s">
        <v>3087</v>
      </c>
      <c r="P35" s="5" t="s">
        <v>3088</v>
      </c>
      <c r="Q35" s="5" t="s">
        <v>3089</v>
      </c>
      <c r="R35" s="5">
        <v>4328</v>
      </c>
      <c r="S35" s="5" t="s">
        <v>3096</v>
      </c>
      <c r="T35" s="8">
        <v>16051013</v>
      </c>
    </row>
    <row r="36" spans="1:20">
      <c r="A36" s="5">
        <v>38133</v>
      </c>
      <c r="B36" s="6">
        <v>43780.84375</v>
      </c>
      <c r="C36" s="5">
        <v>36423606</v>
      </c>
      <c r="D36" s="5">
        <v>514</v>
      </c>
      <c r="E36" s="5" t="s">
        <v>74</v>
      </c>
      <c r="F36" s="5">
        <v>115733</v>
      </c>
      <c r="G36" s="5" t="s">
        <v>3083</v>
      </c>
      <c r="H36" s="5" t="s">
        <v>3084</v>
      </c>
      <c r="I36" s="5" t="s">
        <v>3085</v>
      </c>
      <c r="J36" s="5">
        <v>1</v>
      </c>
      <c r="K36" s="5">
        <v>490</v>
      </c>
      <c r="L36" s="5">
        <v>41</v>
      </c>
      <c r="M36" s="5" t="s">
        <v>3086</v>
      </c>
      <c r="N36" s="5">
        <v>11801</v>
      </c>
      <c r="O36" s="5" t="s">
        <v>3087</v>
      </c>
      <c r="P36" s="5" t="s">
        <v>3088</v>
      </c>
      <c r="Q36" s="5" t="s">
        <v>3089</v>
      </c>
      <c r="R36" s="5">
        <v>4328</v>
      </c>
      <c r="S36" s="5" t="s">
        <v>3096</v>
      </c>
      <c r="T36" s="8">
        <v>16051003</v>
      </c>
    </row>
    <row r="37" spans="1:20">
      <c r="A37" s="5">
        <v>50548</v>
      </c>
      <c r="B37" s="6">
        <v>43778.560416666704</v>
      </c>
      <c r="C37" s="5">
        <v>36376117</v>
      </c>
      <c r="D37" s="5">
        <v>582</v>
      </c>
      <c r="E37" s="5" t="s">
        <v>99</v>
      </c>
      <c r="F37" s="5">
        <v>107319</v>
      </c>
      <c r="G37" s="5" t="s">
        <v>3097</v>
      </c>
      <c r="H37" s="5" t="s">
        <v>3098</v>
      </c>
      <c r="I37" s="5" t="s">
        <v>3085</v>
      </c>
      <c r="J37" s="5">
        <v>1</v>
      </c>
      <c r="K37" s="5">
        <v>4.5</v>
      </c>
      <c r="L37" s="5">
        <v>2.1</v>
      </c>
      <c r="M37" s="5" t="s">
        <v>3099</v>
      </c>
      <c r="N37" s="5">
        <v>10104</v>
      </c>
      <c r="O37" s="5" t="s">
        <v>3100</v>
      </c>
      <c r="P37" s="5" t="s">
        <v>3101</v>
      </c>
      <c r="Q37" s="5" t="s">
        <v>3089</v>
      </c>
      <c r="R37" s="5">
        <v>4328</v>
      </c>
      <c r="S37" s="5" t="s">
        <v>3096</v>
      </c>
      <c r="T37" s="8" t="s">
        <v>3102</v>
      </c>
    </row>
    <row r="38" spans="1:20">
      <c r="A38" s="5">
        <v>50549</v>
      </c>
      <c r="B38" s="6">
        <v>43778.560416666704</v>
      </c>
      <c r="C38" s="5">
        <v>36376117</v>
      </c>
      <c r="D38" s="5">
        <v>582</v>
      </c>
      <c r="E38" s="5" t="s">
        <v>99</v>
      </c>
      <c r="F38" s="5">
        <v>13293</v>
      </c>
      <c r="G38" s="5" t="s">
        <v>3103</v>
      </c>
      <c r="H38" s="5" t="s">
        <v>3104</v>
      </c>
      <c r="I38" s="5" t="s">
        <v>3085</v>
      </c>
      <c r="J38" s="5">
        <v>5</v>
      </c>
      <c r="K38" s="5">
        <v>102.5</v>
      </c>
      <c r="L38" s="5">
        <v>12.5</v>
      </c>
      <c r="M38" s="5" t="s">
        <v>3105</v>
      </c>
      <c r="N38" s="5">
        <v>10710</v>
      </c>
      <c r="O38" s="5" t="s">
        <v>3106</v>
      </c>
      <c r="P38" s="5" t="s">
        <v>3107</v>
      </c>
      <c r="Q38" s="5" t="s">
        <v>3089</v>
      </c>
      <c r="R38" s="5">
        <v>4328</v>
      </c>
      <c r="S38" s="5" t="s">
        <v>3096</v>
      </c>
      <c r="T38" s="8" t="s">
        <v>3108</v>
      </c>
    </row>
    <row r="39" spans="1:20">
      <c r="A39" s="5">
        <v>50550</v>
      </c>
      <c r="B39" s="6">
        <v>43778.560416666704</v>
      </c>
      <c r="C39" s="5">
        <v>36376117</v>
      </c>
      <c r="D39" s="5">
        <v>582</v>
      </c>
      <c r="E39" s="5" t="s">
        <v>99</v>
      </c>
      <c r="F39" s="5">
        <v>107319</v>
      </c>
      <c r="G39" s="5" t="s">
        <v>3097</v>
      </c>
      <c r="H39" s="5" t="s">
        <v>3098</v>
      </c>
      <c r="I39" s="5" t="s">
        <v>3085</v>
      </c>
      <c r="J39" s="5">
        <v>1</v>
      </c>
      <c r="K39" s="5">
        <v>4.5</v>
      </c>
      <c r="L39" s="5">
        <v>2.1</v>
      </c>
      <c r="M39" s="5" t="s">
        <v>3099</v>
      </c>
      <c r="N39" s="5">
        <v>10104</v>
      </c>
      <c r="O39" s="5" t="s">
        <v>3100</v>
      </c>
      <c r="P39" s="5" t="s">
        <v>3101</v>
      </c>
      <c r="Q39" s="5" t="s">
        <v>3089</v>
      </c>
      <c r="R39" s="5">
        <v>4328</v>
      </c>
      <c r="S39" s="5" t="s">
        <v>3096</v>
      </c>
      <c r="T39" s="8" t="s">
        <v>3102</v>
      </c>
    </row>
    <row r="40" spans="1:20">
      <c r="A40" s="5">
        <v>50551</v>
      </c>
      <c r="B40" s="6">
        <v>43778.560416666704</v>
      </c>
      <c r="C40" s="5">
        <v>36376117</v>
      </c>
      <c r="D40" s="5">
        <v>582</v>
      </c>
      <c r="E40" s="5" t="s">
        <v>99</v>
      </c>
      <c r="F40" s="5">
        <v>552</v>
      </c>
      <c r="G40" s="5" t="s">
        <v>3109</v>
      </c>
      <c r="H40" s="5" t="s">
        <v>3110</v>
      </c>
      <c r="I40" s="5" t="s">
        <v>3085</v>
      </c>
      <c r="J40" s="5">
        <v>2</v>
      </c>
      <c r="K40" s="5">
        <v>13.5</v>
      </c>
      <c r="L40" s="5">
        <v>9.1</v>
      </c>
      <c r="M40" s="5" t="s">
        <v>3111</v>
      </c>
      <c r="N40" s="5">
        <v>10103</v>
      </c>
      <c r="O40" s="5" t="s">
        <v>3112</v>
      </c>
      <c r="P40" s="5" t="s">
        <v>3101</v>
      </c>
      <c r="Q40" s="5" t="s">
        <v>3089</v>
      </c>
      <c r="R40" s="5">
        <v>4328</v>
      </c>
      <c r="S40" s="5" t="s">
        <v>3096</v>
      </c>
      <c r="T40" s="8" t="s">
        <v>3113</v>
      </c>
    </row>
    <row r="41" spans="1:20">
      <c r="A41" s="5">
        <v>50552</v>
      </c>
      <c r="B41" s="6">
        <v>43778.560416666704</v>
      </c>
      <c r="C41" s="5">
        <v>36376117</v>
      </c>
      <c r="D41" s="5">
        <v>582</v>
      </c>
      <c r="E41" s="5" t="s">
        <v>99</v>
      </c>
      <c r="F41" s="5">
        <v>81941</v>
      </c>
      <c r="G41" s="5" t="s">
        <v>3114</v>
      </c>
      <c r="H41" s="5" t="s">
        <v>3115</v>
      </c>
      <c r="I41" s="5" t="s">
        <v>3085</v>
      </c>
      <c r="J41" s="5">
        <v>4</v>
      </c>
      <c r="K41" s="5">
        <v>112</v>
      </c>
      <c r="L41" s="5">
        <v>5.6</v>
      </c>
      <c r="M41" s="5" t="s">
        <v>3116</v>
      </c>
      <c r="N41" s="5">
        <v>10718</v>
      </c>
      <c r="O41" s="5" t="s">
        <v>3117</v>
      </c>
      <c r="P41" s="5" t="s">
        <v>3107</v>
      </c>
      <c r="Q41" s="5" t="s">
        <v>3089</v>
      </c>
      <c r="R41" s="5">
        <v>4328</v>
      </c>
      <c r="S41" s="5" t="s">
        <v>3096</v>
      </c>
      <c r="T41" s="8">
        <v>180828</v>
      </c>
    </row>
  </sheetData>
  <phoneticPr fontId="3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考核目标(11.9-11.11)</vt:lpstr>
      <vt:lpstr>片区奖励情况</vt:lpstr>
      <vt:lpstr>员工奖励分配清单</vt:lpstr>
      <vt:lpstr>11.9</vt:lpstr>
      <vt:lpstr>11.10</vt:lpstr>
      <vt:lpstr>11.11</vt:lpstr>
      <vt:lpstr>双十一考试成绩</vt:lpstr>
      <vt:lpstr>双十一进社区情况</vt:lpstr>
      <vt:lpstr>内购数据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2019-11-05T01:22:00Z</dcterms:created>
  <dcterms:modified xsi:type="dcterms:W3CDTF">2019-11-21T05:14:51Z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