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7"/>
  </bookViews>
  <sheets>
    <sheet name="考核目标(11.9-11.11)" sheetId="3" r:id="rId1"/>
    <sheet name="片区奖励情况" sheetId="11" r:id="rId2"/>
    <sheet name="员工奖励分配清单" sheetId="12" r:id="rId3"/>
    <sheet name="11.9" sheetId="4" r:id="rId4"/>
    <sheet name="11.10" sheetId="5" r:id="rId5"/>
    <sheet name="11.11" sheetId="6" r:id="rId6"/>
    <sheet name="双十一考试成绩" sheetId="7" r:id="rId7"/>
    <sheet name="双十一进社区情况" sheetId="8" r:id="rId8"/>
    <sheet name="内购数据" sheetId="9" r:id="rId9"/>
  </sheets>
  <definedNames>
    <definedName name="_xlnm._FilterDatabase" localSheetId="3" hidden="1">'11.9'!$A$2:$XEV$115</definedName>
    <definedName name="_xlnm._FilterDatabase" localSheetId="4" hidden="1">'11.10'!$2:$115</definedName>
    <definedName name="_xlnm._FilterDatabase" localSheetId="0" hidden="1">'考核目标(11.9-11.11)'!$2:$115</definedName>
    <definedName name="_xlnm._FilterDatabase" localSheetId="5" hidden="1">'11.11'!$2:$115</definedName>
    <definedName name="_xlnm._FilterDatabase" localSheetId="6" hidden="1">双十一考试成绩!$A$1:$O$1</definedName>
    <definedName name="_xlnm._FilterDatabase" localSheetId="7" hidden="1">双十一进社区情况!$A$5:$L$104</definedName>
  </definedNames>
  <calcPr calcId="144525"/>
</workbook>
</file>

<file path=xl/sharedStrings.xml><?xml version="1.0" encoding="utf-8"?>
<sst xmlns="http://schemas.openxmlformats.org/spreadsheetml/2006/main" count="7839" uniqueCount="3118">
  <si>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</si>
  <si>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</si>
  <si>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</si>
  <si>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</si>
  <si>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</si>
  <si>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</si>
  <si>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</si>
  <si>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</si>
  <si>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</si>
  <si>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</si>
  <si>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</si>
  <si>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  <charset val="0"/>
      </rPr>
      <t>PK</t>
    </r>
    <r>
      <rPr>
        <sz val="10"/>
        <rFont val="宋体"/>
        <charset val="0"/>
      </rPr>
      <t>奖励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</si>
  <si>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合计奖励（已发放）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</si>
  <si>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</si>
  <si>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</si>
  <si>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</si>
  <si>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</si>
  <si>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</si>
  <si>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</si>
  <si>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</si>
  <si>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</si>
  <si>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</si>
  <si>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</si>
  <si>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</si>
  <si>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1档毛利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</si>
  <si>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</si>
  <si>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1档毛利率</t>
  </si>
  <si>
    <t>2档销售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</si>
  <si>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</si>
  <si>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2档毛利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</si>
  <si>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</si>
  <si>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</si>
  <si>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</si>
  <si>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</si>
  <si>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</si>
  <si>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</si>
  <si>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</si>
  <si>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</si>
  <si>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</si>
  <si>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</si>
  <si>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</si>
  <si>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</si>
  <si>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</si>
  <si>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0"/>
      </rPr>
      <t>乳酸</t>
    </r>
    <r>
      <rPr>
        <b/>
        <sz val="10"/>
        <rFont val="Arial"/>
        <charset val="0"/>
      </rPr>
      <t>+</t>
    </r>
    <r>
      <rPr>
        <b/>
        <sz val="10"/>
        <rFont val="宋体"/>
        <charset val="0"/>
      </rPr>
      <t>健胃</t>
    </r>
  </si>
  <si>
    <t>天胶处罚</t>
  </si>
  <si>
    <t>乳健处罚</t>
  </si>
  <si>
    <r>
      <rPr>
        <b/>
        <sz val="10"/>
        <color rgb="FFED29DD"/>
        <rFont val="Arial"/>
        <charset val="0"/>
      </rPr>
      <t>1</t>
    </r>
    <r>
      <rPr>
        <b/>
        <sz val="10"/>
        <color rgb="FFED29DD"/>
        <rFont val="宋体"/>
        <charset val="0"/>
      </rPr>
      <t>档</t>
    </r>
  </si>
  <si>
    <r>
      <rPr>
        <b/>
        <sz val="10"/>
        <color rgb="FFED29DD"/>
        <rFont val="Arial"/>
        <charset val="0"/>
      </rPr>
      <t>2</t>
    </r>
    <r>
      <rPr>
        <b/>
        <sz val="10"/>
        <color rgb="FFED29DD"/>
        <rFont val="宋体"/>
        <charset val="0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</si>
  <si>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</si>
  <si>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</si>
  <si>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</si>
  <si>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</si>
  <si>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</si>
  <si>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</si>
  <si>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</si>
  <si>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</si>
  <si>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</si>
  <si>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</si>
  <si>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</si>
  <si>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</si>
  <si>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</si>
  <si>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</si>
  <si>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</si>
  <si>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</si>
  <si>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</si>
  <si>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</si>
  <si>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</si>
  <si>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</si>
  <si>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</si>
  <si>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</si>
  <si>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</si>
  <si>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</si>
  <si>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</si>
  <si>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</si>
  <si>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</si>
  <si>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</si>
  <si>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</si>
  <si>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</si>
  <si>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</si>
  <si>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</si>
  <si>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</si>
  <si>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</si>
  <si>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</si>
  <si>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</si>
  <si>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</si>
  <si>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</si>
  <si>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</si>
  <si>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</si>
  <si>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</si>
  <si>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</si>
  <si>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</si>
  <si>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</si>
  <si>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</si>
  <si>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</si>
  <si>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</si>
  <si>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</si>
  <si>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</si>
  <si>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</si>
  <si>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</si>
  <si>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</si>
  <si>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0"/>
      </rPr>
      <t>慢病</t>
    </r>
    <r>
      <rPr>
        <sz val="10"/>
        <rFont val="Arial"/>
        <charset val="0"/>
      </rPr>
      <t>1</t>
    </r>
    <r>
      <rPr>
        <sz val="10"/>
        <rFont val="宋体"/>
        <charset val="0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</si>
  <si>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</si>
  <si>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</si>
  <si>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</si>
  <si>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</si>
  <si>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</si>
  <si>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</si>
  <si>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</si>
  <si>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</si>
  <si>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</si>
  <si>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</si>
  <si>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</si>
  <si>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</si>
  <si>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</si>
  <si>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</si>
  <si>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</si>
  <si>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</si>
  <si>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</si>
  <si>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</si>
  <si>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</si>
  <si>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</si>
  <si>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</si>
  <si>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</si>
  <si>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</si>
  <si>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</si>
  <si>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</si>
  <si>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</si>
  <si>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</si>
  <si>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</si>
  <si>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</si>
  <si>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</si>
  <si>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</si>
  <si>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</si>
  <si>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</si>
  <si>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</si>
  <si>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</si>
  <si>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</si>
  <si>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</si>
  <si>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</si>
  <si>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</si>
  <si>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</si>
  <si>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</si>
  <si>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</si>
  <si>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</si>
  <si>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</si>
  <si>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</si>
  <si>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</si>
  <si>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</si>
  <si>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</si>
  <si>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</si>
  <si>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</si>
  <si>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</si>
  <si>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</si>
  <si>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</si>
  <si>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</si>
  <si>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</si>
  <si>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</si>
  <si>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</si>
  <si>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</si>
  <si>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</si>
  <si>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</si>
  <si>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</si>
  <si>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</si>
  <si>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</si>
  <si>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</si>
  <si>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</si>
  <si>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</si>
  <si>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</si>
  <si>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</si>
  <si>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</si>
  <si>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</si>
  <si>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</si>
  <si>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</si>
  <si>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</si>
  <si>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</si>
  <si>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</si>
  <si>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</si>
  <si>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</si>
  <si>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</si>
  <si>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</si>
  <si>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</si>
  <si>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</si>
  <si>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</si>
  <si>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</si>
  <si>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</si>
  <si>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</si>
  <si>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双十一活动奖励明细</t>
  </si>
  <si>
    <t>片区</t>
  </si>
  <si>
    <t>门店</t>
  </si>
  <si>
    <t>个人ID</t>
  </si>
  <si>
    <t>姓名</t>
  </si>
  <si>
    <t>销售毛利奖励</t>
  </si>
  <si>
    <t>合计奖励金额</t>
  </si>
  <si>
    <t>双十一 活动考核目标（11.9）</t>
  </si>
  <si>
    <t>PK组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</si>
  <si>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档销售完成率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</si>
  <si>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档销售完成率</t>
    </r>
  </si>
  <si>
    <r>
      <rPr>
        <b/>
        <sz val="10"/>
        <rFont val="宋体"/>
        <charset val="0"/>
      </rPr>
      <t>退还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</si>
  <si>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r>
      <rPr>
        <b/>
        <sz val="10"/>
        <color rgb="FFFF0000"/>
        <rFont val="Arial"/>
        <charset val="0"/>
      </rPr>
      <t>PK</t>
    </r>
    <r>
      <rPr>
        <b/>
        <sz val="10"/>
        <color rgb="FFFF0000"/>
        <rFont val="宋体"/>
        <charset val="0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</si>
  <si>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</si>
  <si>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</si>
  <si>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</si>
  <si>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</si>
  <si>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</si>
  <si>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</si>
  <si>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</si>
  <si>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</si>
  <si>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</si>
  <si>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</si>
  <si>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</si>
  <si>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</si>
  <si>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</si>
  <si>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</si>
  <si>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</si>
  <si>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</si>
  <si>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</si>
  <si>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</si>
  <si>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</si>
  <si>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</si>
  <si>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</si>
  <si>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</si>
  <si>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</si>
  <si>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</si>
  <si>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</si>
  <si>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</si>
  <si>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</si>
  <si>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0"/>
      </rPr>
      <t xml:space="preserve">退还   </t>
    </r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</si>
  <si>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</si>
  <si>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</si>
  <si>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</si>
  <si>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</si>
  <si>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</si>
  <si>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</si>
  <si>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</si>
  <si>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</si>
  <si>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</si>
  <si>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</si>
  <si>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</si>
  <si>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</si>
  <si>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  <charset val="0"/>
      </rPr>
      <t>PK</t>
    </r>
    <r>
      <rPr>
        <b/>
        <sz val="10"/>
        <rFont val="宋体"/>
        <charset val="0"/>
      </rPr>
      <t>金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</si>
  <si>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</si>
  <si>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</si>
  <si>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</si>
  <si>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</si>
  <si>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</si>
  <si>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</si>
  <si>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</si>
  <si>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</si>
  <si>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</si>
  <si>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</si>
  <si>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</si>
  <si>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</si>
  <si>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</si>
  <si>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</si>
  <si>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</si>
  <si>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</si>
  <si>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</si>
  <si>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</si>
  <si>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</si>
  <si>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</si>
  <si>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</si>
  <si>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</si>
  <si>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</si>
  <si>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</si>
  <si>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</si>
  <si>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</si>
  <si>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</si>
  <si>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</si>
  <si>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</si>
  <si>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</si>
  <si>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</si>
  <si>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</si>
  <si>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</si>
  <si>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</si>
  <si>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</si>
  <si>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</si>
  <si>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</si>
  <si>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</si>
  <si>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</si>
  <si>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</si>
  <si>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</si>
  <si>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浣花滨河路药店</t>
    </r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</si>
  <si>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</si>
  <si>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</si>
  <si>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</si>
  <si>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</si>
  <si>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</si>
  <si>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</si>
  <si>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</si>
  <si>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</si>
  <si>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</si>
  <si>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</si>
  <si>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</si>
  <si>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</si>
  <si>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</si>
  <si>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</si>
  <si>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</si>
  <si>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</si>
  <si>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</si>
  <si>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</si>
  <si>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</si>
  <si>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</si>
  <si>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</si>
  <si>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</si>
  <si>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</si>
  <si>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</si>
  <si>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</si>
  <si>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</si>
  <si>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</si>
  <si>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</si>
  <si>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</si>
  <si>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</si>
  <si>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&gt;7/0</t>
    </r>
    <r>
      <rPr>
        <sz val="10"/>
        <color rgb="FFFF0000"/>
        <rFont val="宋体"/>
        <charset val="0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</si>
  <si>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</si>
  <si>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</si>
  <si>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</si>
  <si>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</si>
  <si>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</si>
  <si>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</si>
  <si>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</si>
  <si>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都江堰药店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</si>
  <si>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</si>
  <si>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</si>
  <si>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</si>
  <si>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</si>
  <si>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</si>
  <si>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</si>
  <si>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</si>
  <si>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</si>
  <si>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</si>
  <si>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</si>
  <si>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</si>
  <si>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</si>
  <si>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</si>
  <si>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</si>
  <si>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</si>
  <si>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</si>
  <si>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</si>
  <si>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</si>
  <si>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</si>
  <si>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</si>
  <si>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</si>
  <si>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</si>
  <si>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</si>
  <si>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</si>
  <si>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</si>
  <si>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</si>
  <si>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</si>
  <si>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</si>
  <si>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</si>
  <si>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</si>
  <si>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</si>
  <si>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</si>
  <si>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</si>
  <si>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</si>
  <si>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</si>
  <si>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</si>
  <si>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</si>
  <si>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</si>
  <si>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</si>
  <si>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</si>
  <si>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</si>
  <si>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</si>
  <si>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</si>
  <si>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</si>
  <si>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</si>
  <si>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</si>
  <si>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</si>
  <si>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</si>
  <si>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</si>
  <si>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</si>
  <si>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</si>
  <si>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</si>
  <si>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</si>
  <si>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</si>
  <si>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</si>
  <si>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</si>
  <si>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</si>
  <si>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</si>
  <si>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</si>
  <si>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</si>
  <si>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</si>
  <si>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</si>
  <si>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</si>
  <si>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</si>
  <si>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</si>
  <si>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</si>
  <si>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</si>
  <si>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</si>
  <si>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</si>
  <si>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</si>
  <si>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</si>
  <si>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</si>
  <si>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</si>
  <si>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旗舰店</t>
    </r>
  </si>
  <si>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</si>
  <si>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</si>
  <si>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</si>
  <si>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</si>
  <si>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</si>
  <si>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</si>
  <si>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</si>
  <si>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</si>
  <si>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</si>
  <si>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</si>
  <si>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</si>
  <si>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</si>
  <si>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</si>
  <si>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</si>
  <si>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</si>
  <si>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</si>
  <si>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</si>
  <si>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</si>
  <si>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</si>
  <si>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</si>
  <si>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</si>
  <si>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</si>
  <si>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</si>
  <si>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</si>
  <si>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</si>
  <si>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</si>
  <si>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</si>
  <si>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</si>
  <si>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</si>
  <si>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</si>
  <si>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</si>
  <si>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</si>
  <si>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</si>
  <si>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</si>
  <si>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</si>
  <si>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</si>
  <si>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</si>
  <si>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</si>
  <si>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</si>
  <si>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</si>
  <si>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</si>
  <si>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</si>
  <si>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</si>
  <si>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</si>
  <si>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</si>
  <si>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</si>
  <si>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</si>
  <si>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</si>
  <si>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</si>
  <si>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</si>
  <si>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</si>
  <si>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</si>
  <si>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</si>
  <si>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</si>
  <si>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</si>
  <si>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</si>
  <si>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</si>
  <si>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</si>
  <si>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</si>
  <si>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</si>
  <si>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</si>
  <si>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</si>
  <si>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</si>
  <si>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</si>
  <si>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</si>
  <si>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</si>
  <si>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</si>
  <si>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</si>
  <si>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</si>
  <si>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</si>
  <si>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</si>
  <si>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</si>
  <si>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</si>
  <si>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</si>
  <si>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</si>
  <si>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</si>
  <si>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</si>
  <si>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</si>
  <si>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</si>
  <si>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</si>
  <si>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</si>
  <si>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</si>
  <si>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</si>
  <si>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</si>
  <si>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</si>
  <si>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</si>
  <si>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</si>
  <si>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</si>
  <si>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</si>
  <si>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</si>
  <si>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</si>
  <si>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</si>
  <si>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</si>
  <si>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</si>
  <si>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</si>
  <si>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</si>
  <si>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</si>
  <si>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</si>
  <si>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</si>
  <si>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</si>
  <si>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</si>
  <si>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</si>
  <si>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</si>
  <si>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0"/>
      </rPr>
      <t>陈蓉</t>
    </r>
    <r>
      <rPr>
        <sz val="10"/>
        <color rgb="FFFF0000"/>
        <rFont val="Arial"/>
        <charset val="0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</si>
  <si>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</si>
  <si>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</si>
  <si>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</si>
  <si>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</si>
  <si>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</si>
  <si>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</si>
  <si>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</si>
  <si>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</si>
  <si>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</si>
  <si>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</si>
  <si>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</si>
  <si>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0"/>
      </rPr>
      <t>城郊一片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&gt;3/9(</t>
    </r>
    <r>
      <rPr>
        <sz val="10"/>
        <color rgb="FFFF0000"/>
        <rFont val="宋体"/>
        <charset val="0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</si>
  <si>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</si>
  <si>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</si>
  <si>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</si>
  <si>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</si>
  <si>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</si>
  <si>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</si>
  <si>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</si>
  <si>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</si>
  <si>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</si>
  <si>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</si>
  <si>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</si>
  <si>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</si>
  <si>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</si>
  <si>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</si>
  <si>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</si>
  <si>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</si>
  <si>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</si>
  <si>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</si>
  <si>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</si>
  <si>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</si>
  <si>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</si>
  <si>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</si>
  <si>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</si>
  <si>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</si>
  <si>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</si>
  <si>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</si>
  <si>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</si>
  <si>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</si>
  <si>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</si>
  <si>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</si>
  <si>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</si>
  <si>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</si>
  <si>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</si>
  <si>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</si>
  <si>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</si>
  <si>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</si>
  <si>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周三（城郊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</si>
  <si>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</si>
  <si>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</si>
  <si>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</si>
  <si>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</si>
  <si>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</si>
  <si>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</si>
  <si>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</si>
  <si>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</si>
  <si>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</si>
  <si>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</si>
  <si>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</si>
  <si>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</si>
  <si>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</si>
  <si>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</si>
  <si>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</si>
  <si>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</si>
  <si>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</si>
  <si>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</si>
  <si>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</si>
  <si>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</si>
  <si>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</si>
  <si>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</si>
  <si>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</si>
  <si>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</si>
  <si>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</si>
  <si>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</si>
  <si>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</si>
  <si>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</si>
  <si>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</si>
  <si>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</si>
  <si>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</si>
  <si>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</si>
  <si>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</si>
  <si>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</si>
  <si>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</si>
  <si>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</si>
  <si>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</si>
  <si>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</si>
  <si>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</si>
  <si>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</si>
  <si>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</si>
  <si>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</si>
  <si>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</si>
  <si>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</si>
  <si>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</si>
  <si>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</si>
  <si>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</si>
  <si>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</si>
  <si>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</si>
  <si>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</si>
  <si>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</si>
  <si>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</si>
  <si>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</si>
  <si>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</si>
  <si>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</si>
  <si>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</si>
  <si>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</si>
  <si>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</si>
  <si>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</si>
  <si>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</si>
  <si>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</si>
  <si>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</si>
  <si>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</si>
  <si>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</si>
  <si>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</si>
  <si>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</si>
  <si>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</si>
  <si>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</si>
  <si>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</si>
  <si>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</si>
  <si>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</si>
  <si>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</si>
  <si>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</si>
  <si>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</si>
  <si>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</si>
  <si>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</si>
  <si>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</si>
  <si>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</si>
  <si>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</si>
  <si>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</si>
  <si>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</si>
  <si>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</si>
  <si>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</si>
  <si>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</si>
  <si>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</si>
  <si>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</si>
  <si>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</si>
  <si>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</si>
  <si>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</si>
  <si>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</si>
  <si>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</si>
  <si>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</si>
  <si>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</si>
  <si>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</si>
  <si>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</si>
  <si>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</si>
  <si>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</si>
  <si>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</si>
  <si>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</si>
  <si>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</si>
  <si>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</si>
  <si>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</si>
  <si>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</si>
  <si>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</si>
  <si>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</si>
  <si>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</si>
  <si>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</si>
  <si>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</si>
  <si>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</si>
  <si>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</si>
  <si>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</si>
  <si>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</si>
  <si>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</si>
  <si>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</si>
  <si>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</si>
  <si>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</si>
  <si>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</si>
  <si>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</si>
  <si>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</si>
  <si>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</si>
  <si>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</si>
  <si>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</si>
  <si>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</si>
  <si>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</si>
  <si>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</si>
  <si>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</si>
  <si>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</si>
  <si>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</si>
  <si>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</si>
  <si>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</si>
  <si>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</si>
  <si>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</si>
  <si>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</si>
  <si>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</si>
  <si>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</si>
  <si>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</si>
  <si>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</si>
  <si>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</si>
  <si>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</si>
  <si>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</si>
  <si>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</si>
  <si>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</si>
  <si>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</si>
  <si>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</si>
  <si>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</si>
  <si>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</si>
  <si>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</si>
  <si>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</si>
  <si>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</si>
  <si>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</si>
  <si>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</si>
  <si>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</si>
  <si>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</si>
  <si>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</si>
  <si>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</si>
  <si>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</si>
  <si>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</si>
  <si>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</si>
  <si>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</si>
  <si>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</si>
  <si>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</si>
  <si>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</si>
  <si>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</si>
  <si>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</si>
  <si>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</si>
  <si>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</si>
  <si>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</si>
  <si>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</si>
  <si>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</si>
  <si>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</si>
  <si>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</si>
  <si>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</si>
  <si>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</si>
  <si>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</si>
  <si>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</si>
  <si>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</si>
  <si>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</si>
  <si>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</si>
  <si>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</si>
  <si>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</si>
  <si>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</si>
  <si>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怀远店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</si>
  <si>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&gt;1.5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</si>
  <si>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</si>
  <si>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</si>
  <si>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</si>
  <si>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</si>
  <si>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</si>
  <si>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</si>
  <si>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</si>
  <si>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</si>
  <si>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</si>
  <si>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</si>
  <si>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</si>
  <si>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</si>
  <si>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0"/>
      </rPr>
      <t>营业员</t>
    </r>
    <r>
      <rPr>
        <sz val="10"/>
        <color rgb="FFFF0000"/>
        <rFont val="Arial"/>
        <charset val="0"/>
      </rPr>
      <t>,</t>
    </r>
    <r>
      <rPr>
        <sz val="10"/>
        <color rgb="FFFF0000"/>
        <rFont val="宋体"/>
        <charset val="0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</si>
  <si>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</si>
  <si>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</si>
  <si>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</si>
  <si>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</si>
  <si>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</si>
  <si>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</si>
  <si>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</si>
  <si>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</si>
  <si>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</si>
  <si>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</si>
  <si>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</si>
  <si>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</si>
  <si>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</si>
  <si>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</si>
  <si>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</si>
  <si>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</si>
  <si>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</si>
  <si>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</si>
  <si>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</si>
  <si>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</si>
  <si>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</si>
  <si>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</si>
  <si>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</si>
  <si>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</si>
  <si>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</si>
  <si>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</si>
  <si>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</si>
  <si>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</si>
  <si>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</si>
  <si>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</si>
  <si>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</si>
  <si>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</si>
  <si>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</si>
  <si>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</si>
  <si>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</si>
  <si>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</si>
  <si>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</si>
  <si>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</si>
  <si>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</si>
  <si>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</si>
  <si>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r>
      <rPr>
        <sz val="10"/>
        <color rgb="FFFF0000"/>
        <rFont val="宋体"/>
        <charset val="0"/>
      </rPr>
      <t>城郊二片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&gt;0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</si>
  <si>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</si>
  <si>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</si>
  <si>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</si>
  <si>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</si>
  <si>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</si>
  <si>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</si>
  <si>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</si>
  <si>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</si>
  <si>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</si>
  <si>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</si>
  <si>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</si>
  <si>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</si>
  <si>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</si>
  <si>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</si>
  <si>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</si>
  <si>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</si>
  <si>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</si>
  <si>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</si>
  <si>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</si>
  <si>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</si>
  <si>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</si>
  <si>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</si>
  <si>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</si>
  <si>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</si>
  <si>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</si>
  <si>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</si>
  <si>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</si>
  <si>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</si>
  <si>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0"/>
      </rPr>
      <t>林霞</t>
    </r>
    <r>
      <rPr>
        <sz val="10"/>
        <color rgb="FFFF0000"/>
        <rFont val="Arial"/>
        <charset val="0"/>
      </rPr>
      <t>2</t>
    </r>
  </si>
  <si>
    <t>12109</t>
  </si>
  <si>
    <t>17358665200</t>
  </si>
  <si>
    <t>301_587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</si>
  <si>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</si>
  <si>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</si>
  <si>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</si>
  <si>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</si>
  <si>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</si>
  <si>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</si>
  <si>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</si>
  <si>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</si>
  <si>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</si>
  <si>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</si>
  <si>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</si>
  <si>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</si>
  <si>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</si>
  <si>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</si>
  <si>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</si>
  <si>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</si>
  <si>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</si>
  <si>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</si>
  <si>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</si>
  <si>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</si>
  <si>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</si>
  <si>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</si>
  <si>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</si>
  <si>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</si>
  <si>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</si>
  <si>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</si>
  <si>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</si>
  <si>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</si>
  <si>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</si>
  <si>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</si>
  <si>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</si>
  <si>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</si>
  <si>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</si>
  <si>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</si>
  <si>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</si>
  <si>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</si>
  <si>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</si>
  <si>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</si>
  <si>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</si>
  <si>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</si>
  <si>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</si>
  <si>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</si>
  <si>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</si>
  <si>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</si>
  <si>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</si>
  <si>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</si>
  <si>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</si>
  <si>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</si>
  <si>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</si>
  <si>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</si>
  <si>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</si>
  <si>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</si>
  <si>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</si>
  <si>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</si>
  <si>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</si>
  <si>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</si>
  <si>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</si>
  <si>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</si>
  <si>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</si>
  <si>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</si>
  <si>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</si>
  <si>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</si>
  <si>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</si>
  <si>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</si>
  <si>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</si>
  <si>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</si>
  <si>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</si>
  <si>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</si>
  <si>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</si>
  <si>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</si>
  <si>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</si>
  <si>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</si>
  <si>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</si>
  <si>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</si>
  <si>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</si>
  <si>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</si>
  <si>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</si>
  <si>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</si>
  <si>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</si>
  <si>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</si>
  <si>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</si>
  <si>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</si>
  <si>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</si>
  <si>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</si>
  <si>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</si>
  <si>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</si>
  <si>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</si>
  <si>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</si>
  <si>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</si>
  <si>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</si>
  <si>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</si>
  <si>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</si>
  <si>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</si>
  <si>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</si>
  <si>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</si>
  <si>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</si>
  <si>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</si>
  <si>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</si>
  <si>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</si>
  <si>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</si>
  <si>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</si>
  <si>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</si>
  <si>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</si>
  <si>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</si>
  <si>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</si>
  <si>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</si>
  <si>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</si>
  <si>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</si>
  <si>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</si>
  <si>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</si>
  <si>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</si>
  <si>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</si>
  <si>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</si>
  <si>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</si>
  <si>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</si>
  <si>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</si>
  <si>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</si>
  <si>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</si>
  <si>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</si>
  <si>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</si>
  <si>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</si>
  <si>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</si>
  <si>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</si>
  <si>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</si>
  <si>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</si>
  <si>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</si>
  <si>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</si>
  <si>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</si>
  <si>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</si>
  <si>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</si>
  <si>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</si>
  <si>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</si>
  <si>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</si>
  <si>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</si>
  <si>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</si>
  <si>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</si>
  <si>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</si>
  <si>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</si>
  <si>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</si>
  <si>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</si>
  <si>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</si>
  <si>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</si>
  <si>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</si>
  <si>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</si>
  <si>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</si>
  <si>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</si>
  <si>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</si>
  <si>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</si>
  <si>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</si>
  <si>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</si>
  <si>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</si>
  <si>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</si>
  <si>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</si>
  <si>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</si>
  <si>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</si>
  <si>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</si>
  <si>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</si>
  <si>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</si>
  <si>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</si>
  <si>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</si>
  <si>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</si>
  <si>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</si>
  <si>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</si>
  <si>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</si>
  <si>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</si>
  <si>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</si>
  <si>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</si>
  <si>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</si>
  <si>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</si>
  <si>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</si>
  <si>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</si>
  <si>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</si>
  <si>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</si>
  <si>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</si>
  <si>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</si>
  <si>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</si>
  <si>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</si>
  <si>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</si>
  <si>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</si>
  <si>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</si>
  <si>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</si>
  <si>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</si>
  <si>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</si>
  <si>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</si>
  <si>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</si>
  <si>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</si>
  <si>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0"/>
      </rPr>
      <t>李静</t>
    </r>
    <r>
      <rPr>
        <sz val="10"/>
        <color rgb="FFFF0000"/>
        <rFont val="Arial"/>
        <charset val="0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</si>
  <si>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</si>
  <si>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</si>
  <si>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</si>
  <si>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</si>
  <si>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</si>
  <si>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</si>
  <si>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</si>
  <si>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</si>
  <si>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</si>
  <si>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</si>
  <si>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</si>
  <si>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</si>
  <si>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</si>
  <si>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</si>
  <si>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</si>
  <si>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</si>
  <si>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</si>
  <si>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</si>
  <si>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</si>
  <si>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</si>
  <si>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</si>
  <si>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</si>
  <si>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</si>
  <si>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</si>
  <si>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</si>
  <si>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</si>
  <si>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</si>
  <si>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</si>
  <si>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</si>
  <si>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</si>
  <si>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</si>
  <si>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</si>
  <si>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</si>
  <si>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</si>
  <si>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</si>
  <si>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</si>
  <si>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</si>
  <si>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</si>
  <si>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</si>
  <si>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</si>
  <si>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</si>
  <si>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</si>
  <si>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</si>
  <si>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</si>
  <si>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</si>
  <si>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</si>
  <si>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</si>
  <si>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</si>
  <si>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</si>
  <si>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</si>
  <si>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</si>
  <si>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</si>
  <si>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</si>
  <si>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</si>
  <si>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</si>
  <si>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</si>
  <si>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</si>
  <si>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</si>
  <si>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</si>
  <si>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</si>
  <si>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</si>
  <si>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</si>
  <si>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</si>
  <si>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</si>
  <si>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</si>
  <si>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</si>
  <si>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</si>
  <si>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</si>
  <si>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</si>
  <si>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</si>
  <si>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</si>
  <si>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</si>
  <si>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</si>
  <si>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</si>
  <si>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</si>
  <si>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</si>
  <si>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</si>
  <si>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</si>
  <si>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</si>
  <si>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</si>
  <si>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</si>
  <si>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</si>
  <si>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</si>
  <si>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</si>
  <si>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鲁雪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</si>
  <si>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</si>
  <si>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</si>
  <si>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</si>
  <si>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</si>
  <si>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</si>
  <si>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</si>
  <si>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</si>
  <si>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</si>
  <si>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</si>
  <si>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</si>
  <si>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</si>
  <si>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</si>
  <si>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</si>
  <si>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</si>
  <si>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</si>
  <si>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</si>
  <si>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</si>
  <si>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</si>
  <si>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</si>
  <si>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</si>
  <si>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</si>
  <si>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</si>
  <si>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</si>
  <si>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</si>
  <si>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</si>
  <si>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</si>
  <si>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</si>
  <si>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</si>
  <si>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</si>
  <si>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</si>
  <si>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</si>
  <si>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</si>
  <si>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</si>
  <si>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</si>
  <si>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</si>
  <si>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</si>
  <si>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</si>
  <si>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</si>
  <si>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</si>
  <si>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</si>
  <si>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</si>
  <si>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</si>
  <si>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</si>
  <si>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</si>
  <si>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</si>
  <si>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</si>
  <si>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</si>
  <si>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</si>
  <si>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</si>
  <si>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</si>
  <si>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</si>
  <si>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</si>
  <si>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</si>
  <si>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</si>
  <si>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</si>
  <si>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</si>
  <si>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</si>
  <si>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</si>
  <si>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</si>
  <si>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</si>
  <si>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</si>
  <si>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</si>
  <si>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</si>
  <si>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</si>
  <si>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</si>
  <si>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</si>
  <si>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</si>
  <si>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</si>
  <si>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</si>
  <si>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</si>
  <si>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</si>
  <si>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</si>
  <si>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</si>
  <si>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</si>
  <si>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</si>
  <si>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</si>
  <si>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</si>
  <si>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</si>
  <si>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</si>
  <si>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</si>
  <si>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</si>
  <si>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</si>
  <si>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</si>
  <si>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</si>
  <si>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</si>
  <si>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</si>
  <si>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</si>
  <si>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</si>
  <si>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</si>
  <si>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</si>
  <si>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</si>
  <si>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</si>
  <si>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</si>
  <si>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</si>
  <si>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</si>
  <si>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</si>
  <si>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</si>
  <si>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</si>
  <si>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</si>
  <si>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</si>
  <si>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</si>
  <si>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</si>
  <si>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</si>
  <si>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</si>
  <si>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</si>
  <si>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</si>
  <si>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</si>
  <si>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</si>
  <si>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</si>
  <si>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</si>
  <si>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</si>
  <si>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</si>
  <si>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</si>
  <si>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</si>
  <si>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</si>
  <si>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</si>
  <si>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</si>
  <si>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</si>
  <si>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</si>
  <si>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</si>
  <si>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</si>
  <si>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</si>
  <si>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</si>
  <si>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</si>
  <si>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</si>
  <si>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</si>
  <si>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</si>
  <si>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</si>
  <si>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</si>
  <si>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</si>
  <si>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</si>
  <si>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</si>
  <si>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</si>
  <si>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</si>
  <si>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</si>
  <si>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</si>
  <si>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</si>
  <si>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</si>
  <si>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</si>
  <si>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</si>
  <si>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</si>
  <si>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</si>
  <si>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</si>
  <si>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</si>
  <si>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</si>
  <si>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</si>
  <si>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</si>
  <si>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</si>
  <si>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</si>
  <si>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</si>
  <si>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</si>
  <si>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</si>
  <si>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</si>
  <si>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</si>
  <si>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</si>
  <si>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</si>
  <si>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</si>
  <si>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</si>
  <si>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</si>
  <si>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</si>
  <si>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</si>
  <si>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</si>
  <si>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</si>
  <si>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</si>
  <si>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</si>
  <si>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</si>
  <si>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</si>
  <si>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</si>
  <si>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</si>
  <si>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</si>
  <si>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</si>
  <si>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</si>
  <si>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</si>
  <si>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</si>
  <si>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</si>
  <si>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</si>
  <si>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</si>
  <si>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</si>
  <si>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</si>
  <si>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</si>
  <si>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</si>
  <si>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</si>
  <si>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</si>
  <si>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</si>
  <si>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</si>
  <si>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</si>
  <si>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</si>
  <si>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</si>
  <si>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</si>
  <si>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</si>
  <si>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</si>
  <si>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</si>
  <si>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</si>
  <si>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</si>
  <si>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</si>
  <si>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</si>
  <si>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</si>
  <si>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</si>
  <si>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</si>
  <si>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</si>
  <si>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</si>
  <si>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</si>
  <si>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</si>
  <si>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</si>
  <si>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</si>
  <si>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</si>
  <si>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</si>
  <si>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</si>
  <si>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</si>
  <si>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</si>
  <si>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</si>
  <si>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</si>
  <si>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</si>
  <si>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</si>
  <si>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</si>
  <si>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</si>
  <si>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</si>
  <si>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</si>
  <si>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</si>
  <si>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</si>
  <si>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</si>
  <si>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</si>
  <si>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</si>
  <si>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</si>
  <si>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</si>
  <si>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</si>
  <si>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</si>
  <si>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</si>
  <si>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</si>
  <si>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</si>
  <si>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</si>
  <si>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</si>
  <si>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</si>
  <si>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</si>
  <si>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</si>
  <si>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</si>
  <si>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</si>
  <si>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</si>
  <si>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</si>
  <si>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</si>
  <si>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</si>
  <si>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</si>
  <si>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</si>
  <si>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</si>
  <si>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</si>
  <si>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</si>
  <si>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</si>
  <si>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</si>
  <si>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</si>
  <si>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</si>
  <si>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</si>
  <si>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</si>
  <si>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</si>
  <si>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</si>
  <si>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</si>
  <si>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</si>
  <si>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</si>
  <si>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</si>
  <si>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</si>
  <si>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</si>
  <si>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</si>
  <si>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</si>
  <si>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</si>
  <si>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</si>
  <si>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</si>
  <si>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</si>
  <si>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</si>
  <si>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</si>
  <si>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</si>
  <si>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</si>
  <si>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</si>
  <si>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</si>
  <si>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</si>
  <si>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</si>
  <si>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</si>
  <si>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</si>
  <si>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</si>
  <si>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</si>
  <si>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</si>
  <si>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</si>
  <si>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</si>
  <si>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</si>
  <si>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</si>
  <si>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</si>
  <si>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</si>
  <si>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</si>
  <si>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</si>
  <si>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</si>
  <si>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</si>
  <si>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</si>
  <si>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</si>
  <si>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</si>
  <si>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</si>
  <si>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</si>
  <si>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</si>
  <si>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</si>
  <si>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</si>
  <si>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</si>
  <si>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</si>
  <si>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</si>
  <si>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</si>
  <si>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</si>
  <si>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</si>
  <si>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</si>
  <si>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</si>
  <si>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</si>
  <si>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</si>
  <si>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</si>
  <si>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</si>
  <si>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</si>
  <si>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</si>
  <si>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</si>
  <si>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</si>
  <si>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</si>
  <si>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</si>
  <si>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</si>
  <si>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</si>
  <si>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</si>
  <si>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</si>
  <si>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</si>
  <si>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</si>
  <si>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</si>
  <si>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</si>
  <si>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</si>
  <si>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</si>
  <si>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</si>
  <si>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</si>
  <si>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</si>
  <si>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</si>
  <si>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</si>
  <si>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</si>
  <si>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</si>
  <si>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</si>
  <si>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</si>
  <si>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</si>
  <si>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</si>
  <si>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</si>
  <si>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</si>
  <si>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</si>
  <si>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</si>
  <si>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</si>
  <si>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</si>
  <si>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</si>
  <si>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</si>
  <si>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</si>
  <si>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</si>
  <si>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</si>
  <si>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</si>
  <si>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</si>
  <si>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</si>
  <si>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</si>
  <si>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</si>
  <si>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</si>
  <si>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</si>
  <si>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</si>
  <si>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</si>
  <si>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</si>
  <si>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</si>
  <si>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</si>
  <si>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</si>
  <si>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</si>
  <si>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</si>
  <si>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</si>
  <si>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</si>
  <si>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</si>
  <si>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</si>
  <si>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</si>
  <si>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</si>
  <si>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</si>
  <si>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</si>
  <si>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</si>
  <si>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</si>
  <si>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</si>
  <si>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</si>
  <si>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</si>
  <si>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</si>
  <si>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</si>
  <si>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</si>
  <si>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</si>
  <si>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</si>
  <si>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</si>
  <si>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</si>
  <si>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</si>
  <si>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</si>
  <si>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</si>
  <si>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</si>
  <si>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</si>
  <si>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</si>
  <si>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</si>
  <si>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</si>
  <si>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</si>
  <si>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</si>
  <si>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</si>
  <si>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</si>
  <si>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</si>
  <si>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</si>
  <si>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</si>
  <si>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</si>
  <si>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</si>
  <si>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</si>
  <si>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</si>
  <si>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</si>
  <si>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</si>
  <si>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</si>
  <si>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</si>
  <si>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</si>
  <si>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</si>
  <si>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</si>
  <si>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</si>
  <si>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</si>
  <si>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</si>
  <si>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</si>
  <si>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</si>
  <si>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</si>
  <si>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</si>
  <si>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</si>
  <si>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</si>
  <si>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</si>
  <si>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</si>
  <si>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</si>
  <si>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</si>
  <si>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</si>
  <si>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</si>
  <si>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</si>
  <si>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</si>
  <si>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</si>
  <si>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</si>
  <si>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</si>
  <si>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</si>
  <si>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</si>
  <si>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</si>
  <si>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</si>
  <si>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</si>
  <si>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</si>
  <si>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</si>
  <si>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</si>
  <si>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</si>
  <si>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</si>
  <si>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</si>
  <si>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</si>
  <si>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</si>
  <si>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</si>
  <si>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</si>
  <si>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</si>
  <si>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</si>
  <si>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</si>
  <si>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</si>
  <si>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</si>
  <si>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</si>
  <si>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</si>
  <si>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</si>
  <si>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</si>
  <si>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</si>
  <si>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</si>
  <si>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</si>
  <si>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</si>
  <si>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</si>
  <si>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</si>
  <si>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</si>
  <si>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</si>
  <si>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</si>
  <si>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</si>
  <si>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</si>
  <si>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</si>
  <si>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</si>
  <si>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</si>
  <si>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</si>
  <si>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</si>
  <si>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</si>
  <si>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</si>
  <si>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</si>
  <si>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</si>
  <si>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</si>
  <si>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</si>
  <si>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</si>
  <si>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</si>
  <si>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</si>
  <si>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</si>
  <si>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</si>
  <si>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</si>
  <si>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</si>
  <si>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</si>
  <si>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</si>
  <si>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</si>
  <si>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</si>
  <si>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</si>
  <si>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</si>
  <si>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</si>
  <si>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</si>
  <si>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</si>
  <si>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</si>
  <si>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</si>
  <si>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</si>
  <si>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</si>
  <si>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</si>
  <si>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</si>
  <si>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</si>
  <si>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</si>
  <si>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</si>
  <si>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</si>
  <si>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</si>
  <si>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</si>
  <si>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</si>
  <si>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</si>
  <si>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</si>
  <si>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</si>
  <si>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</si>
  <si>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</si>
  <si>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</si>
  <si>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</si>
  <si>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</si>
  <si>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</si>
  <si>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</si>
  <si>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</si>
  <si>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</si>
  <si>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</si>
  <si>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</si>
  <si>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</si>
  <si>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</si>
  <si>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</si>
  <si>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</si>
  <si>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</si>
  <si>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</si>
  <si>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</si>
  <si>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</si>
  <si>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</si>
  <si>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</si>
  <si>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</si>
  <si>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</si>
  <si>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</si>
  <si>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</si>
  <si>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</si>
  <si>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</si>
  <si>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</si>
  <si>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</si>
  <si>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</si>
  <si>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</si>
  <si>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</si>
  <si>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</si>
  <si>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</si>
  <si>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</si>
  <si>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</si>
  <si>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</si>
  <si>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</si>
  <si>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</si>
  <si>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</si>
  <si>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</si>
  <si>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</si>
  <si>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</si>
  <si>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</si>
  <si>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</si>
  <si>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</si>
  <si>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</si>
  <si>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</si>
  <si>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</si>
  <si>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</si>
  <si>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</si>
  <si>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</si>
  <si>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</si>
  <si>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</si>
  <si>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</si>
  <si>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</si>
  <si>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</si>
  <si>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</si>
  <si>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</si>
  <si>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</si>
  <si>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</si>
  <si>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</si>
  <si>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</si>
  <si>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</si>
  <si>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</si>
  <si>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</si>
  <si>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</si>
  <si>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</si>
  <si>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</si>
  <si>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</si>
  <si>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</si>
  <si>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</si>
  <si>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</si>
  <si>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</si>
  <si>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</si>
  <si>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</si>
  <si>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</si>
  <si>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</si>
  <si>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</si>
  <si>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</si>
  <si>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</si>
  <si>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</si>
  <si>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</si>
  <si>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</si>
  <si>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</si>
  <si>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</si>
  <si>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</si>
  <si>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</si>
  <si>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</si>
  <si>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</si>
  <si>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</si>
  <si>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</si>
  <si>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</si>
  <si>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</si>
  <si>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</si>
  <si>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</si>
  <si>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</si>
  <si>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</si>
  <si>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</si>
  <si>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</si>
  <si>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</si>
  <si>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</si>
  <si>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</si>
  <si>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</si>
  <si>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</si>
  <si>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</si>
  <si>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</si>
  <si>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</si>
  <si>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</si>
  <si>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</si>
  <si>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</si>
  <si>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</si>
  <si>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</si>
  <si>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</si>
  <si>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</si>
  <si>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</si>
  <si>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</si>
  <si>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</si>
  <si>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</si>
  <si>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</si>
  <si>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</si>
  <si>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</si>
  <si>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</si>
  <si>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</si>
  <si>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</si>
  <si>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</si>
  <si>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</si>
  <si>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</si>
  <si>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</si>
  <si>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</si>
  <si>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</si>
  <si>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</si>
  <si>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</si>
  <si>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</si>
  <si>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</si>
  <si>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</si>
  <si>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</si>
  <si>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</si>
  <si>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</si>
  <si>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</si>
  <si>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</si>
  <si>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</si>
  <si>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</si>
  <si>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</si>
  <si>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</si>
  <si>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</si>
  <si>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</si>
  <si>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</si>
  <si>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</si>
  <si>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</si>
  <si>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</si>
  <si>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</si>
  <si>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</si>
  <si>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</si>
  <si>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</si>
  <si>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</si>
  <si>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</si>
  <si>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</si>
  <si>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</si>
  <si>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</si>
  <si>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</si>
  <si>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</si>
  <si>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</si>
  <si>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</si>
  <si>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</si>
  <si>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</si>
  <si>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</si>
  <si>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</si>
  <si>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</si>
  <si>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</si>
  <si>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</si>
  <si>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</si>
  <si>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</si>
  <si>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</si>
  <si>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</si>
  <si>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</si>
  <si>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</si>
  <si>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</si>
  <si>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</si>
  <si>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</si>
  <si>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</si>
  <si>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</si>
  <si>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</si>
  <si>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</si>
  <si>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</si>
  <si>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</si>
  <si>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</si>
  <si>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</si>
  <si>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</si>
  <si>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</si>
  <si>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</si>
  <si>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</si>
  <si>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</si>
  <si>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</si>
  <si>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</si>
  <si>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</si>
  <si>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</si>
  <si>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</si>
  <si>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</si>
  <si>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</si>
  <si>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</si>
  <si>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</si>
  <si>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</si>
  <si>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</si>
  <si>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</si>
  <si>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</si>
  <si>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</si>
  <si>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</si>
  <si>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</si>
  <si>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</si>
  <si>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</si>
  <si>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</si>
  <si>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</si>
  <si>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</si>
  <si>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</si>
  <si>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</si>
  <si>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</si>
  <si>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</si>
  <si>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</si>
  <si>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</si>
  <si>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</si>
  <si>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</si>
  <si>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</si>
  <si>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</si>
  <si>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</si>
  <si>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</si>
  <si>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</si>
  <si>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</si>
  <si>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</si>
  <si>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</si>
  <si>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</si>
  <si>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</si>
  <si>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</si>
  <si>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</si>
  <si>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</si>
  <si>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</si>
  <si>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</si>
  <si>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</si>
  <si>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</si>
  <si>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</si>
  <si>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</si>
  <si>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</si>
  <si>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</si>
  <si>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</si>
  <si>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</si>
  <si>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</si>
  <si>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</si>
  <si>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</si>
  <si>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</si>
  <si>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</si>
  <si>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</si>
  <si>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</si>
  <si>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</si>
  <si>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</si>
  <si>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</si>
  <si>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</si>
  <si>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</si>
  <si>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</si>
  <si>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</si>
  <si>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</si>
  <si>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</si>
  <si>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</si>
  <si>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</si>
  <si>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</si>
  <si>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</si>
  <si>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</si>
  <si>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</si>
  <si>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</si>
  <si>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</si>
  <si>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</si>
  <si>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</si>
  <si>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</si>
  <si>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</si>
  <si>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</si>
  <si>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</si>
  <si>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</si>
  <si>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</si>
  <si>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</si>
  <si>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</si>
  <si>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</si>
  <si>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</si>
  <si>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</si>
  <si>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</si>
  <si>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</si>
  <si>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</si>
  <si>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</si>
  <si>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</si>
  <si>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</si>
  <si>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</si>
  <si>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</si>
  <si>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</si>
  <si>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</si>
  <si>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</si>
  <si>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</si>
  <si>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</si>
  <si>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</si>
  <si>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</si>
  <si>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</si>
  <si>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</si>
  <si>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</si>
  <si>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</si>
  <si>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</si>
  <si>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</si>
  <si>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</si>
  <si>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</si>
  <si>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</si>
  <si>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</si>
  <si>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</si>
  <si>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</si>
  <si>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</si>
  <si>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</si>
  <si>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</si>
  <si>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</si>
  <si>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</si>
  <si>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</si>
  <si>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</si>
  <si>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</si>
  <si>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</si>
  <si>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</si>
  <si>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</si>
  <si>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</si>
  <si>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</si>
  <si>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</si>
  <si>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</si>
  <si>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</si>
  <si>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</si>
  <si>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</si>
  <si>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</si>
  <si>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</si>
  <si>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</si>
  <si>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</si>
  <si>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</si>
  <si>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</si>
  <si>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</si>
  <si>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</si>
  <si>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</si>
  <si>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</si>
  <si>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</si>
  <si>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</si>
  <si>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</si>
  <si>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</si>
  <si>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</si>
  <si>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</si>
  <si>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</si>
  <si>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</si>
  <si>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</si>
  <si>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</si>
  <si>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</si>
  <si>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</si>
  <si>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</si>
  <si>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</si>
  <si>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</si>
  <si>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</si>
  <si>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</si>
  <si>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</si>
  <si>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</si>
  <si>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</si>
  <si>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</si>
  <si>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</si>
  <si>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</si>
  <si>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</si>
  <si>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</si>
  <si>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</si>
  <si>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</si>
  <si>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</si>
  <si>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</si>
  <si>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</si>
  <si>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</si>
  <si>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</si>
  <si>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</si>
  <si>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</si>
  <si>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</si>
  <si>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</si>
  <si>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</si>
  <si>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</si>
  <si>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</si>
  <si>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</si>
  <si>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</si>
  <si>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</si>
  <si>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</si>
  <si>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</si>
  <si>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</si>
  <si>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</si>
  <si>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</si>
  <si>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</si>
  <si>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</si>
  <si>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</si>
  <si>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</si>
  <si>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</si>
  <si>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</si>
  <si>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</si>
  <si>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</si>
  <si>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</si>
  <si>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</si>
  <si>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</si>
  <si>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</si>
  <si>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</si>
  <si>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</si>
  <si>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</si>
  <si>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</si>
  <si>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</si>
  <si>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</si>
  <si>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</si>
  <si>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</si>
  <si>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</si>
  <si>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</si>
  <si>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</si>
  <si>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</si>
  <si>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</si>
  <si>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</si>
  <si>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</si>
  <si>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</si>
  <si>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</si>
  <si>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</si>
  <si>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</si>
  <si>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</si>
  <si>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</si>
  <si>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</si>
  <si>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</si>
  <si>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</si>
  <si>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</si>
  <si>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</si>
  <si>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</si>
  <si>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</si>
  <si>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</si>
  <si>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</si>
  <si>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</si>
  <si>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</si>
  <si>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</si>
  <si>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</si>
  <si>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</si>
  <si>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</si>
  <si>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</si>
  <si>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</si>
  <si>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</si>
  <si>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</si>
  <si>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</si>
  <si>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</si>
  <si>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</si>
  <si>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</si>
  <si>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</si>
  <si>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</si>
  <si>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</si>
  <si>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</si>
  <si>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</si>
  <si>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</si>
  <si>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</si>
  <si>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</si>
  <si>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</si>
  <si>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</si>
  <si>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</si>
  <si>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</si>
  <si>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伍梦丽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</si>
  <si>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</si>
  <si>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</si>
  <si>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</si>
  <si>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</si>
  <si>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</si>
  <si>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</si>
  <si>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</si>
  <si>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</si>
  <si>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</si>
  <si>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</si>
  <si>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</si>
  <si>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</si>
  <si>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</si>
  <si>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</si>
  <si>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</si>
  <si>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</si>
  <si>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</si>
  <si>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</si>
  <si>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</si>
  <si>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</si>
  <si>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</si>
  <si>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</si>
  <si>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</si>
  <si>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</si>
  <si>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</si>
  <si>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</si>
  <si>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</si>
  <si>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</si>
  <si>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</si>
  <si>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</si>
  <si>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</si>
  <si>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</si>
  <si>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</si>
  <si>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</si>
  <si>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</si>
  <si>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</si>
  <si>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</si>
  <si>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</si>
  <si>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</si>
  <si>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</si>
  <si>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</si>
  <si>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</si>
  <si>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</si>
  <si>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</si>
  <si>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</si>
  <si>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</si>
  <si>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</si>
  <si>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</si>
  <si>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</si>
  <si>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</si>
  <si>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</si>
  <si>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</si>
  <si>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</si>
  <si>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</si>
  <si>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</si>
  <si>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</si>
  <si>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</si>
  <si>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</si>
  <si>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</si>
  <si>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</si>
  <si>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</si>
  <si>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</si>
  <si>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</si>
  <si>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</si>
  <si>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</si>
  <si>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</si>
  <si>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</si>
  <si>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</si>
  <si>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</si>
  <si>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</si>
  <si>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</si>
  <si>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</si>
  <si>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</si>
  <si>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</si>
  <si>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</si>
  <si>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</si>
  <si>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</si>
  <si>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</si>
  <si>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</si>
  <si>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</si>
  <si>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</si>
  <si>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</si>
  <si>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</si>
  <si>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</si>
  <si>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</si>
  <si>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</si>
  <si>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</si>
  <si>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</si>
  <si>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</si>
  <si>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</si>
  <si>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</si>
  <si>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</si>
  <si>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</si>
  <si>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</si>
  <si>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</si>
  <si>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</si>
  <si>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</si>
  <si>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</si>
  <si>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</si>
  <si>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</si>
  <si>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</si>
  <si>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</si>
  <si>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</si>
  <si>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</si>
  <si>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</si>
  <si>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</si>
  <si>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</si>
  <si>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</si>
  <si>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</si>
  <si>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</si>
  <si>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</si>
  <si>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</si>
  <si>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</si>
  <si>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</si>
  <si>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</si>
  <si>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</si>
  <si>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</si>
  <si>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</si>
  <si>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</si>
  <si>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</si>
  <si>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</si>
  <si>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</si>
  <si>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</si>
  <si>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</si>
  <si>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</si>
  <si>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</si>
  <si>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</si>
  <si>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</si>
  <si>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</si>
  <si>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</si>
  <si>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</si>
  <si>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</si>
  <si>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</si>
  <si>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</si>
  <si>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</si>
  <si>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</si>
  <si>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</si>
  <si>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</si>
  <si>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</si>
  <si>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</si>
  <si>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</si>
  <si>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</si>
  <si>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</si>
  <si>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</si>
  <si>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</si>
  <si>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</si>
  <si>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</si>
  <si>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</si>
  <si>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</si>
  <si>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</si>
  <si>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</si>
  <si>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</si>
  <si>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</si>
  <si>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</si>
  <si>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</si>
  <si>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</si>
  <si>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</si>
  <si>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</si>
  <si>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</si>
  <si>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</si>
  <si>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</si>
  <si>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</si>
  <si>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</si>
  <si>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</si>
  <si>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</si>
  <si>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</si>
  <si>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</si>
  <si>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</si>
  <si>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</si>
  <si>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</si>
  <si>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</si>
  <si>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</si>
  <si>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</si>
  <si>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</si>
  <si>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</si>
  <si>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</si>
  <si>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</si>
  <si>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</si>
  <si>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</si>
  <si>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</si>
  <si>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</si>
  <si>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</si>
  <si>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</si>
  <si>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</si>
  <si>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</si>
  <si>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</si>
  <si>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</si>
  <si>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</si>
  <si>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</si>
  <si>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</si>
  <si>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</si>
  <si>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</si>
  <si>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</si>
  <si>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</si>
  <si>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</si>
  <si>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</si>
  <si>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</si>
  <si>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</si>
  <si>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</si>
  <si>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</si>
  <si>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</si>
  <si>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</si>
  <si>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</si>
  <si>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</si>
  <si>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</si>
  <si>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</si>
  <si>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</si>
  <si>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</si>
  <si>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</si>
  <si>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</si>
  <si>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</si>
  <si>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</si>
  <si>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</si>
  <si>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</si>
  <si>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</si>
  <si>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</si>
  <si>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</si>
  <si>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</si>
  <si>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</si>
  <si>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</si>
  <si>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</si>
  <si>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</si>
  <si>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</si>
  <si>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</si>
  <si>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</si>
  <si>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</si>
  <si>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</si>
  <si>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</si>
  <si>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</si>
  <si>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</si>
  <si>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</si>
  <si>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</si>
  <si>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</si>
  <si>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</si>
  <si>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</si>
  <si>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</si>
  <si>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</si>
  <si>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</si>
  <si>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</si>
  <si>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</si>
  <si>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</si>
  <si>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</si>
  <si>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</si>
  <si>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</si>
  <si>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</si>
  <si>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</si>
  <si>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</si>
  <si>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</si>
  <si>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</si>
  <si>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</si>
  <si>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</si>
  <si>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</si>
  <si>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</si>
  <si>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</si>
  <si>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</si>
  <si>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</si>
  <si>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</si>
  <si>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</si>
  <si>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</si>
  <si>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</si>
  <si>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</si>
  <si>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</si>
  <si>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</si>
  <si>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</si>
  <si>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</si>
  <si>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</si>
  <si>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</si>
  <si>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</si>
  <si>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</si>
  <si>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</si>
  <si>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</si>
  <si>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</si>
  <si>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</si>
  <si>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</si>
  <si>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</si>
  <si>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</si>
  <si>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</si>
  <si>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</si>
  <si>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</si>
  <si>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</si>
  <si>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</si>
  <si>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</si>
  <si>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</si>
  <si>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</si>
  <si>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</si>
  <si>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</si>
  <si>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</si>
  <si>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</si>
  <si>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</si>
  <si>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</si>
  <si>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</si>
  <si>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</si>
  <si>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</si>
  <si>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</si>
  <si>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</si>
  <si>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</si>
  <si>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</si>
  <si>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</si>
  <si>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</si>
  <si>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</si>
  <si>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</si>
  <si>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</si>
  <si>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</si>
  <si>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</si>
  <si>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</si>
  <si>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</si>
  <si>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</si>
  <si>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</si>
  <si>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</si>
  <si>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</si>
  <si>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</si>
  <si>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</si>
  <si>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</si>
  <si>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</si>
  <si>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</si>
  <si>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</si>
  <si>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</si>
  <si>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</si>
  <si>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</si>
  <si>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</si>
  <si>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</si>
  <si>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</si>
  <si>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</si>
  <si>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</si>
  <si>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</si>
  <si>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</si>
  <si>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</si>
  <si>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</si>
  <si>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</si>
  <si>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</si>
  <si>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</si>
  <si>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</si>
  <si>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</si>
  <si>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</si>
  <si>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</si>
  <si>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</si>
  <si>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</si>
  <si>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</si>
  <si>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</si>
  <si>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</si>
  <si>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</si>
  <si>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</si>
  <si>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</si>
  <si>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</si>
  <si>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</si>
  <si>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</si>
  <si>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</si>
  <si>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</si>
  <si>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</si>
  <si>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</si>
  <si>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</si>
  <si>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</si>
  <si>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</si>
  <si>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</si>
  <si>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</si>
  <si>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</si>
  <si>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</si>
  <si>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</si>
  <si>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</si>
  <si>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</si>
  <si>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</si>
  <si>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</si>
  <si>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</si>
  <si>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</si>
  <si>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</si>
  <si>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</si>
  <si>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</si>
  <si>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</si>
  <si>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</si>
  <si>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</si>
  <si>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</si>
  <si>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</si>
  <si>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</si>
  <si>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</si>
  <si>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</si>
  <si>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</si>
  <si>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</si>
  <si>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</si>
  <si>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</si>
  <si>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</si>
  <si>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</si>
  <si>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</si>
  <si>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</si>
  <si>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</si>
  <si>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</si>
  <si>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</si>
  <si>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</si>
  <si>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</si>
  <si>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</si>
  <si>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</si>
  <si>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</si>
  <si>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</si>
  <si>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</si>
  <si>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</si>
  <si>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</si>
  <si>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</si>
  <si>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</si>
  <si>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</si>
  <si>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</si>
  <si>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</si>
  <si>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</si>
  <si>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</si>
  <si>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</si>
  <si>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</si>
  <si>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</si>
  <si>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</si>
  <si>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</si>
  <si>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</si>
  <si>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</si>
  <si>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</si>
  <si>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</si>
  <si>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</si>
  <si>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</si>
  <si>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</si>
  <si>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</si>
  <si>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</si>
  <si>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</si>
  <si>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</si>
  <si>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</si>
  <si>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</si>
  <si>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</si>
  <si>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</si>
  <si>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</si>
  <si>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</si>
  <si>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</si>
  <si>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</si>
  <si>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</si>
  <si>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</si>
  <si>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</si>
  <si>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</si>
  <si>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</si>
  <si>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</si>
  <si>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</si>
  <si>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</si>
  <si>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</si>
  <si>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</si>
  <si>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</si>
  <si>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</si>
  <si>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</si>
  <si>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</si>
  <si>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</si>
  <si>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</si>
  <si>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</si>
  <si>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</si>
  <si>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</si>
  <si>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</si>
  <si>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</si>
  <si>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</si>
  <si>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</si>
  <si>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</si>
  <si>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</si>
  <si>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</si>
  <si>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</si>
  <si>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</si>
  <si>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</si>
  <si>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</si>
  <si>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</si>
  <si>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</si>
  <si>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</si>
  <si>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</si>
  <si>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</si>
  <si>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</si>
  <si>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</si>
  <si>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</si>
  <si>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</si>
  <si>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</si>
  <si>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</si>
  <si>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</si>
  <si>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</si>
  <si>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</si>
  <si>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</si>
  <si>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</si>
  <si>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</si>
  <si>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</si>
  <si>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</si>
  <si>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</si>
  <si>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</si>
  <si>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</si>
  <si>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</si>
  <si>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</si>
  <si>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</si>
  <si>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</si>
  <si>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</si>
  <si>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</si>
  <si>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</si>
  <si>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</si>
  <si>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</si>
  <si>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</si>
  <si>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</si>
  <si>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</si>
  <si>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</si>
  <si>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</si>
  <si>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</si>
  <si>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</si>
  <si>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</si>
  <si>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</si>
  <si>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</si>
  <si>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</si>
  <si>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</si>
  <si>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</si>
  <si>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</si>
  <si>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</si>
  <si>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</si>
  <si>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</si>
  <si>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</si>
  <si>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</si>
  <si>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</si>
  <si>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</si>
  <si>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</si>
  <si>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</si>
  <si>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</si>
  <si>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</si>
  <si>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</si>
  <si>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</si>
  <si>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</si>
  <si>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</si>
  <si>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</si>
  <si>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</si>
  <si>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</si>
  <si>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</si>
  <si>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</si>
  <si>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</si>
  <si>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</si>
  <si>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</si>
  <si>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</si>
  <si>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</si>
  <si>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</si>
  <si>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</si>
  <si>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</si>
  <si>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</si>
  <si>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</si>
  <si>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</si>
  <si>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</si>
  <si>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</si>
  <si>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</si>
  <si>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</si>
  <si>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</si>
  <si>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</si>
  <si>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</si>
  <si>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</si>
  <si>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</si>
  <si>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</si>
  <si>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</si>
  <si>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</si>
  <si>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</si>
  <si>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</si>
  <si>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</si>
  <si>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</si>
  <si>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</si>
  <si>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</si>
  <si>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</si>
  <si>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</si>
  <si>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</si>
  <si>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</si>
  <si>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</si>
  <si>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</si>
  <si>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</si>
  <si>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</si>
  <si>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</si>
  <si>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</si>
  <si>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</si>
  <si>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</si>
  <si>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</si>
  <si>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</si>
  <si>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</si>
  <si>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</si>
  <si>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</si>
  <si>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</si>
  <si>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</si>
  <si>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</si>
  <si>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</si>
  <si>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</si>
  <si>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</si>
  <si>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</si>
  <si>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</si>
  <si>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</si>
  <si>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</si>
  <si>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</si>
  <si>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</si>
  <si>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</si>
  <si>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</si>
  <si>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</si>
  <si>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</si>
  <si>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</si>
  <si>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</si>
  <si>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</si>
  <si>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</si>
  <si>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</si>
  <si>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</si>
  <si>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</si>
  <si>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</si>
  <si>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</si>
  <si>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</si>
  <si>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</si>
  <si>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</si>
  <si>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</si>
  <si>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</si>
  <si>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</si>
  <si>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</si>
  <si>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</si>
  <si>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</si>
  <si>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</si>
  <si>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</si>
  <si>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</si>
  <si>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</si>
  <si>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</si>
  <si>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</si>
  <si>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</si>
  <si>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</si>
  <si>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</si>
  <si>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</si>
  <si>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</si>
  <si>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</si>
  <si>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</si>
  <si>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</si>
  <si>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</si>
  <si>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</si>
  <si>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</si>
  <si>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</si>
  <si>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</si>
  <si>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</si>
  <si>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</si>
  <si>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</si>
  <si>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</si>
  <si>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</si>
  <si>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</si>
  <si>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</si>
  <si>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</si>
  <si>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</si>
  <si>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</si>
  <si>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</si>
  <si>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</si>
  <si>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</si>
  <si>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</si>
  <si>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</si>
  <si>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</si>
  <si>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</si>
  <si>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</si>
  <si>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</si>
  <si>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</si>
  <si>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</si>
  <si>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</si>
  <si>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</si>
  <si>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</si>
  <si>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</si>
  <si>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</si>
  <si>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</si>
  <si>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</si>
  <si>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</si>
  <si>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</si>
  <si>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</si>
  <si>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</si>
  <si>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</si>
  <si>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</si>
  <si>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</si>
  <si>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</si>
  <si>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</si>
  <si>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</si>
  <si>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</si>
  <si>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</si>
  <si>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</si>
  <si>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</si>
  <si>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</si>
  <si>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</si>
  <si>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</si>
  <si>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</si>
  <si>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</si>
  <si>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</si>
  <si>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</si>
  <si>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</si>
  <si>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</si>
  <si>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</si>
  <si>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</si>
  <si>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</si>
  <si>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</si>
  <si>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</si>
  <si>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</si>
  <si>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</si>
  <si>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</si>
  <si>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</si>
  <si>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</si>
  <si>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</si>
  <si>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</si>
  <si>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</si>
  <si>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万宇店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</si>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</sst>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1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indexed="20"/>
      <name val="宋体"/>
      <charset val="0"/>
    </font>
    <font>
      <b/>
      <sz val="11"/>
      <color rgb="FFFF0000"/>
      <name val="宋体"/>
      <charset val="0"/>
    </font>
    <font>
      <b/>
      <sz val="11"/>
      <name val="Arial"/>
      <charset val="0"/>
    </font>
    <font>
      <b/>
      <sz val="10"/>
      <color rgb="FFFF0000"/>
      <name val="Arial"/>
      <charset val="0"/>
    </font>
    <font>
      <b/>
      <sz val="12"/>
      <name val="宋体"/>
      <charset val="0"/>
    </font>
    <font>
      <b/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0"/>
    </font>
    <font>
      <b/>
      <sz val="10"/>
      <color rgb="FFED29DD"/>
      <name val="宋体"/>
      <charset val="0"/>
    </font>
    <font>
      <b/>
      <sz val="10"/>
      <color rgb="FFED29DD"/>
      <name val="Arial"/>
      <charset val="0"/>
    </font>
    <font>
      <sz val="10"/>
      <color rgb="FFED29DD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3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15" borderId="17" applyNumberFormat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46" fillId="39" borderId="2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" fillId="0" borderId="0"/>
  </cellStyleXfs>
  <cellXfs count="27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6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6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6" fontId="12" fillId="9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6" fontId="11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D29D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66/9c923faa-32a2-4038-be39-cb7d2117230f.jpeg" TargetMode="External"/><Relationship Id="rId98" Type="http://schemas.openxmlformats.org/officeDocument/2006/relationships/hyperlink" Target="files/67/1573203755823.jpg" TargetMode="External"/><Relationship Id="rId97" Type="http://schemas.openxmlformats.org/officeDocument/2006/relationships/hyperlink" Target="files/67/1573203736460.jpg" TargetMode="External"/><Relationship Id="rId96" Type="http://schemas.openxmlformats.org/officeDocument/2006/relationships/hyperlink" Target="files/67/img_20191108_161110.jpg" TargetMode="External"/><Relationship Id="rId95" Type="http://schemas.openxmlformats.org/officeDocument/2006/relationships/hyperlink" Target="files/68/img_20191108_160709.jpg" TargetMode="External"/><Relationship Id="rId94" Type="http://schemas.openxmlformats.org/officeDocument/2006/relationships/hyperlink" Target="files/68/img_20191108_154315.jpg" TargetMode="External"/><Relationship Id="rId93" Type="http://schemas.openxmlformats.org/officeDocument/2006/relationships/hyperlink" Target="files/68/img_20191108_153633.jpg" TargetMode="External"/><Relationship Id="rId92" Type="http://schemas.openxmlformats.org/officeDocument/2006/relationships/hyperlink" Target="files/69/img20191106111437.jpg" TargetMode="External"/><Relationship Id="rId91" Type="http://schemas.openxmlformats.org/officeDocument/2006/relationships/hyperlink" Target="files/69/mmexport1573012306839.jpg" TargetMode="External"/><Relationship Id="rId90" Type="http://schemas.openxmlformats.org/officeDocument/2006/relationships/hyperlink" Target="files/69/img20191106111518.jpg" TargetMode="External"/><Relationship Id="rId9" Type="http://schemas.openxmlformats.org/officeDocument/2006/relationships/hyperlink" Target="files/98/ef93c57e-5092-4ddb-8a28-f9bda328be82.jpeg" TargetMode="External"/><Relationship Id="rId89" Type="http://schemas.openxmlformats.org/officeDocument/2006/relationships/hyperlink" Target="files/70/img_20191108_144334.jpg" TargetMode="External"/><Relationship Id="rId88" Type="http://schemas.openxmlformats.org/officeDocument/2006/relationships/hyperlink" Target="files/70/img_20191108_144347_b58803cd.jpg" TargetMode="External"/><Relationship Id="rId87" Type="http://schemas.openxmlformats.org/officeDocument/2006/relationships/hyperlink" Target="files/70/img_20191108_144816.jpg" TargetMode="External"/><Relationship Id="rId86" Type="http://schemas.openxmlformats.org/officeDocument/2006/relationships/hyperlink" Target="files/71/ded08bcf-bdc9-4741-8c40-55abe4549ca1.jpeg" TargetMode="External"/><Relationship Id="rId85" Type="http://schemas.openxmlformats.org/officeDocument/2006/relationships/hyperlink" Target="files/71/fca8b3c1-bacc-4287-a7ec-2cf6b2ca4e02.jpeg" TargetMode="External"/><Relationship Id="rId84" Type="http://schemas.openxmlformats.org/officeDocument/2006/relationships/hyperlink" Target="files/71/c6d4bd0b-fe8a-4b19-bfe0-008116a3d909.jpeg" TargetMode="External"/><Relationship Id="rId83" Type="http://schemas.openxmlformats.org/officeDocument/2006/relationships/hyperlink" Target="files/72/img_20191106_145447.jpg" TargetMode="External"/><Relationship Id="rId82" Type="http://schemas.openxmlformats.org/officeDocument/2006/relationships/hyperlink" Target="files/72/img_20191106_145405.jpg" TargetMode="External"/><Relationship Id="rId81" Type="http://schemas.openxmlformats.org/officeDocument/2006/relationships/hyperlink" Target="files/72/img_20191106_145354.jpg" TargetMode="External"/><Relationship Id="rId80" Type="http://schemas.openxmlformats.org/officeDocument/2006/relationships/hyperlink" Target="files/73/11089eff-663d-4a5a-964a-d46ed069ea1f.jpeg" TargetMode="External"/><Relationship Id="rId8" Type="http://schemas.openxmlformats.org/officeDocument/2006/relationships/hyperlink" Target="files/98/5d302a75-cf72-42e4-8cc7-deb7e10d5d5f.jpeg" TargetMode="External"/><Relationship Id="rId79" Type="http://schemas.openxmlformats.org/officeDocument/2006/relationships/hyperlink" Target="files/73/3be010cc-2331-49d2-81c3-36c3b9f2c22c.jpeg" TargetMode="External"/><Relationship Id="rId78" Type="http://schemas.openxmlformats.org/officeDocument/2006/relationships/hyperlink" Target="files/73/1407d9c8-dbba-40ac-848b-d7cd2b146b88.jpeg" TargetMode="External"/><Relationship Id="rId77" Type="http://schemas.openxmlformats.org/officeDocument/2006/relationships/hyperlink" Target="files/74/img_20191108_115240.jpg" TargetMode="External"/><Relationship Id="rId76" Type="http://schemas.openxmlformats.org/officeDocument/2006/relationships/hyperlink" Target="files/74/img_20191108_112648.jpg" TargetMode="External"/><Relationship Id="rId75" Type="http://schemas.openxmlformats.org/officeDocument/2006/relationships/hyperlink" Target="files/74/img_20191108_112217.jpg" TargetMode="External"/><Relationship Id="rId74" Type="http://schemas.openxmlformats.org/officeDocument/2006/relationships/hyperlink" Target="files/75/img20191106142803.jpg" TargetMode="External"/><Relationship Id="rId73" Type="http://schemas.openxmlformats.org/officeDocument/2006/relationships/hyperlink" Target="files/75/img20191106142811_bb9c444e.jpg" TargetMode="External"/><Relationship Id="rId72" Type="http://schemas.openxmlformats.org/officeDocument/2006/relationships/hyperlink" Target="files/75/mmexport1573207037441.jpg" TargetMode="External"/><Relationship Id="rId71" Type="http://schemas.openxmlformats.org/officeDocument/2006/relationships/hyperlink" Target="files/76/mmexport1573191861582.jpg" TargetMode="External"/><Relationship Id="rId70" Type="http://schemas.openxmlformats.org/officeDocument/2006/relationships/hyperlink" Target="files/76/mmexport1573191718116.jpg" TargetMode="External"/><Relationship Id="rId7" Type="http://schemas.openxmlformats.org/officeDocument/2006/relationships/hyperlink" Target="files/98/de3fa5ee-3f0a-449d-aa69-74fb6d458a7f.jpeg" TargetMode="External"/><Relationship Id="rId69" Type="http://schemas.openxmlformats.org/officeDocument/2006/relationships/hyperlink" Target="files/76/mmexport1573191711700.jpg" TargetMode="External"/><Relationship Id="rId68" Type="http://schemas.openxmlformats.org/officeDocument/2006/relationships/hyperlink" Target="files/77/img_20191106_163447.jpg" TargetMode="External"/><Relationship Id="rId67" Type="http://schemas.openxmlformats.org/officeDocument/2006/relationships/hyperlink" Target="files/77/img_20191106_162231.jpg" TargetMode="External"/><Relationship Id="rId66" Type="http://schemas.openxmlformats.org/officeDocument/2006/relationships/hyperlink" Target="files/77/img_20191106_161809.jpg" TargetMode="External"/><Relationship Id="rId65" Type="http://schemas.openxmlformats.org/officeDocument/2006/relationships/hyperlink" Target="files/78/1573208550923.jpg" TargetMode="External"/><Relationship Id="rId64" Type="http://schemas.openxmlformats.org/officeDocument/2006/relationships/hyperlink" Target="files/78/1573208535156.jpg" TargetMode="External"/><Relationship Id="rId63" Type="http://schemas.openxmlformats.org/officeDocument/2006/relationships/hyperlink" Target="files/78/1573208505086.jpg" TargetMode="External"/><Relationship Id="rId62" Type="http://schemas.openxmlformats.org/officeDocument/2006/relationships/hyperlink" Target="files/80/mmexport1573194477203.jpg" TargetMode="External"/><Relationship Id="rId61" Type="http://schemas.openxmlformats.org/officeDocument/2006/relationships/hyperlink" Target="files/80/mmexport1573194512020.jpg" TargetMode="External"/><Relationship Id="rId60" Type="http://schemas.openxmlformats.org/officeDocument/2006/relationships/hyperlink" Target="files/80/mmexport1573194524679.jpg" TargetMode="External"/><Relationship Id="rId6" Type="http://schemas.openxmlformats.org/officeDocument/2006/relationships/hyperlink" Target="files/99/img_20191106_134041.jpg" TargetMode="External"/><Relationship Id="rId59" Type="http://schemas.openxmlformats.org/officeDocument/2006/relationships/hyperlink" Target="files/81/d0ff26d2-abe5-42fe-9438-d59a908bb11a.jpeg" TargetMode="External"/><Relationship Id="rId58" Type="http://schemas.openxmlformats.org/officeDocument/2006/relationships/hyperlink" Target="files/81/c3f106fa-ba04-4b7a-8256-5f090f7ecf67.jpeg" TargetMode="External"/><Relationship Id="rId57" Type="http://schemas.openxmlformats.org/officeDocument/2006/relationships/hyperlink" Target="files/81/93083dee-afda-4ef6-b15b-f1aa033586ac.jpeg" TargetMode="External"/><Relationship Id="rId56" Type="http://schemas.openxmlformats.org/officeDocument/2006/relationships/hyperlink" Target="files/82/mmexport1573212982179.jpg" TargetMode="External"/><Relationship Id="rId55" Type="http://schemas.openxmlformats.org/officeDocument/2006/relationships/hyperlink" Target="files/82/mmexport1573212996512.jpg" TargetMode="External"/><Relationship Id="rId54" Type="http://schemas.openxmlformats.org/officeDocument/2006/relationships/hyperlink" Target="files/82/mmexport1573212985287.jpg" TargetMode="External"/><Relationship Id="rId53" Type="http://schemas.openxmlformats.org/officeDocument/2006/relationships/hyperlink" Target="files/83/5555767d-40ed-4585-bb3e-af91162de946.jpeg" TargetMode="External"/><Relationship Id="rId52" Type="http://schemas.openxmlformats.org/officeDocument/2006/relationships/hyperlink" Target="files/83/0e10d5be-299b-4061-b805-82c10fd01b3a.jpeg" TargetMode="External"/><Relationship Id="rId51" Type="http://schemas.openxmlformats.org/officeDocument/2006/relationships/hyperlink" Target="files/83/b971c83a-8121-4bea-aac7-e4eea6ef0bf6.jpeg" TargetMode="External"/><Relationship Id="rId50" Type="http://schemas.openxmlformats.org/officeDocument/2006/relationships/hyperlink" Target="files/84/051e2ef7-e2e6-4590-b5a9-5c7cfa4dbe14.jpeg" TargetMode="External"/><Relationship Id="rId5" Type="http://schemas.openxmlformats.org/officeDocument/2006/relationships/hyperlink" Target="files/99/img_20191106_134229.jpg" TargetMode="External"/><Relationship Id="rId49" Type="http://schemas.openxmlformats.org/officeDocument/2006/relationships/hyperlink" Target="files/84/f1d7502b-47c2-4e9d-bd36-e6c6eac4830d.jpeg" TargetMode="External"/><Relationship Id="rId48" Type="http://schemas.openxmlformats.org/officeDocument/2006/relationships/hyperlink" Target="files/84/128ecea7-e660-4d7a-a593-5c1c75524bf3.jpeg" TargetMode="External"/><Relationship Id="rId47" Type="http://schemas.openxmlformats.org/officeDocument/2006/relationships/hyperlink" Target="files/85/5b5d25d2-446c-426e-bce4-8626de4b9cd5.jpeg" TargetMode="External"/><Relationship Id="rId46" Type="http://schemas.openxmlformats.org/officeDocument/2006/relationships/hyperlink" Target="files/85/4791b63a-b5bd-47ce-af62-28c19964c44c.jpeg" TargetMode="External"/><Relationship Id="rId45" Type="http://schemas.openxmlformats.org/officeDocument/2006/relationships/hyperlink" Target="files/85/ed59c1ad-3945-4ac3-9401-59183b16d88f.jpeg" TargetMode="External"/><Relationship Id="rId44" Type="http://schemas.openxmlformats.org/officeDocument/2006/relationships/hyperlink" Target="files/86/c993c50e-76c4-48a3-94a7-7155df87f5f5.jpeg" TargetMode="External"/><Relationship Id="rId43" Type="http://schemas.openxmlformats.org/officeDocument/2006/relationships/hyperlink" Target="files/86/887aef5e-c0a7-4f17-a121-efba44d93ae9.jpeg" TargetMode="External"/><Relationship Id="rId42" Type="http://schemas.openxmlformats.org/officeDocument/2006/relationships/hyperlink" Target="files/86/0b5477e2-3567-42de-9466-de576f05a3c1.jpeg" TargetMode="External"/><Relationship Id="rId41" Type="http://schemas.openxmlformats.org/officeDocument/2006/relationships/hyperlink" Target="files/87/mmexport1573192030171.jpg" TargetMode="External"/><Relationship Id="rId40" Type="http://schemas.openxmlformats.org/officeDocument/2006/relationships/hyperlink" Target="files/87/mmexport1573192022898.jpg" TargetMode="External"/><Relationship Id="rId4" Type="http://schemas.openxmlformats.org/officeDocument/2006/relationships/hyperlink" Target="files/99/img_20191106_134235.jpg" TargetMode="External"/><Relationship Id="rId39" Type="http://schemas.openxmlformats.org/officeDocument/2006/relationships/hyperlink" Target="files/87/mmexport1573192042018.jpg" TargetMode="External"/><Relationship Id="rId38" Type="http://schemas.openxmlformats.org/officeDocument/2006/relationships/hyperlink" Target="files/88/mmexport1573216906328" TargetMode="External"/><Relationship Id="rId37" Type="http://schemas.openxmlformats.org/officeDocument/2006/relationships/hyperlink" Target="files/88/mmexport1573216902470" TargetMode="External"/><Relationship Id="rId36" Type="http://schemas.openxmlformats.org/officeDocument/2006/relationships/hyperlink" Target="files/89/mmexport1573192003170.jpg" TargetMode="External"/><Relationship Id="rId35" Type="http://schemas.openxmlformats.org/officeDocument/2006/relationships/hyperlink" Target="files/89/mmexport1573192030171.jpg" TargetMode="External"/><Relationship Id="rId34" Type="http://schemas.openxmlformats.org/officeDocument/2006/relationships/hyperlink" Target="files/89/mmexport1573192042018.jpg" TargetMode="External"/><Relationship Id="rId33" Type="http://schemas.openxmlformats.org/officeDocument/2006/relationships/hyperlink" Target="files/90/img_20191108_154206.jpg" TargetMode="External"/><Relationship Id="rId32" Type="http://schemas.openxmlformats.org/officeDocument/2006/relationships/hyperlink" Target="files/90/img_20191108_152542.jpg" TargetMode="External"/><Relationship Id="rId31" Type="http://schemas.openxmlformats.org/officeDocument/2006/relationships/hyperlink" Target="files/90/img_20191108_155532.jpg" TargetMode="External"/><Relationship Id="rId30" Type="http://schemas.openxmlformats.org/officeDocument/2006/relationships/hyperlink" Target="files/91/c8365bae-9367-4998-acc7-dc7a490d8356.jpeg" TargetMode="External"/><Relationship Id="rId3" Type="http://schemas.openxmlformats.org/officeDocument/2006/relationships/hyperlink" Target="files/100/img_20191108_150216.jpg" TargetMode="External"/><Relationship Id="rId295" Type="http://schemas.openxmlformats.org/officeDocument/2006/relationships/hyperlink" Target="files/1/img20191105152113.jpg" TargetMode="External"/><Relationship Id="rId294" Type="http://schemas.openxmlformats.org/officeDocument/2006/relationships/hyperlink" Target="files/1/img20191105152323.jpg" TargetMode="External"/><Relationship Id="rId293" Type="http://schemas.openxmlformats.org/officeDocument/2006/relationships/hyperlink" Target="files/1/img20191105152124.jpg" TargetMode="External"/><Relationship Id="rId292" Type="http://schemas.openxmlformats.org/officeDocument/2006/relationships/hyperlink" Target="files/2/6171b923-07d3-4623-ba6a-e5d363b25b10.jpeg" TargetMode="External"/><Relationship Id="rId291" Type="http://schemas.openxmlformats.org/officeDocument/2006/relationships/hyperlink" Target="files/2/61cded75-c100-40c6-b3f7-6f39e7146b0b.jpeg" TargetMode="External"/><Relationship Id="rId290" Type="http://schemas.openxmlformats.org/officeDocument/2006/relationships/hyperlink" Target="files/2/d59ad5b5-b2fc-4865-8d71-9293d82fbec0.jpeg" TargetMode="External"/><Relationship Id="rId29" Type="http://schemas.openxmlformats.org/officeDocument/2006/relationships/hyperlink" Target="files/91/bcc11ee7-459c-4a1d-bc48-93c1d4467022.jpeg" TargetMode="External"/><Relationship Id="rId289" Type="http://schemas.openxmlformats.org/officeDocument/2006/relationships/hyperlink" Target="files/3/664c3523-2105-45da-85a4-d9c601d045b9.jpeg" TargetMode="External"/><Relationship Id="rId288" Type="http://schemas.openxmlformats.org/officeDocument/2006/relationships/hyperlink" Target="files/3/f259bbbf-3219-4d05-9af6-af7469e4b552.jpeg" TargetMode="External"/><Relationship Id="rId287" Type="http://schemas.openxmlformats.org/officeDocument/2006/relationships/hyperlink" Target="files/3/d42daeec-c029-46de-b00f-8700073bf251.jpeg" TargetMode="External"/><Relationship Id="rId286" Type="http://schemas.openxmlformats.org/officeDocument/2006/relationships/hyperlink" Target="files/4/img_20191106_101422.jpg" TargetMode="External"/><Relationship Id="rId285" Type="http://schemas.openxmlformats.org/officeDocument/2006/relationships/hyperlink" Target="files/4/img_20191106_100828.jpg" TargetMode="External"/><Relationship Id="rId284" Type="http://schemas.openxmlformats.org/officeDocument/2006/relationships/hyperlink" Target="files/4/img_20191106_100733_bcb7a3e1.jpg" TargetMode="External"/><Relationship Id="rId283" Type="http://schemas.openxmlformats.org/officeDocument/2006/relationships/hyperlink" Target="files/5/468eaa45-bb01-4edd-8129-f679cdcd5a7c.jpeg" TargetMode="External"/><Relationship Id="rId282" Type="http://schemas.openxmlformats.org/officeDocument/2006/relationships/hyperlink" Target="files/5/7e871323-6bab-4331-b696-d775d493679a.jpeg" TargetMode="External"/><Relationship Id="rId281" Type="http://schemas.openxmlformats.org/officeDocument/2006/relationships/hyperlink" Target="files/5/5b941d50-92f6-42c4-9cd0-784b854a2567.jpeg" TargetMode="External"/><Relationship Id="rId280" Type="http://schemas.openxmlformats.org/officeDocument/2006/relationships/hyperlink" Target="files/6/img_20191106_101240.jpg" TargetMode="External"/><Relationship Id="rId28" Type="http://schemas.openxmlformats.org/officeDocument/2006/relationships/hyperlink" Target="files/91/9d156520-8299-4e15-9fb7-d03cc84bb863.jpeg" TargetMode="External"/><Relationship Id="rId279" Type="http://schemas.openxmlformats.org/officeDocument/2006/relationships/hyperlink" Target="files/6/img_20191106_101806.jpg" TargetMode="External"/><Relationship Id="rId278" Type="http://schemas.openxmlformats.org/officeDocument/2006/relationships/hyperlink" Target="files/6/img_20191106_100855.jpg" TargetMode="External"/><Relationship Id="rId277" Type="http://schemas.openxmlformats.org/officeDocument/2006/relationships/hyperlink" Target="files/7/img20191106093335.jpg" TargetMode="External"/><Relationship Id="rId276" Type="http://schemas.openxmlformats.org/officeDocument/2006/relationships/hyperlink" Target="files/7/mmexport1573125278302.jpg" TargetMode="External"/><Relationship Id="rId275" Type="http://schemas.openxmlformats.org/officeDocument/2006/relationships/hyperlink" Target="files/7/mmexport1573125290604.jpg" TargetMode="External"/><Relationship Id="rId274" Type="http://schemas.openxmlformats.org/officeDocument/2006/relationships/hyperlink" Target="files/8/img_20191106_154607.jpg" TargetMode="External"/><Relationship Id="rId273" Type="http://schemas.openxmlformats.org/officeDocument/2006/relationships/hyperlink" Target="files/8/img_20191106_160319.jpg" TargetMode="External"/><Relationship Id="rId272" Type="http://schemas.openxmlformats.org/officeDocument/2006/relationships/hyperlink" Target="files/8/img_20191106_154600.jpg" TargetMode="External"/><Relationship Id="rId271" Type="http://schemas.openxmlformats.org/officeDocument/2006/relationships/hyperlink" Target="files/9/341c1c59-e25c-42d3-9ac1-9c67aa1a5157.jpeg" TargetMode="External"/><Relationship Id="rId270" Type="http://schemas.openxmlformats.org/officeDocument/2006/relationships/hyperlink" Target="files/9/679ede2a-3cf5-4339-bee8-ad8cd0436c4d.jpeg" TargetMode="External"/><Relationship Id="rId27" Type="http://schemas.openxmlformats.org/officeDocument/2006/relationships/hyperlink" Target="files/92/img_20191108_152200.jpg" TargetMode="External"/><Relationship Id="rId269" Type="http://schemas.openxmlformats.org/officeDocument/2006/relationships/hyperlink" Target="files/9/cf81f126-7929-4955-908c-05f4d1285bea.jpeg" TargetMode="External"/><Relationship Id="rId268" Type="http://schemas.openxmlformats.org/officeDocument/2006/relationships/hyperlink" Target="files/10/467d2b29-88f5-4bf7-b2b8-3cb88e759922.jpeg" TargetMode="External"/><Relationship Id="rId267" Type="http://schemas.openxmlformats.org/officeDocument/2006/relationships/hyperlink" Target="files/10/5a907922-e06a-4872-8ed7-1c361861cbbd.jpeg" TargetMode="External"/><Relationship Id="rId266" Type="http://schemas.openxmlformats.org/officeDocument/2006/relationships/hyperlink" Target="files/10/9da0736b-bc34-4861-abe3-f22d7fa30f27.jpeg" TargetMode="External"/><Relationship Id="rId265" Type="http://schemas.openxmlformats.org/officeDocument/2006/relationships/hyperlink" Target="files/11/img_2236.jpg" TargetMode="External"/><Relationship Id="rId264" Type="http://schemas.openxmlformats.org/officeDocument/2006/relationships/hyperlink" Target="files/11/beauty_1573003616102.jpg" TargetMode="External"/><Relationship Id="rId263" Type="http://schemas.openxmlformats.org/officeDocument/2006/relationships/hyperlink" Target="files/11/img_2238.jpg" TargetMode="External"/><Relationship Id="rId262" Type="http://schemas.openxmlformats.org/officeDocument/2006/relationships/hyperlink" Target="files/12/img20191106141036.jpg" TargetMode="External"/><Relationship Id="rId261" Type="http://schemas.openxmlformats.org/officeDocument/2006/relationships/hyperlink" Target="files/12/img20191106141121.jpg" TargetMode="External"/><Relationship Id="rId260" Type="http://schemas.openxmlformats.org/officeDocument/2006/relationships/hyperlink" Target="files/12/mmexport1573129625839.jpg" TargetMode="External"/><Relationship Id="rId26" Type="http://schemas.openxmlformats.org/officeDocument/2006/relationships/hyperlink" Target="files/92/img_20191108_152711.jpg" TargetMode="External"/><Relationship Id="rId259" Type="http://schemas.openxmlformats.org/officeDocument/2006/relationships/hyperlink" Target="files/13/b95d89e0-86dd-4854-a258-3603b0b45efc.jpeg" TargetMode="External"/><Relationship Id="rId258" Type="http://schemas.openxmlformats.org/officeDocument/2006/relationships/hyperlink" Target="files/13/249b74e9-740a-4283-96eb-7e4194ccc2ea.jpeg" TargetMode="External"/><Relationship Id="rId257" Type="http://schemas.openxmlformats.org/officeDocument/2006/relationships/hyperlink" Target="files/13/8eac1338-ff5c-4646-adc1-3411ff199dba.jpeg" TargetMode="External"/><Relationship Id="rId256" Type="http://schemas.openxmlformats.org/officeDocument/2006/relationships/hyperlink" Target="files/14/mmexport1573130586841.jpg" TargetMode="External"/><Relationship Id="rId255" Type="http://schemas.openxmlformats.org/officeDocument/2006/relationships/hyperlink" Target="files/14/mmexport1573130584521.jpg" TargetMode="External"/><Relationship Id="rId254" Type="http://schemas.openxmlformats.org/officeDocument/2006/relationships/hyperlink" Target="files/14/mmexport1573130582234.jpg" TargetMode="External"/><Relationship Id="rId253" Type="http://schemas.openxmlformats.org/officeDocument/2006/relationships/hyperlink" Target="files/15/img20191106103223.jpg" TargetMode="External"/><Relationship Id="rId252" Type="http://schemas.openxmlformats.org/officeDocument/2006/relationships/hyperlink" Target="files/15/img20191106151435.jpg" TargetMode="External"/><Relationship Id="rId251" Type="http://schemas.openxmlformats.org/officeDocument/2006/relationships/hyperlink" Target="files/15/img20191106103348_b1a1952bb.jpg" TargetMode="External"/><Relationship Id="rId250" Type="http://schemas.openxmlformats.org/officeDocument/2006/relationships/hyperlink" Target="files/16/15aea758-a296-463a-bf12-9f2beafb0f74.jpeg" TargetMode="External"/><Relationship Id="rId25" Type="http://schemas.openxmlformats.org/officeDocument/2006/relationships/hyperlink" Target="files/92/img_20191108_153721.jpg" TargetMode="External"/><Relationship Id="rId249" Type="http://schemas.openxmlformats.org/officeDocument/2006/relationships/hyperlink" Target="files/16/0688b8b7-a878-4273-a8a1-3f69f902ca39.jpeg" TargetMode="External"/><Relationship Id="rId248" Type="http://schemas.openxmlformats.org/officeDocument/2006/relationships/hyperlink" Target="files/16/c96b7399-2246-46b2-a86b-18075bddab64.jpeg" TargetMode="External"/><Relationship Id="rId247" Type="http://schemas.openxmlformats.org/officeDocument/2006/relationships/hyperlink" Target="files/17/img_20191106_134229.jpg" TargetMode="External"/><Relationship Id="rId246" Type="http://schemas.openxmlformats.org/officeDocument/2006/relationships/hyperlink" Target="files/17/img_20191106_134055.jpg" TargetMode="External"/><Relationship Id="rId245" Type="http://schemas.openxmlformats.org/officeDocument/2006/relationships/hyperlink" Target="files/17/img_20191106_134041.jpg" TargetMode="External"/><Relationship Id="rId244" Type="http://schemas.openxmlformats.org/officeDocument/2006/relationships/hyperlink" Target="files/18/mmexport1573131063349.jpg" TargetMode="External"/><Relationship Id="rId243" Type="http://schemas.openxmlformats.org/officeDocument/2006/relationships/hyperlink" Target="files/18/mmexport1573131066143_bbb92c3d.jpg" TargetMode="External"/><Relationship Id="rId242" Type="http://schemas.openxmlformats.org/officeDocument/2006/relationships/hyperlink" Target="files/18/mmexport1573131068581.jpg" TargetMode="External"/><Relationship Id="rId241" Type="http://schemas.openxmlformats.org/officeDocument/2006/relationships/hyperlink" Target="files/19/face8dc6-0567-457a-acdb-202340923de7.jpeg" TargetMode="External"/><Relationship Id="rId240" Type="http://schemas.openxmlformats.org/officeDocument/2006/relationships/hyperlink" Target="files/19/2478a595-a39d-41b6-bedb-e741a684c5bf.jpeg" TargetMode="External"/><Relationship Id="rId24" Type="http://schemas.openxmlformats.org/officeDocument/2006/relationships/hyperlink" Target="files/93/39c9582c-0cdb-4df9-ab0b-e534e95b7ef3.jpeg" TargetMode="External"/><Relationship Id="rId239" Type="http://schemas.openxmlformats.org/officeDocument/2006/relationships/hyperlink" Target="files/19/d8428513-916e-443b-b6d5-2a09b95f85ed.jpeg" TargetMode="External"/><Relationship Id="rId238" Type="http://schemas.openxmlformats.org/officeDocument/2006/relationships/hyperlink" Target="files/20/img_20191106_085428.jpg" TargetMode="External"/><Relationship Id="rId237" Type="http://schemas.openxmlformats.org/officeDocument/2006/relationships/hyperlink" Target="files/20/img_20191106_083806.jpg" TargetMode="External"/><Relationship Id="rId236" Type="http://schemas.openxmlformats.org/officeDocument/2006/relationships/hyperlink" Target="files/20/img_20191106_085643.jpg" TargetMode="External"/><Relationship Id="rId235" Type="http://schemas.openxmlformats.org/officeDocument/2006/relationships/hyperlink" Target="files/21/mmexport1573138390644.jpg" TargetMode="External"/><Relationship Id="rId234" Type="http://schemas.openxmlformats.org/officeDocument/2006/relationships/hyperlink" Target="files/21/mmexport1573138376624.jpg" TargetMode="External"/><Relationship Id="rId233" Type="http://schemas.openxmlformats.org/officeDocument/2006/relationships/hyperlink" Target="files/21/mmexport1573138395540.jpg" TargetMode="External"/><Relationship Id="rId232" Type="http://schemas.openxmlformats.org/officeDocument/2006/relationships/hyperlink" Target="files/22/img_20191106_153618.jpg" TargetMode="External"/><Relationship Id="rId231" Type="http://schemas.openxmlformats.org/officeDocument/2006/relationships/hyperlink" Target="files/22/mmexport1573134058302" TargetMode="External"/><Relationship Id="rId230" Type="http://schemas.openxmlformats.org/officeDocument/2006/relationships/hyperlink" Target="files/22/img_20191106_153620_bdb00c80.jpg" TargetMode="External"/><Relationship Id="rId23" Type="http://schemas.openxmlformats.org/officeDocument/2006/relationships/hyperlink" Target="files/93/6de1726f-9822-4fe9-bf04-4a9af8cfc23f.jpeg" TargetMode="External"/><Relationship Id="rId229" Type="http://schemas.openxmlformats.org/officeDocument/2006/relationships/hyperlink" Target="files/23/img20191106141906.jpg" TargetMode="External"/><Relationship Id="rId228" Type="http://schemas.openxmlformats.org/officeDocument/2006/relationships/hyperlink" Target="files/23/1573021339136.jpg" TargetMode="External"/><Relationship Id="rId227" Type="http://schemas.openxmlformats.org/officeDocument/2006/relationships/hyperlink" Target="files/23/img20191106141047.jpg" TargetMode="External"/><Relationship Id="rId226" Type="http://schemas.openxmlformats.org/officeDocument/2006/relationships/hyperlink" Target="files/24/img_20191106_153825.jpg" TargetMode="External"/><Relationship Id="rId225" Type="http://schemas.openxmlformats.org/officeDocument/2006/relationships/hyperlink" Target="files/24/img_20191106_153828_b971585b.jpg" TargetMode="External"/><Relationship Id="rId224" Type="http://schemas.openxmlformats.org/officeDocument/2006/relationships/hyperlink" Target="files/24/img_20191106_154124.jpg" TargetMode="External"/><Relationship Id="rId223" Type="http://schemas.openxmlformats.org/officeDocument/2006/relationships/hyperlink" Target="files/25/mmexport1573179967281.jpg" TargetMode="External"/><Relationship Id="rId222" Type="http://schemas.openxmlformats.org/officeDocument/2006/relationships/hyperlink" Target="files/25/img20191106153625.jpg" TargetMode="External"/><Relationship Id="rId221" Type="http://schemas.openxmlformats.org/officeDocument/2006/relationships/hyperlink" Target="files/25/mmexport1573179949789.jpg" TargetMode="External"/><Relationship Id="rId220" Type="http://schemas.openxmlformats.org/officeDocument/2006/relationships/hyperlink" Target="files/26/1573030348872.jpg" TargetMode="External"/><Relationship Id="rId22" Type="http://schemas.openxmlformats.org/officeDocument/2006/relationships/hyperlink" Target="files/93/c17b19a6-3cad-4487-bebe-d81fc0ffb494.jpeg" TargetMode="External"/><Relationship Id="rId219" Type="http://schemas.openxmlformats.org/officeDocument/2006/relationships/hyperlink" Target="files/26/img_20191106_164248.jpg" TargetMode="External"/><Relationship Id="rId218" Type="http://schemas.openxmlformats.org/officeDocument/2006/relationships/hyperlink" Target="files/26/img_20191106_161510.jpg" TargetMode="External"/><Relationship Id="rId217" Type="http://schemas.openxmlformats.org/officeDocument/2006/relationships/hyperlink" Target="files/27/13d20d3a-7efe-4730-8b46-98a6e4976e60.jpeg" TargetMode="External"/><Relationship Id="rId216" Type="http://schemas.openxmlformats.org/officeDocument/2006/relationships/hyperlink" Target="files/27/4dd1f8a2-353a-4ab2-ac83-f2f81c72c41c.jpeg" TargetMode="External"/><Relationship Id="rId215" Type="http://schemas.openxmlformats.org/officeDocument/2006/relationships/hyperlink" Target="files/27/13dfd1c3-7d3c-4772-abf2-5422ebbc4aa2.jpeg" TargetMode="External"/><Relationship Id="rId214" Type="http://schemas.openxmlformats.org/officeDocument/2006/relationships/hyperlink" Target="files/28/img_1186.jpg" TargetMode="External"/><Relationship Id="rId213" Type="http://schemas.openxmlformats.org/officeDocument/2006/relationships/hyperlink" Target="files/28/img_1185.jpg" TargetMode="External"/><Relationship Id="rId212" Type="http://schemas.openxmlformats.org/officeDocument/2006/relationships/hyperlink" Target="files/28/img_1184.jpg" TargetMode="External"/><Relationship Id="rId211" Type="http://schemas.openxmlformats.org/officeDocument/2006/relationships/hyperlink" Target="files/29/mmexport1573012330063.jpg" TargetMode="External"/><Relationship Id="rId210" Type="http://schemas.openxmlformats.org/officeDocument/2006/relationships/hyperlink" Target="files/29/mmexport1573012306839.jpg" TargetMode="External"/><Relationship Id="rId21" Type="http://schemas.openxmlformats.org/officeDocument/2006/relationships/hyperlink" Target="files/94/img_20191106_143744.jpg" TargetMode="External"/><Relationship Id="rId209" Type="http://schemas.openxmlformats.org/officeDocument/2006/relationships/hyperlink" Target="files/29/img20191106111518.jpg" TargetMode="External"/><Relationship Id="rId208" Type="http://schemas.openxmlformats.org/officeDocument/2006/relationships/hyperlink" Target="files/30/img_8693.jpg" TargetMode="External"/><Relationship Id="rId207" Type="http://schemas.openxmlformats.org/officeDocument/2006/relationships/hyperlink" Target="files/30/img_8694.jpg" TargetMode="External"/><Relationship Id="rId206" Type="http://schemas.openxmlformats.org/officeDocument/2006/relationships/hyperlink" Target="files/30/img_8690.jpg" TargetMode="External"/><Relationship Id="rId205" Type="http://schemas.openxmlformats.org/officeDocument/2006/relationships/hyperlink" Target="files/31/mmexport1573189687110.jpg" TargetMode="External"/><Relationship Id="rId204" Type="http://schemas.openxmlformats.org/officeDocument/2006/relationships/hyperlink" Target="files/31/mmexport1573189684183.jpg" TargetMode="External"/><Relationship Id="rId203" Type="http://schemas.openxmlformats.org/officeDocument/2006/relationships/hyperlink" Target="files/32/mmexport1573021123977.jpg" TargetMode="External"/><Relationship Id="rId202" Type="http://schemas.openxmlformats.org/officeDocument/2006/relationships/hyperlink" Target="files/32/mmexport1573021202210.jpg" TargetMode="External"/><Relationship Id="rId201" Type="http://schemas.openxmlformats.org/officeDocument/2006/relationships/hyperlink" Target="files/32/20191106_151719.jpg" TargetMode="External"/><Relationship Id="rId200" Type="http://schemas.openxmlformats.org/officeDocument/2006/relationships/hyperlink" Target="files/33/mmexport1573191684210.jpg" TargetMode="External"/><Relationship Id="rId20" Type="http://schemas.openxmlformats.org/officeDocument/2006/relationships/hyperlink" Target="files/94/img_20191106_134918.jpg" TargetMode="External"/><Relationship Id="rId2" Type="http://schemas.openxmlformats.org/officeDocument/2006/relationships/hyperlink" Target="files/100/img_20191108_150003.jpg" TargetMode="External"/><Relationship Id="rId199" Type="http://schemas.openxmlformats.org/officeDocument/2006/relationships/hyperlink" Target="files/33/mmexport1573191581496.jpg" TargetMode="External"/><Relationship Id="rId198" Type="http://schemas.openxmlformats.org/officeDocument/2006/relationships/hyperlink" Target="files/33/mmexport1573191599801.jpg" TargetMode="External"/><Relationship Id="rId197" Type="http://schemas.openxmlformats.org/officeDocument/2006/relationships/hyperlink" Target="files/34/edd2f5f2-64cb-4e4c-a8af-37e971142a65.jpeg" TargetMode="External"/><Relationship Id="rId196" Type="http://schemas.openxmlformats.org/officeDocument/2006/relationships/hyperlink" Target="files/34/63f2d7f5-53b8-409f-8448-0b545dc1cd09.jpeg" TargetMode="External"/><Relationship Id="rId195" Type="http://schemas.openxmlformats.org/officeDocument/2006/relationships/hyperlink" Target="files/34/9d14ce09-f233-45ce-8014-a0a2034cbc99.jpeg" TargetMode="External"/><Relationship Id="rId194" Type="http://schemas.openxmlformats.org/officeDocument/2006/relationships/hyperlink" Target="files/35/img_20191108_141033.jpg" TargetMode="External"/><Relationship Id="rId193" Type="http://schemas.openxmlformats.org/officeDocument/2006/relationships/hyperlink" Target="files/35/img_20191108_141045.jpg" TargetMode="External"/><Relationship Id="rId192" Type="http://schemas.openxmlformats.org/officeDocument/2006/relationships/hyperlink" Target="files/35/img_20191108_141235.jpg" TargetMode="External"/><Relationship Id="rId191" Type="http://schemas.openxmlformats.org/officeDocument/2006/relationships/hyperlink" Target="files/36/0bf66d76-2d8f-4814-bb79-140df11c7ee8.jpeg" TargetMode="External"/><Relationship Id="rId190" Type="http://schemas.openxmlformats.org/officeDocument/2006/relationships/hyperlink" Target="files/36/674b5532-277a-41f6-a9f5-d19c51650b8b.jpeg" TargetMode="External"/><Relationship Id="rId19" Type="http://schemas.openxmlformats.org/officeDocument/2006/relationships/hyperlink" Target="files/94/img_20191106_133704.jpg" TargetMode="External"/><Relationship Id="rId189" Type="http://schemas.openxmlformats.org/officeDocument/2006/relationships/hyperlink" Target="files/36/e9e90380-f8a7-4b38-b50d-9c6edcfcad32.jpeg" TargetMode="External"/><Relationship Id="rId188" Type="http://schemas.openxmlformats.org/officeDocument/2006/relationships/hyperlink" Target="files/37/95728ece-6722-458a-9b74-69a404a539c2.jpeg" TargetMode="External"/><Relationship Id="rId187" Type="http://schemas.openxmlformats.org/officeDocument/2006/relationships/hyperlink" Target="files/37/beadd26c-488b-49da-adb8-5cae11f9163e.jpeg" TargetMode="External"/><Relationship Id="rId186" Type="http://schemas.openxmlformats.org/officeDocument/2006/relationships/hyperlink" Target="files/37/3302dae0-bbf5-4beb-b3f4-abf02d081088.jpeg" TargetMode="External"/><Relationship Id="rId185" Type="http://schemas.openxmlformats.org/officeDocument/2006/relationships/hyperlink" Target="files/38/img_20191106_100814.jpg" TargetMode="External"/><Relationship Id="rId184" Type="http://schemas.openxmlformats.org/officeDocument/2006/relationships/hyperlink" Target="files/38/img_20191106_114500.jpg" TargetMode="External"/><Relationship Id="rId183" Type="http://schemas.openxmlformats.org/officeDocument/2006/relationships/hyperlink" Target="files/38/img_20191106_094035.jpg" TargetMode="External"/><Relationship Id="rId182" Type="http://schemas.openxmlformats.org/officeDocument/2006/relationships/hyperlink" Target="files/39/aa01d00f-37c7-4d72-af85-d60074c513da.jpeg" TargetMode="External"/><Relationship Id="rId181" Type="http://schemas.openxmlformats.org/officeDocument/2006/relationships/hyperlink" Target="files/39/d880c18a-cfed-4f7b-b91b-c4f3746876c2.jpeg" TargetMode="External"/><Relationship Id="rId180" Type="http://schemas.openxmlformats.org/officeDocument/2006/relationships/hyperlink" Target="files/39/aeabc9b3-5d3b-4176-b25d-7dc128be64b4.jpeg" TargetMode="External"/><Relationship Id="rId18" Type="http://schemas.openxmlformats.org/officeDocument/2006/relationships/hyperlink" Target="files/95/20191106_153833.jpg" TargetMode="External"/><Relationship Id="rId179" Type="http://schemas.openxmlformats.org/officeDocument/2006/relationships/hyperlink" Target="files/40/cf2ec57f-c5e0-4f0d-aba7-ae94e5acfc2c.jpeg" TargetMode="External"/><Relationship Id="rId178" Type="http://schemas.openxmlformats.org/officeDocument/2006/relationships/hyperlink" Target="files/40/d120b8ad-3f75-4461-97da-cd1abfa0a81a.jpeg" TargetMode="External"/><Relationship Id="rId177" Type="http://schemas.openxmlformats.org/officeDocument/2006/relationships/hyperlink" Target="files/40/723c8644-162e-45ce-bc4f-b4a214fd1c88.jpeg" TargetMode="External"/><Relationship Id="rId176" Type="http://schemas.openxmlformats.org/officeDocument/2006/relationships/hyperlink" Target="files/41/img_20191106_090548.jpg" TargetMode="External"/><Relationship Id="rId175" Type="http://schemas.openxmlformats.org/officeDocument/2006/relationships/hyperlink" Target="files/41/img_20191106_090812.jpg" TargetMode="External"/><Relationship Id="rId174" Type="http://schemas.openxmlformats.org/officeDocument/2006/relationships/hyperlink" Target="files/41/img_20191106_095943.jpg" TargetMode="External"/><Relationship Id="rId173" Type="http://schemas.openxmlformats.org/officeDocument/2006/relationships/hyperlink" Target="files/42/4cce30ff-5391-447a-9427-e2694ae2382b.jpeg" TargetMode="External"/><Relationship Id="rId172" Type="http://schemas.openxmlformats.org/officeDocument/2006/relationships/hyperlink" Target="files/42/77a987ce-9640-467c-912b-71c5b98f61a6.jpeg" TargetMode="External"/><Relationship Id="rId171" Type="http://schemas.openxmlformats.org/officeDocument/2006/relationships/hyperlink" Target="files/42/e55fa7a8-2c25-45a1-9bf4-2faa948b374f.jpeg" TargetMode="External"/><Relationship Id="rId170" Type="http://schemas.openxmlformats.org/officeDocument/2006/relationships/hyperlink" Target="files/43/c2b6e40d-7c03-484f-9390-5fa58a7342e4.jpeg" TargetMode="External"/><Relationship Id="rId17" Type="http://schemas.openxmlformats.org/officeDocument/2006/relationships/hyperlink" Target="files/95/20191106_154517.jpg" TargetMode="External"/><Relationship Id="rId169" Type="http://schemas.openxmlformats.org/officeDocument/2006/relationships/hyperlink" Target="files/43/3fa9424b-c937-40a6-b9ea-25e7d537538d.jpeg" TargetMode="External"/><Relationship Id="rId168" Type="http://schemas.openxmlformats.org/officeDocument/2006/relationships/hyperlink" Target="files/43/55978de3-7fda-4c0c-8586-1d9a4cbae6cf.jpeg" TargetMode="External"/><Relationship Id="rId167" Type="http://schemas.openxmlformats.org/officeDocument/2006/relationships/hyperlink" Target="files/44/mmexport1573183088684.jpg" TargetMode="External"/><Relationship Id="rId166" Type="http://schemas.openxmlformats.org/officeDocument/2006/relationships/hyperlink" Target="files/44/mmexport1573183083393.jpg" TargetMode="External"/><Relationship Id="rId165" Type="http://schemas.openxmlformats.org/officeDocument/2006/relationships/hyperlink" Target="files/44/mmexport1573183069932.jpg" TargetMode="External"/><Relationship Id="rId164" Type="http://schemas.openxmlformats.org/officeDocument/2006/relationships/hyperlink" Target="files/45/img20191106104705_bd7fb37b.jpg" TargetMode="External"/><Relationship Id="rId163" Type="http://schemas.openxmlformats.org/officeDocument/2006/relationships/hyperlink" Target="files/45/img20191106102256.jpg" TargetMode="External"/><Relationship Id="rId162" Type="http://schemas.openxmlformats.org/officeDocument/2006/relationships/hyperlink" Target="files/45/img20191106112814.jpg" TargetMode="External"/><Relationship Id="rId161" Type="http://schemas.openxmlformats.org/officeDocument/2006/relationships/hyperlink" Target="files/46/1573197799918.jpg" TargetMode="External"/><Relationship Id="rId160" Type="http://schemas.openxmlformats.org/officeDocument/2006/relationships/hyperlink" Target="files/46/1573197547231.jpg" TargetMode="External"/><Relationship Id="rId16" Type="http://schemas.openxmlformats.org/officeDocument/2006/relationships/hyperlink" Target="files/95/20191106_154713.jpg" TargetMode="External"/><Relationship Id="rId159" Type="http://schemas.openxmlformats.org/officeDocument/2006/relationships/hyperlink" Target="files/46/1573197442463.jpg" TargetMode="External"/><Relationship Id="rId158" Type="http://schemas.openxmlformats.org/officeDocument/2006/relationships/hyperlink" Target="files/47/462ae638-fda6-4100-a945-0fae9c1935e1.jpeg" TargetMode="External"/><Relationship Id="rId157" Type="http://schemas.openxmlformats.org/officeDocument/2006/relationships/hyperlink" Target="files/47/e324cb4f-72aa-4b69-9267-d76967e82b52.jpeg" TargetMode="External"/><Relationship Id="rId156" Type="http://schemas.openxmlformats.org/officeDocument/2006/relationships/hyperlink" Target="files/47/06872f5b-e53f-4273-8c92-658908bec9eb.jpeg" TargetMode="External"/><Relationship Id="rId155" Type="http://schemas.openxmlformats.org/officeDocument/2006/relationships/hyperlink" Target="files/48/b91f5f7b-803e-4712-a055-bbca8e9e605c.jpeg" TargetMode="External"/><Relationship Id="rId154" Type="http://schemas.openxmlformats.org/officeDocument/2006/relationships/hyperlink" Target="files/48/59f6c094-2191-45e6-959f-1bca3c996042.jpeg" TargetMode="External"/><Relationship Id="rId153" Type="http://schemas.openxmlformats.org/officeDocument/2006/relationships/hyperlink" Target="files/48/bed07666-1780-4885-bf42-aaea36361ca0.jpeg" TargetMode="External"/><Relationship Id="rId152" Type="http://schemas.openxmlformats.org/officeDocument/2006/relationships/hyperlink" Target="files/49/img_20191105_155125.jpg" TargetMode="External"/><Relationship Id="rId151" Type="http://schemas.openxmlformats.org/officeDocument/2006/relationships/hyperlink" Target="files/49/img_20191105_165648.jpg" TargetMode="External"/><Relationship Id="rId150" Type="http://schemas.openxmlformats.org/officeDocument/2006/relationships/hyperlink" Target="files/49/img_20191105_153414.jpg" TargetMode="External"/><Relationship Id="rId15" Type="http://schemas.openxmlformats.org/officeDocument/2006/relationships/hyperlink" Target="files/96/img_20191106_125003.jpg" TargetMode="External"/><Relationship Id="rId149" Type="http://schemas.openxmlformats.org/officeDocument/2006/relationships/hyperlink" Target="files/50/mmexport1573197296144.jpg" TargetMode="External"/><Relationship Id="rId148" Type="http://schemas.openxmlformats.org/officeDocument/2006/relationships/hyperlink" Target="files/50/mmexport1573197300614.jpg" TargetMode="External"/><Relationship Id="rId147" Type="http://schemas.openxmlformats.org/officeDocument/2006/relationships/hyperlink" Target="files/50/img_20191105_165151.jpg" TargetMode="External"/><Relationship Id="rId146" Type="http://schemas.openxmlformats.org/officeDocument/2006/relationships/hyperlink" Target="files/51/0164a5d2-241d-4a70-858a-5e762a757ddb.jpeg" TargetMode="External"/><Relationship Id="rId145" Type="http://schemas.openxmlformats.org/officeDocument/2006/relationships/hyperlink" Target="files/51/f8e73695-8f82-46f7-a49f-5d8b20a0981e.jpeg" TargetMode="External"/><Relationship Id="rId144" Type="http://schemas.openxmlformats.org/officeDocument/2006/relationships/hyperlink" Target="files/51/d52fd8db-6eb8-4f2b-ac32-d58f24d20a46.jpeg" TargetMode="External"/><Relationship Id="rId143" Type="http://schemas.openxmlformats.org/officeDocument/2006/relationships/hyperlink" Target="files/52/844b41ec-cc0f-4395-9be6-18d26dcd2a67.jpeg" TargetMode="External"/><Relationship Id="rId142" Type="http://schemas.openxmlformats.org/officeDocument/2006/relationships/hyperlink" Target="files/52/7861f5ab-7a46-44c7-b469-6f7b199a0ad0.jpeg" TargetMode="External"/><Relationship Id="rId141" Type="http://schemas.openxmlformats.org/officeDocument/2006/relationships/hyperlink" Target="files/52/36ea82b9-3163-484c-a9d4-04e9a6b37f7b.jpeg" TargetMode="External"/><Relationship Id="rId140" Type="http://schemas.openxmlformats.org/officeDocument/2006/relationships/hyperlink" Target="files/53/c97fe8d8-f268-4e9c-a769-d36f9d698ad6.jpeg" TargetMode="External"/><Relationship Id="rId14" Type="http://schemas.openxmlformats.org/officeDocument/2006/relationships/hyperlink" Target="files/96/img_20191106_125048.jpg" TargetMode="External"/><Relationship Id="rId139" Type="http://schemas.openxmlformats.org/officeDocument/2006/relationships/hyperlink" Target="files/53/a92bfef0-05d7-40c9-b468-1f3c83e38981.jpeg" TargetMode="External"/><Relationship Id="rId138" Type="http://schemas.openxmlformats.org/officeDocument/2006/relationships/hyperlink" Target="files/53/84907f20-b0a3-430d-9aff-34a6628394f3.jpeg" TargetMode="External"/><Relationship Id="rId137" Type="http://schemas.openxmlformats.org/officeDocument/2006/relationships/hyperlink" Target="files/54/1573038852662.jpg" TargetMode="External"/><Relationship Id="rId136" Type="http://schemas.openxmlformats.org/officeDocument/2006/relationships/hyperlink" Target="files/54/1573039147912.jpg" TargetMode="External"/><Relationship Id="rId135" Type="http://schemas.openxmlformats.org/officeDocument/2006/relationships/hyperlink" Target="files/54/1573038834054.jpg" TargetMode="External"/><Relationship Id="rId134" Type="http://schemas.openxmlformats.org/officeDocument/2006/relationships/hyperlink" Target="files/55/mmexport1573138381510.jpg" TargetMode="External"/><Relationship Id="rId133" Type="http://schemas.openxmlformats.org/officeDocument/2006/relationships/hyperlink" Target="files/55/img_20191108_154111.jpg" TargetMode="External"/><Relationship Id="rId132" Type="http://schemas.openxmlformats.org/officeDocument/2006/relationships/hyperlink" Target="files/55/img_20191108_153653.jpg" TargetMode="External"/><Relationship Id="rId131" Type="http://schemas.openxmlformats.org/officeDocument/2006/relationships/hyperlink" Target="files/56/8e8d5c58-8c90-4eae-b235-f3c6518b0c54.jpeg" TargetMode="External"/><Relationship Id="rId130" Type="http://schemas.openxmlformats.org/officeDocument/2006/relationships/hyperlink" Target="files/56/e7cae4c5-bd0b-47c3-89e9-6ef844c3e809.jpeg" TargetMode="External"/><Relationship Id="rId13" Type="http://schemas.openxmlformats.org/officeDocument/2006/relationships/hyperlink" Target="files/96/img_20191106_124920.jpg" TargetMode="External"/><Relationship Id="rId129" Type="http://schemas.openxmlformats.org/officeDocument/2006/relationships/hyperlink" Target="files/56/41ba4892-73d6-4c7f-b4c7-bdf37e689d08.jpeg" TargetMode="External"/><Relationship Id="rId128" Type="http://schemas.openxmlformats.org/officeDocument/2006/relationships/hyperlink" Target="files/57/47a28626-aea3-4a44-92c9-71df7f9b689c.jpeg" TargetMode="External"/><Relationship Id="rId127" Type="http://schemas.openxmlformats.org/officeDocument/2006/relationships/hyperlink" Target="files/57/33067f86-6282-44a9-992e-3acb9e493803.jpeg" TargetMode="External"/><Relationship Id="rId126" Type="http://schemas.openxmlformats.org/officeDocument/2006/relationships/hyperlink" Target="files/57/f6d89fe3-7ef2-425e-89ec-d5751a9c099b.jpeg" TargetMode="External"/><Relationship Id="rId125" Type="http://schemas.openxmlformats.org/officeDocument/2006/relationships/hyperlink" Target="files/58/img_20191108_150930.jpg" TargetMode="External"/><Relationship Id="rId124" Type="http://schemas.openxmlformats.org/officeDocument/2006/relationships/hyperlink" Target="files/58/img_20191108_151748.jpg" TargetMode="External"/><Relationship Id="rId123" Type="http://schemas.openxmlformats.org/officeDocument/2006/relationships/hyperlink" Target="files/58/img_20191108_151450.jpg" TargetMode="External"/><Relationship Id="rId122" Type="http://schemas.openxmlformats.org/officeDocument/2006/relationships/hyperlink" Target="files/59/d8add670-e65e-496e-87a8-c3e383b19ee7.jpeg" TargetMode="External"/><Relationship Id="rId121" Type="http://schemas.openxmlformats.org/officeDocument/2006/relationships/hyperlink" Target="files/59/b9cbff24-6635-4cc8-87a1-3a175f0a0805.jpeg" TargetMode="External"/><Relationship Id="rId120" Type="http://schemas.openxmlformats.org/officeDocument/2006/relationships/hyperlink" Target="files/59/56e06a97-b8ce-4bcd-ac69-9e627728d1f5.jpeg" TargetMode="External"/><Relationship Id="rId12" Type="http://schemas.openxmlformats.org/officeDocument/2006/relationships/hyperlink" Target="files/97/img20191108163424.jpg" TargetMode="External"/><Relationship Id="rId119" Type="http://schemas.openxmlformats.org/officeDocument/2006/relationships/hyperlink" Target="files/60/7c9bb2aa-5505-4e1c-b732-b2261e2e1eeb.jpeg" TargetMode="External"/><Relationship Id="rId118" Type="http://schemas.openxmlformats.org/officeDocument/2006/relationships/hyperlink" Target="files/60/5772b504-3b7a-4ec5-b176-bfd092d4493a.jpeg" TargetMode="External"/><Relationship Id="rId117" Type="http://schemas.openxmlformats.org/officeDocument/2006/relationships/hyperlink" Target="files/60/32cacc7c-6462-413d-a5df-db6726289425.jpeg" TargetMode="External"/><Relationship Id="rId116" Type="http://schemas.openxmlformats.org/officeDocument/2006/relationships/hyperlink" Target="files/61/03124030-448b-47ca-8f18-85c6951d0c36.jpeg" TargetMode="External"/><Relationship Id="rId115" Type="http://schemas.openxmlformats.org/officeDocument/2006/relationships/hyperlink" Target="files/61/2695b22d-5dbe-426e-a133-3a87a52edb51.jpeg" TargetMode="External"/><Relationship Id="rId114" Type="http://schemas.openxmlformats.org/officeDocument/2006/relationships/hyperlink" Target="files/61/d22e5bcb-0ea6-4d46-bc40-e90d6ec30cf3.jpeg" TargetMode="External"/><Relationship Id="rId113" Type="http://schemas.openxmlformats.org/officeDocument/2006/relationships/hyperlink" Target="files/62/img_20191105_101830.jpg" TargetMode="External"/><Relationship Id="rId112" Type="http://schemas.openxmlformats.org/officeDocument/2006/relationships/hyperlink" Target="files/62/img_20191105_101833.jpg" TargetMode="External"/><Relationship Id="rId111" Type="http://schemas.openxmlformats.org/officeDocument/2006/relationships/hyperlink" Target="files/62/img_20191105_102523.jpg" TargetMode="External"/><Relationship Id="rId110" Type="http://schemas.openxmlformats.org/officeDocument/2006/relationships/hyperlink" Target="files/63/mmexport1573203475596.jpg" TargetMode="External"/><Relationship Id="rId11" Type="http://schemas.openxmlformats.org/officeDocument/2006/relationships/hyperlink" Target="files/97/img20191106162248.jpg" TargetMode="External"/><Relationship Id="rId109" Type="http://schemas.openxmlformats.org/officeDocument/2006/relationships/hyperlink" Target="files/63/image_1573037809295.jpg" TargetMode="External"/><Relationship Id="rId108" Type="http://schemas.openxmlformats.org/officeDocument/2006/relationships/hyperlink" Target="files/63/image_1573037857890.jpg" TargetMode="External"/><Relationship Id="rId107" Type="http://schemas.openxmlformats.org/officeDocument/2006/relationships/hyperlink" Target="files/64/img_20191108_154206.jpg" TargetMode="External"/><Relationship Id="rId106" Type="http://schemas.openxmlformats.org/officeDocument/2006/relationships/hyperlink" Target="files/64/img_20191108_152542.jpg" TargetMode="External"/><Relationship Id="rId105" Type="http://schemas.openxmlformats.org/officeDocument/2006/relationships/hyperlink" Target="files/64/img_20191108_155530.jpg" TargetMode="External"/><Relationship Id="rId104" Type="http://schemas.openxmlformats.org/officeDocument/2006/relationships/hyperlink" Target="files/65/img_20191108_075603.jpg" TargetMode="External"/><Relationship Id="rId103" Type="http://schemas.openxmlformats.org/officeDocument/2006/relationships/hyperlink" Target="files/65/img_20191108_080529.jpg" TargetMode="External"/><Relationship Id="rId102" Type="http://schemas.openxmlformats.org/officeDocument/2006/relationships/hyperlink" Target="files/65/img_20191108_075141.jpg" TargetMode="External"/><Relationship Id="rId101" Type="http://schemas.openxmlformats.org/officeDocument/2006/relationships/hyperlink" Target="files/66/198cadaf-bc44-4246-8251-f89338d05cde.jpeg" TargetMode="External"/><Relationship Id="rId100" Type="http://schemas.openxmlformats.org/officeDocument/2006/relationships/hyperlink" Target="files/66/639f399f-00c5-4697-b4f4-1f93214c6de1.jpeg" TargetMode="External"/><Relationship Id="rId10" Type="http://schemas.openxmlformats.org/officeDocument/2006/relationships/hyperlink" Target="files/97/img20191106160102.jpg" TargetMode="External"/><Relationship Id="rId1" Type="http://schemas.openxmlformats.org/officeDocument/2006/relationships/hyperlink" Target="files/100/img_20191108_1504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5"/>
  <sheetViews>
    <sheetView tabSelected="1" topLeftCell="G100" workbookViewId="0">
      <selection activeCell="AZ48" sqref="AZ48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.25" style="38" customWidth="1"/>
    <col min="4" max="4" width="8.25" style="38" customWidth="1"/>
    <col min="5" max="5" width="5.125" style="62" hidden="1" customWidth="1"/>
    <col min="6" max="6" width="7.625" style="63" hidden="1" customWidth="1"/>
    <col min="7" max="7" width="7" style="64" customWidth="1"/>
    <col min="8" max="8" width="9.75" style="65" hidden="1" customWidth="1"/>
    <col min="9" max="9" width="9.75" style="178" hidden="1" customWidth="1"/>
    <col min="10" max="11" width="10" style="179" hidden="1" customWidth="1"/>
    <col min="12" max="12" width="7.125" style="68" hidden="1" customWidth="1"/>
    <col min="13" max="13" width="11.625" style="178" hidden="1" customWidth="1"/>
    <col min="14" max="14" width="10.375" style="178" hidden="1" customWidth="1"/>
    <col min="15" max="16" width="9.75" style="179" hidden="1" customWidth="1"/>
    <col min="17" max="17" width="7.125" style="68" hidden="1" customWidth="1"/>
    <col min="18" max="18" width="4.5" style="180" customWidth="1"/>
    <col min="19" max="19" width="6.75" style="180" customWidth="1"/>
    <col min="20" max="20" width="5" style="64" customWidth="1"/>
    <col min="21" max="21" width="5.75" style="69" customWidth="1"/>
    <col min="22" max="22" width="5.875" style="69" hidden="1" customWidth="1"/>
    <col min="23" max="23" width="10.125" style="61"/>
    <col min="24" max="24" width="9.75" style="61" customWidth="1"/>
    <col min="25" max="25" width="8.25" style="67" hidden="1" customWidth="1"/>
    <col min="26" max="26" width="7.125" style="181" hidden="1" customWidth="1"/>
    <col min="27" max="27" width="7" style="66" hidden="1" customWidth="1"/>
    <col min="28" max="28" width="8.625" style="67" hidden="1" customWidth="1"/>
    <col min="29" max="29" width="8.25" style="67" hidden="1" customWidth="1"/>
    <col min="30" max="31" width="8.25" style="67" customWidth="1"/>
    <col min="32" max="32" width="9.375" style="67" customWidth="1"/>
    <col min="33" max="33" width="8.375" style="67" customWidth="1"/>
    <col min="34" max="34" width="5.125" style="61" customWidth="1"/>
    <col min="35" max="35" width="5.375" style="61" hidden="1" customWidth="1"/>
    <col min="36" max="36" width="5.625" style="61" hidden="1" customWidth="1"/>
    <col min="37" max="37" width="5.625" style="69" customWidth="1"/>
    <col min="38" max="38" width="5.75" style="61" customWidth="1"/>
    <col min="39" max="39" width="5" style="105" customWidth="1"/>
    <col min="40" max="40" width="6.5" style="61" customWidth="1"/>
    <col min="41" max="41" width="5.75" style="105" customWidth="1"/>
    <col min="42" max="44" width="7.125" style="61" hidden="1" customWidth="1"/>
    <col min="45" max="45" width="7.75" style="64" customWidth="1"/>
    <col min="46" max="46" width="6.875" style="64" hidden="1" customWidth="1"/>
    <col min="47" max="48" width="7.75" style="69" hidden="1" customWidth="1"/>
    <col min="49" max="49" width="8" style="69" customWidth="1"/>
    <col min="50" max="50" width="6.875" style="61" customWidth="1"/>
    <col min="51" max="51" width="7.375" style="61" customWidth="1"/>
    <col min="52" max="16306" width="8" style="61"/>
    <col min="16307" max="16384" width="8" style="71"/>
  </cols>
  <sheetData>
    <row r="1" s="61" customFormat="1" customHeight="1" spans="1:16316">
      <c r="A1" s="182" t="s">
        <v>0</v>
      </c>
      <c r="B1" s="182"/>
      <c r="C1" s="182"/>
      <c r="D1" s="183"/>
      <c r="E1" s="182"/>
      <c r="F1" s="182"/>
      <c r="G1" s="182"/>
      <c r="H1" s="182"/>
      <c r="I1" s="185" t="s">
        <v>1</v>
      </c>
      <c r="J1" s="186"/>
      <c r="K1" s="187"/>
      <c r="L1" s="188"/>
      <c r="M1" s="188"/>
      <c r="N1" s="189" t="s">
        <v>2</v>
      </c>
      <c r="O1" s="190"/>
      <c r="P1" s="191"/>
      <c r="Q1" s="199"/>
      <c r="R1" s="200" t="s">
        <v>3</v>
      </c>
      <c r="S1" s="201"/>
      <c r="T1" s="202" t="s">
        <v>4</v>
      </c>
      <c r="U1" s="203"/>
      <c r="V1" s="204"/>
      <c r="W1" s="205" t="s">
        <v>5</v>
      </c>
      <c r="X1" s="206"/>
      <c r="Y1" s="215"/>
      <c r="Z1" s="216" t="s">
        <v>6</v>
      </c>
      <c r="AA1" s="217"/>
      <c r="AB1" s="218" t="s">
        <v>7</v>
      </c>
      <c r="AC1" s="219"/>
      <c r="AD1" s="220" t="s">
        <v>8</v>
      </c>
      <c r="AE1" s="221"/>
      <c r="AF1" s="222" t="s">
        <v>9</v>
      </c>
      <c r="AG1" s="234"/>
      <c r="AH1" s="235" t="s">
        <v>10</v>
      </c>
      <c r="AI1" s="236"/>
      <c r="AJ1" s="236"/>
      <c r="AK1" s="236"/>
      <c r="AL1" s="236"/>
      <c r="AM1" s="236"/>
      <c r="AN1" s="236"/>
      <c r="AO1" s="244"/>
      <c r="AP1" s="61" t="s">
        <v>11</v>
      </c>
      <c r="AS1" s="77" t="s">
        <v>12</v>
      </c>
      <c r="AT1" s="245" t="s">
        <v>13</v>
      </c>
      <c r="AU1" s="246"/>
      <c r="AV1" s="246"/>
      <c r="AW1" s="250"/>
      <c r="AX1" s="251" t="s">
        <v>14</v>
      </c>
      <c r="AY1" s="251"/>
      <c r="XCE1" s="71"/>
      <c r="XCF1" s="71"/>
      <c r="XCG1" s="71"/>
      <c r="XCH1" s="71"/>
      <c r="XCI1" s="71"/>
      <c r="XCJ1" s="71"/>
      <c r="XCK1" s="71"/>
      <c r="XCL1" s="71"/>
      <c r="XCM1" s="71"/>
      <c r="XCN1" s="71"/>
    </row>
    <row r="2" s="61" customFormat="1" ht="28" customHeight="1" spans="1:51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6" t="s">
        <v>20</v>
      </c>
      <c r="G2" s="77" t="s">
        <v>21</v>
      </c>
      <c r="H2" s="85" t="s">
        <v>22</v>
      </c>
      <c r="I2" s="192" t="s">
        <v>23</v>
      </c>
      <c r="J2" s="192" t="s">
        <v>24</v>
      </c>
      <c r="K2" s="192" t="s">
        <v>25</v>
      </c>
      <c r="L2" s="193" t="s">
        <v>26</v>
      </c>
      <c r="M2" s="194" t="s">
        <v>27</v>
      </c>
      <c r="N2" s="194" t="s">
        <v>28</v>
      </c>
      <c r="O2" s="194" t="s">
        <v>29</v>
      </c>
      <c r="P2" s="194" t="s">
        <v>30</v>
      </c>
      <c r="Q2" s="207" t="s">
        <v>31</v>
      </c>
      <c r="R2" s="208" t="s">
        <v>32</v>
      </c>
      <c r="S2" s="209" t="s">
        <v>33</v>
      </c>
      <c r="T2" s="101" t="s">
        <v>34</v>
      </c>
      <c r="U2" s="101" t="s">
        <v>35</v>
      </c>
      <c r="V2" s="101" t="s">
        <v>36</v>
      </c>
      <c r="W2" s="210" t="s">
        <v>37</v>
      </c>
      <c r="X2" s="210" t="s">
        <v>38</v>
      </c>
      <c r="Y2" s="223" t="s">
        <v>39</v>
      </c>
      <c r="Z2" s="224" t="s">
        <v>37</v>
      </c>
      <c r="AA2" s="225" t="s">
        <v>38</v>
      </c>
      <c r="AB2" s="226" t="s">
        <v>37</v>
      </c>
      <c r="AC2" s="226" t="s">
        <v>38</v>
      </c>
      <c r="AD2" s="227" t="s">
        <v>37</v>
      </c>
      <c r="AE2" s="227" t="s">
        <v>38</v>
      </c>
      <c r="AF2" s="228" t="s">
        <v>37</v>
      </c>
      <c r="AG2" s="228" t="s">
        <v>38</v>
      </c>
      <c r="AH2" s="237" t="s">
        <v>40</v>
      </c>
      <c r="AI2" s="237" t="s">
        <v>41</v>
      </c>
      <c r="AJ2" s="237" t="s">
        <v>42</v>
      </c>
      <c r="AK2" s="238" t="s">
        <v>43</v>
      </c>
      <c r="AL2" s="237" t="s">
        <v>40</v>
      </c>
      <c r="AM2" s="239" t="s">
        <v>44</v>
      </c>
      <c r="AN2" s="238" t="s">
        <v>43</v>
      </c>
      <c r="AO2" s="239" t="s">
        <v>45</v>
      </c>
      <c r="AP2" s="247">
        <v>43778</v>
      </c>
      <c r="AQ2" s="247">
        <v>43779</v>
      </c>
      <c r="AR2" s="247">
        <v>43780</v>
      </c>
      <c r="AS2" s="77"/>
      <c r="AT2" s="248"/>
      <c r="AU2" s="249"/>
      <c r="AV2" s="249"/>
      <c r="AW2" s="252"/>
      <c r="AX2" s="253" t="s">
        <v>46</v>
      </c>
      <c r="AY2" s="253" t="s">
        <v>47</v>
      </c>
    </row>
    <row r="3" s="61" customFormat="1" customHeight="1" spans="1:51">
      <c r="A3" s="184">
        <v>1</v>
      </c>
      <c r="B3" s="81">
        <v>106865</v>
      </c>
      <c r="C3" s="82" t="s">
        <v>48</v>
      </c>
      <c r="D3" s="81" t="s">
        <v>49</v>
      </c>
      <c r="E3" s="83">
        <v>34</v>
      </c>
      <c r="F3" s="76">
        <v>100</v>
      </c>
      <c r="G3" s="77">
        <v>300</v>
      </c>
      <c r="H3" s="89">
        <v>5000</v>
      </c>
      <c r="I3" s="195">
        <f t="shared" ref="I3:I66" si="0">H3*3</f>
        <v>15000</v>
      </c>
      <c r="J3" s="196">
        <v>978.9</v>
      </c>
      <c r="K3" s="196">
        <f t="shared" ref="K3:K66" si="1">J3*3</f>
        <v>2936.7</v>
      </c>
      <c r="L3" s="197">
        <v>0.19578</v>
      </c>
      <c r="M3" s="198">
        <v>6300</v>
      </c>
      <c r="N3" s="198">
        <f t="shared" ref="N3:N66" si="2">M3*3</f>
        <v>18900</v>
      </c>
      <c r="O3" s="198">
        <v>1075.284</v>
      </c>
      <c r="P3" s="198">
        <f t="shared" ref="P3:P66" si="3">O3*3</f>
        <v>3225.852</v>
      </c>
      <c r="Q3" s="161">
        <v>0.17068</v>
      </c>
      <c r="R3" s="211">
        <v>2</v>
      </c>
      <c r="S3" s="211">
        <v>2</v>
      </c>
      <c r="T3" s="212">
        <v>3</v>
      </c>
      <c r="U3" s="212">
        <v>5</v>
      </c>
      <c r="V3" s="212">
        <v>1</v>
      </c>
      <c r="W3" s="213">
        <v>35462.66</v>
      </c>
      <c r="X3" s="213">
        <v>7158.27</v>
      </c>
      <c r="Y3" s="215">
        <f t="shared" ref="Y3:Y66" si="4">X3/W3</f>
        <v>0.201853724452706</v>
      </c>
      <c r="Z3" s="229"/>
      <c r="AA3" s="230"/>
      <c r="AB3" s="114">
        <f t="shared" ref="AB3:AB66" si="5">W3/I3</f>
        <v>2.36417733333333</v>
      </c>
      <c r="AC3" s="114">
        <f t="shared" ref="AC3:AC66" si="6">X3/K3</f>
        <v>2.43752170803964</v>
      </c>
      <c r="AD3" s="231">
        <f>(W3-Z3)/I3</f>
        <v>2.36417733333333</v>
      </c>
      <c r="AE3" s="231">
        <f>(X3-AA3)/K3</f>
        <v>2.43752170803964</v>
      </c>
      <c r="AF3" s="232">
        <f>(W3-Z3)/N3</f>
        <v>1.87633121693122</v>
      </c>
      <c r="AG3" s="232">
        <f>(X3-AA3)/P3</f>
        <v>2.21903236726297</v>
      </c>
      <c r="AH3" s="240">
        <v>18</v>
      </c>
      <c r="AI3" s="240">
        <v>3</v>
      </c>
      <c r="AJ3" s="240">
        <v>2</v>
      </c>
      <c r="AK3" s="241">
        <f>AI3+AJ3</f>
        <v>5</v>
      </c>
      <c r="AL3" s="240">
        <f>AH3-R3</f>
        <v>16</v>
      </c>
      <c r="AM3" s="242"/>
      <c r="AN3" s="240">
        <f>AK3-U3</f>
        <v>0</v>
      </c>
      <c r="AO3" s="242" t="s">
        <v>50</v>
      </c>
      <c r="AP3" s="61">
        <v>100</v>
      </c>
      <c r="AQ3" s="61">
        <v>100</v>
      </c>
      <c r="AR3" s="61">
        <v>0</v>
      </c>
      <c r="AS3" s="212">
        <f>AP3+AQ3+AR3</f>
        <v>200</v>
      </c>
      <c r="AT3" s="120">
        <v>0</v>
      </c>
      <c r="AU3" s="120">
        <v>0</v>
      </c>
      <c r="AV3" s="120">
        <v>0</v>
      </c>
      <c r="AW3" s="120">
        <f>AT3+AU3+AV3</f>
        <v>0</v>
      </c>
      <c r="AX3" s="254"/>
      <c r="AY3" s="254">
        <f>(R3*200)+(S3*100)</f>
        <v>600</v>
      </c>
    </row>
    <row r="4" s="61" customFormat="1" customHeight="1" spans="1:51">
      <c r="A4" s="184">
        <v>2</v>
      </c>
      <c r="B4" s="81">
        <v>578</v>
      </c>
      <c r="C4" s="82" t="s">
        <v>51</v>
      </c>
      <c r="D4" s="81" t="s">
        <v>49</v>
      </c>
      <c r="E4" s="83">
        <v>8</v>
      </c>
      <c r="F4" s="76">
        <v>200</v>
      </c>
      <c r="G4" s="77">
        <v>600</v>
      </c>
      <c r="H4" s="89">
        <v>12405.3582609012</v>
      </c>
      <c r="I4" s="195">
        <f t="shared" si="0"/>
        <v>37216.0747827036</v>
      </c>
      <c r="J4" s="196">
        <v>3404.07992822433</v>
      </c>
      <c r="K4" s="196">
        <f t="shared" si="1"/>
        <v>10212.239784673</v>
      </c>
      <c r="L4" s="197">
        <v>0.274404</v>
      </c>
      <c r="M4" s="198">
        <v>14380.2912960367</v>
      </c>
      <c r="N4" s="198">
        <f t="shared" si="2"/>
        <v>43140.8738881101</v>
      </c>
      <c r="O4" s="198">
        <v>3440.11080500308</v>
      </c>
      <c r="P4" s="198">
        <f t="shared" si="3"/>
        <v>10320.3324150092</v>
      </c>
      <c r="Q4" s="161">
        <v>0.239224</v>
      </c>
      <c r="R4" s="211">
        <v>3</v>
      </c>
      <c r="S4" s="211">
        <v>2</v>
      </c>
      <c r="T4" s="212">
        <v>10</v>
      </c>
      <c r="U4" s="212">
        <v>15</v>
      </c>
      <c r="V4" s="212">
        <v>3</v>
      </c>
      <c r="W4" s="213">
        <v>84688.93</v>
      </c>
      <c r="X4" s="213">
        <v>21267.16</v>
      </c>
      <c r="Y4" s="215">
        <f t="shared" si="4"/>
        <v>0.251120896202136</v>
      </c>
      <c r="Z4" s="229"/>
      <c r="AA4" s="230"/>
      <c r="AB4" s="114">
        <f t="shared" si="5"/>
        <v>2.27560081213507</v>
      </c>
      <c r="AC4" s="114">
        <f t="shared" si="6"/>
        <v>2.08251671018524</v>
      </c>
      <c r="AD4" s="231">
        <f t="shared" ref="AD4:AD35" si="7">(W4-Z4)/I4</f>
        <v>2.27560081213507</v>
      </c>
      <c r="AE4" s="231">
        <f t="shared" ref="AE4:AE35" si="8">(X4-AA4)/K4</f>
        <v>2.08251671018524</v>
      </c>
      <c r="AF4" s="232">
        <f t="shared" ref="AF4:AF35" si="9">(W4-Z4)/N4</f>
        <v>1.96307868541673</v>
      </c>
      <c r="AG4" s="232">
        <f t="shared" ref="AG4:AG35" si="10">(X4-AA4)/P4</f>
        <v>2.06070494096396</v>
      </c>
      <c r="AH4" s="240">
        <v>78</v>
      </c>
      <c r="AI4" s="240">
        <v>6</v>
      </c>
      <c r="AJ4" s="240">
        <v>9</v>
      </c>
      <c r="AK4" s="241">
        <f t="shared" ref="AK4:AK35" si="11">AI4+AJ4</f>
        <v>15</v>
      </c>
      <c r="AL4" s="240">
        <f t="shared" ref="AL4:AL35" si="12">AH4-R4</f>
        <v>75</v>
      </c>
      <c r="AM4" s="242"/>
      <c r="AN4" s="240">
        <f t="shared" ref="AN4:AN35" si="13">AK4-U4</f>
        <v>0</v>
      </c>
      <c r="AO4" s="242" t="s">
        <v>50</v>
      </c>
      <c r="AP4" s="61">
        <v>0</v>
      </c>
      <c r="AQ4" s="61">
        <v>200</v>
      </c>
      <c r="AR4" s="61">
        <v>200</v>
      </c>
      <c r="AS4" s="212">
        <f t="shared" ref="AS4:AS35" si="14">AP4+AQ4+AR4</f>
        <v>400</v>
      </c>
      <c r="AT4" s="120">
        <v>0</v>
      </c>
      <c r="AU4" s="120">
        <v>0</v>
      </c>
      <c r="AV4" s="120">
        <v>0</v>
      </c>
      <c r="AW4" s="120">
        <f t="shared" ref="AW4:AW35" si="15">AT4+AU4+AV4</f>
        <v>0</v>
      </c>
      <c r="AX4" s="254"/>
      <c r="AY4" s="254">
        <f t="shared" ref="AY4:AY35" si="16">(R4*200)+(S4*100)</f>
        <v>800</v>
      </c>
    </row>
    <row r="5" s="61" customFormat="1" customHeight="1" spans="1:51">
      <c r="A5" s="184">
        <v>3</v>
      </c>
      <c r="B5" s="81">
        <v>721</v>
      </c>
      <c r="C5" s="82" t="s">
        <v>52</v>
      </c>
      <c r="D5" s="81" t="s">
        <v>53</v>
      </c>
      <c r="E5" s="83">
        <v>22</v>
      </c>
      <c r="F5" s="76">
        <v>150</v>
      </c>
      <c r="G5" s="77">
        <v>450</v>
      </c>
      <c r="H5" s="89">
        <v>8485.3512471996</v>
      </c>
      <c r="I5" s="195">
        <f t="shared" si="0"/>
        <v>25456.0537415988</v>
      </c>
      <c r="J5" s="196">
        <v>2257.59558212743</v>
      </c>
      <c r="K5" s="196">
        <f t="shared" si="1"/>
        <v>6772.78674638229</v>
      </c>
      <c r="L5" s="197">
        <v>0.266058</v>
      </c>
      <c r="M5" s="198">
        <v>10092.8161874691</v>
      </c>
      <c r="N5" s="198">
        <f t="shared" si="2"/>
        <v>30278.4485624073</v>
      </c>
      <c r="O5" s="198">
        <v>2341.00852905108</v>
      </c>
      <c r="P5" s="198">
        <f t="shared" si="3"/>
        <v>7023.02558715324</v>
      </c>
      <c r="Q5" s="161">
        <v>0.231948</v>
      </c>
      <c r="R5" s="211">
        <v>3</v>
      </c>
      <c r="S5" s="211">
        <v>0</v>
      </c>
      <c r="T5" s="212">
        <v>4</v>
      </c>
      <c r="U5" s="212">
        <v>10</v>
      </c>
      <c r="V5" s="212">
        <v>2</v>
      </c>
      <c r="W5" s="213">
        <v>55341.98</v>
      </c>
      <c r="X5" s="213">
        <v>13387.19</v>
      </c>
      <c r="Y5" s="215">
        <f t="shared" si="4"/>
        <v>0.241899368255346</v>
      </c>
      <c r="Z5" s="229"/>
      <c r="AA5" s="230"/>
      <c r="AB5" s="114">
        <f t="shared" si="5"/>
        <v>2.17402039458942</v>
      </c>
      <c r="AC5" s="114">
        <f t="shared" si="6"/>
        <v>1.97661472320102</v>
      </c>
      <c r="AD5" s="231">
        <f t="shared" si="7"/>
        <v>2.17402039458942</v>
      </c>
      <c r="AE5" s="231">
        <f t="shared" si="8"/>
        <v>1.97661472320102</v>
      </c>
      <c r="AF5" s="232">
        <f t="shared" si="9"/>
        <v>1.82776802074036</v>
      </c>
      <c r="AG5" s="232">
        <f t="shared" si="10"/>
        <v>1.90618556544751</v>
      </c>
      <c r="AH5" s="240">
        <v>4</v>
      </c>
      <c r="AI5" s="240">
        <v>5</v>
      </c>
      <c r="AJ5" s="240">
        <v>5</v>
      </c>
      <c r="AK5" s="241">
        <f t="shared" si="11"/>
        <v>10</v>
      </c>
      <c r="AL5" s="240">
        <f t="shared" si="12"/>
        <v>1</v>
      </c>
      <c r="AM5" s="242"/>
      <c r="AN5" s="240">
        <f t="shared" si="13"/>
        <v>0</v>
      </c>
      <c r="AO5" s="242" t="s">
        <v>50</v>
      </c>
      <c r="AP5" s="61">
        <v>150</v>
      </c>
      <c r="AQ5" s="61">
        <v>150</v>
      </c>
      <c r="AR5" s="61">
        <v>150</v>
      </c>
      <c r="AS5" s="212">
        <f t="shared" si="14"/>
        <v>450</v>
      </c>
      <c r="AT5" s="120">
        <v>0</v>
      </c>
      <c r="AU5" s="120">
        <v>0</v>
      </c>
      <c r="AV5" s="120">
        <v>0</v>
      </c>
      <c r="AW5" s="120">
        <f t="shared" si="15"/>
        <v>0</v>
      </c>
      <c r="AX5" s="254"/>
      <c r="AY5" s="254">
        <f t="shared" si="16"/>
        <v>600</v>
      </c>
    </row>
    <row r="6" s="61" customFormat="1" customHeight="1" spans="1:51">
      <c r="A6" s="184">
        <v>4</v>
      </c>
      <c r="B6" s="81">
        <v>56</v>
      </c>
      <c r="C6" s="82" t="s">
        <v>54</v>
      </c>
      <c r="D6" s="81" t="s">
        <v>55</v>
      </c>
      <c r="E6" s="83">
        <v>30</v>
      </c>
      <c r="F6" s="76">
        <v>100</v>
      </c>
      <c r="G6" s="77">
        <v>300</v>
      </c>
      <c r="H6" s="89">
        <v>6574.665</v>
      </c>
      <c r="I6" s="195">
        <f t="shared" si="0"/>
        <v>19723.995</v>
      </c>
      <c r="J6" s="196">
        <v>1600.0104744</v>
      </c>
      <c r="K6" s="196">
        <f t="shared" si="1"/>
        <v>4800.0314232</v>
      </c>
      <c r="L6" s="197">
        <v>0.24336</v>
      </c>
      <c r="M6" s="198">
        <v>7820.1695376</v>
      </c>
      <c r="N6" s="198">
        <f t="shared" si="2"/>
        <v>23460.5086128</v>
      </c>
      <c r="O6" s="198">
        <v>1659.12716909722</v>
      </c>
      <c r="P6" s="198">
        <f t="shared" si="3"/>
        <v>4977.38150729166</v>
      </c>
      <c r="Q6" s="161">
        <v>0.21216</v>
      </c>
      <c r="R6" s="211">
        <v>3</v>
      </c>
      <c r="S6" s="211">
        <v>0</v>
      </c>
      <c r="T6" s="212">
        <v>4</v>
      </c>
      <c r="U6" s="212">
        <v>5</v>
      </c>
      <c r="V6" s="212">
        <v>1</v>
      </c>
      <c r="W6" s="213">
        <v>38761.93</v>
      </c>
      <c r="X6" s="213">
        <v>9575.13</v>
      </c>
      <c r="Y6" s="215">
        <f t="shared" si="4"/>
        <v>0.247024077490465</v>
      </c>
      <c r="Z6" s="229"/>
      <c r="AA6" s="230"/>
      <c r="AB6" s="114">
        <f t="shared" si="5"/>
        <v>1.965216985707</v>
      </c>
      <c r="AC6" s="114">
        <f t="shared" si="6"/>
        <v>1.99480569100454</v>
      </c>
      <c r="AD6" s="231">
        <f t="shared" si="7"/>
        <v>1.965216985707</v>
      </c>
      <c r="AE6" s="231">
        <f t="shared" si="8"/>
        <v>1.99480569100454</v>
      </c>
      <c r="AF6" s="232">
        <f t="shared" si="9"/>
        <v>1.65222036059575</v>
      </c>
      <c r="AG6" s="232">
        <f t="shared" si="10"/>
        <v>1.92372836720931</v>
      </c>
      <c r="AH6" s="240">
        <v>13</v>
      </c>
      <c r="AI6" s="240">
        <v>0</v>
      </c>
      <c r="AJ6" s="240">
        <v>0</v>
      </c>
      <c r="AK6" s="241">
        <f t="shared" si="11"/>
        <v>0</v>
      </c>
      <c r="AL6" s="240">
        <f t="shared" si="12"/>
        <v>10</v>
      </c>
      <c r="AM6" s="242"/>
      <c r="AN6" s="240">
        <f t="shared" si="13"/>
        <v>-5</v>
      </c>
      <c r="AO6" s="242">
        <f>AN6*5</f>
        <v>-25</v>
      </c>
      <c r="AP6" s="61">
        <v>0</v>
      </c>
      <c r="AQ6" s="61">
        <v>100</v>
      </c>
      <c r="AR6" s="61">
        <v>100</v>
      </c>
      <c r="AS6" s="212">
        <f t="shared" si="14"/>
        <v>200</v>
      </c>
      <c r="AT6" s="120">
        <v>0</v>
      </c>
      <c r="AU6" s="120">
        <v>0</v>
      </c>
      <c r="AV6" s="120">
        <v>0</v>
      </c>
      <c r="AW6" s="120">
        <f t="shared" si="15"/>
        <v>0</v>
      </c>
      <c r="AX6" s="254"/>
      <c r="AY6" s="254">
        <f t="shared" si="16"/>
        <v>600</v>
      </c>
    </row>
    <row r="7" s="61" customFormat="1" customHeight="1" spans="1:51">
      <c r="A7" s="184">
        <v>5</v>
      </c>
      <c r="B7" s="81">
        <v>747</v>
      </c>
      <c r="C7" s="82" t="s">
        <v>56</v>
      </c>
      <c r="D7" s="81" t="s">
        <v>49</v>
      </c>
      <c r="E7" s="83">
        <v>10</v>
      </c>
      <c r="F7" s="76">
        <v>200</v>
      </c>
      <c r="G7" s="77">
        <v>600</v>
      </c>
      <c r="H7" s="89">
        <v>10320.61425</v>
      </c>
      <c r="I7" s="195">
        <f t="shared" si="0"/>
        <v>30961.84275</v>
      </c>
      <c r="J7" s="196">
        <v>1857.1532518305</v>
      </c>
      <c r="K7" s="196">
        <f t="shared" si="1"/>
        <v>5571.4597554915</v>
      </c>
      <c r="L7" s="197">
        <v>0.179946</v>
      </c>
      <c r="M7" s="198">
        <v>13003.973955</v>
      </c>
      <c r="N7" s="198">
        <f t="shared" si="2"/>
        <v>39011.921865</v>
      </c>
      <c r="O7" s="198">
        <v>2040.01141816458</v>
      </c>
      <c r="P7" s="198">
        <f t="shared" si="3"/>
        <v>6120.03425449374</v>
      </c>
      <c r="Q7" s="161">
        <v>0.156876</v>
      </c>
      <c r="R7" s="211">
        <v>4</v>
      </c>
      <c r="S7" s="211">
        <v>2</v>
      </c>
      <c r="T7" s="212">
        <v>10</v>
      </c>
      <c r="U7" s="212">
        <v>10</v>
      </c>
      <c r="V7" s="212">
        <v>3</v>
      </c>
      <c r="W7" s="213">
        <v>60229.33</v>
      </c>
      <c r="X7" s="213">
        <v>12221.66</v>
      </c>
      <c r="Y7" s="215">
        <f t="shared" si="4"/>
        <v>0.202918744073693</v>
      </c>
      <c r="Z7" s="229"/>
      <c r="AA7" s="230"/>
      <c r="AB7" s="114">
        <f t="shared" si="5"/>
        <v>1.94527601235879</v>
      </c>
      <c r="AC7" s="114">
        <f t="shared" si="6"/>
        <v>2.19361900405971</v>
      </c>
      <c r="AD7" s="231">
        <f t="shared" si="7"/>
        <v>1.94527601235879</v>
      </c>
      <c r="AE7" s="231">
        <f t="shared" si="8"/>
        <v>2.19361900405971</v>
      </c>
      <c r="AF7" s="232">
        <f t="shared" si="9"/>
        <v>1.54386985107841</v>
      </c>
      <c r="AG7" s="232">
        <f t="shared" si="10"/>
        <v>1.99699209053054</v>
      </c>
      <c r="AH7" s="240">
        <v>11</v>
      </c>
      <c r="AI7" s="240">
        <v>7</v>
      </c>
      <c r="AJ7" s="240">
        <v>0</v>
      </c>
      <c r="AK7" s="241">
        <f t="shared" si="11"/>
        <v>7</v>
      </c>
      <c r="AL7" s="240">
        <f t="shared" si="12"/>
        <v>7</v>
      </c>
      <c r="AM7" s="242"/>
      <c r="AN7" s="240">
        <f t="shared" si="13"/>
        <v>-3</v>
      </c>
      <c r="AO7" s="242">
        <f>AN7*5</f>
        <v>-15</v>
      </c>
      <c r="AP7" s="61">
        <v>200</v>
      </c>
      <c r="AQ7" s="61">
        <v>200</v>
      </c>
      <c r="AR7" s="61">
        <v>200</v>
      </c>
      <c r="AS7" s="212">
        <f t="shared" si="14"/>
        <v>600</v>
      </c>
      <c r="AT7" s="120">
        <v>0</v>
      </c>
      <c r="AU7" s="120">
        <v>0</v>
      </c>
      <c r="AV7" s="120">
        <v>0</v>
      </c>
      <c r="AW7" s="120">
        <f t="shared" si="15"/>
        <v>0</v>
      </c>
      <c r="AX7" s="254"/>
      <c r="AY7" s="254">
        <f t="shared" si="16"/>
        <v>1000</v>
      </c>
    </row>
    <row r="8" s="61" customFormat="1" ht="19" customHeight="1" spans="1:51">
      <c r="A8" s="184">
        <v>6</v>
      </c>
      <c r="B8" s="20">
        <v>52</v>
      </c>
      <c r="C8" s="21" t="s">
        <v>57</v>
      </c>
      <c r="D8" s="20" t="s">
        <v>55</v>
      </c>
      <c r="E8" s="78">
        <v>23</v>
      </c>
      <c r="F8" s="76">
        <v>150</v>
      </c>
      <c r="G8" s="77">
        <v>450</v>
      </c>
      <c r="H8" s="89">
        <v>8500</v>
      </c>
      <c r="I8" s="195">
        <f t="shared" si="0"/>
        <v>25500</v>
      </c>
      <c r="J8" s="196">
        <v>2185.911</v>
      </c>
      <c r="K8" s="196">
        <f t="shared" si="1"/>
        <v>6557.733</v>
      </c>
      <c r="L8" s="197">
        <v>0.257166</v>
      </c>
      <c r="M8" s="198">
        <v>10110.24</v>
      </c>
      <c r="N8" s="198">
        <f t="shared" si="2"/>
        <v>30330.72</v>
      </c>
      <c r="O8" s="198">
        <v>2266.67536704</v>
      </c>
      <c r="P8" s="198">
        <f t="shared" si="3"/>
        <v>6800.02610112</v>
      </c>
      <c r="Q8" s="161">
        <v>0.224196</v>
      </c>
      <c r="R8" s="211">
        <v>3</v>
      </c>
      <c r="S8" s="211">
        <v>1</v>
      </c>
      <c r="T8" s="212">
        <v>4</v>
      </c>
      <c r="U8" s="212">
        <v>10</v>
      </c>
      <c r="V8" s="212">
        <v>2</v>
      </c>
      <c r="W8" s="213">
        <v>48091.6</v>
      </c>
      <c r="X8" s="213">
        <v>10141.4</v>
      </c>
      <c r="Y8" s="215">
        <f t="shared" si="4"/>
        <v>0.21087674354773</v>
      </c>
      <c r="Z8" s="229">
        <v>3920</v>
      </c>
      <c r="AA8" s="230">
        <v>328</v>
      </c>
      <c r="AB8" s="114">
        <f t="shared" si="5"/>
        <v>1.88594509803922</v>
      </c>
      <c r="AC8" s="114">
        <f t="shared" si="6"/>
        <v>1.54647955322365</v>
      </c>
      <c r="AD8" s="231">
        <f t="shared" si="7"/>
        <v>1.73221960784314</v>
      </c>
      <c r="AE8" s="231">
        <f t="shared" si="8"/>
        <v>1.49646226828692</v>
      </c>
      <c r="AF8" s="232">
        <f t="shared" si="9"/>
        <v>1.45633206201501</v>
      </c>
      <c r="AG8" s="232">
        <f t="shared" si="10"/>
        <v>1.44314151946912</v>
      </c>
      <c r="AH8" s="240">
        <v>14</v>
      </c>
      <c r="AI8" s="240">
        <v>2</v>
      </c>
      <c r="AJ8" s="240">
        <v>4</v>
      </c>
      <c r="AK8" s="241">
        <f t="shared" si="11"/>
        <v>6</v>
      </c>
      <c r="AL8" s="240">
        <f t="shared" si="12"/>
        <v>11</v>
      </c>
      <c r="AM8" s="242"/>
      <c r="AN8" s="240">
        <f t="shared" si="13"/>
        <v>-4</v>
      </c>
      <c r="AO8" s="242">
        <f>AN8*5</f>
        <v>-20</v>
      </c>
      <c r="AP8" s="61">
        <v>0</v>
      </c>
      <c r="AQ8" s="61">
        <v>150</v>
      </c>
      <c r="AR8" s="61">
        <v>0</v>
      </c>
      <c r="AS8" s="212">
        <f t="shared" si="14"/>
        <v>150</v>
      </c>
      <c r="AT8" s="120">
        <v>0</v>
      </c>
      <c r="AU8" s="120">
        <v>0</v>
      </c>
      <c r="AV8" s="120">
        <v>0</v>
      </c>
      <c r="AW8" s="120">
        <f t="shared" si="15"/>
        <v>0</v>
      </c>
      <c r="AX8" s="254"/>
      <c r="AY8" s="254">
        <f t="shared" si="16"/>
        <v>700</v>
      </c>
    </row>
    <row r="9" s="61" customFormat="1" customHeight="1" spans="1:51">
      <c r="A9" s="184">
        <v>7</v>
      </c>
      <c r="B9" s="81">
        <v>54</v>
      </c>
      <c r="C9" s="82" t="s">
        <v>58</v>
      </c>
      <c r="D9" s="81" t="s">
        <v>55</v>
      </c>
      <c r="E9" s="83">
        <v>16</v>
      </c>
      <c r="F9" s="76">
        <v>150</v>
      </c>
      <c r="G9" s="77">
        <v>450</v>
      </c>
      <c r="H9" s="89">
        <v>12264.512</v>
      </c>
      <c r="I9" s="195">
        <f t="shared" si="0"/>
        <v>36793.536</v>
      </c>
      <c r="J9" s="196">
        <v>3074.615042304</v>
      </c>
      <c r="K9" s="196">
        <f t="shared" si="1"/>
        <v>9223.845126912</v>
      </c>
      <c r="L9" s="197">
        <v>0.250692</v>
      </c>
      <c r="M9" s="198">
        <v>13846.14346752</v>
      </c>
      <c r="N9" s="198">
        <f t="shared" si="2"/>
        <v>41538.43040256</v>
      </c>
      <c r="O9" s="198">
        <v>3026.10234711343</v>
      </c>
      <c r="P9" s="198">
        <f t="shared" si="3"/>
        <v>9078.30704134029</v>
      </c>
      <c r="Q9" s="161">
        <v>0.218552</v>
      </c>
      <c r="R9" s="211">
        <v>4</v>
      </c>
      <c r="S9" s="211">
        <v>0</v>
      </c>
      <c r="T9" s="212">
        <v>10</v>
      </c>
      <c r="U9" s="212">
        <v>10</v>
      </c>
      <c r="V9" s="212">
        <v>2</v>
      </c>
      <c r="W9" s="213">
        <v>68514.44</v>
      </c>
      <c r="X9" s="213">
        <v>15187.72</v>
      </c>
      <c r="Y9" s="215">
        <f t="shared" si="4"/>
        <v>0.221671811080993</v>
      </c>
      <c r="Z9" s="229"/>
      <c r="AA9" s="230"/>
      <c r="AB9" s="114">
        <f t="shared" si="5"/>
        <v>1.86213252240828</v>
      </c>
      <c r="AC9" s="114">
        <f t="shared" si="6"/>
        <v>1.64657144510021</v>
      </c>
      <c r="AD9" s="231">
        <f t="shared" si="7"/>
        <v>1.86213252240828</v>
      </c>
      <c r="AE9" s="231">
        <f t="shared" si="8"/>
        <v>1.64657144510021</v>
      </c>
      <c r="AF9" s="232">
        <f t="shared" si="9"/>
        <v>1.64942294005836</v>
      </c>
      <c r="AG9" s="232">
        <f t="shared" si="10"/>
        <v>1.6729683112544</v>
      </c>
      <c r="AH9" s="240">
        <v>34</v>
      </c>
      <c r="AI9" s="240">
        <v>18</v>
      </c>
      <c r="AJ9" s="240">
        <v>10</v>
      </c>
      <c r="AK9" s="241">
        <f t="shared" si="11"/>
        <v>28</v>
      </c>
      <c r="AL9" s="240">
        <f t="shared" si="12"/>
        <v>30</v>
      </c>
      <c r="AM9" s="242"/>
      <c r="AN9" s="240">
        <f t="shared" si="13"/>
        <v>18</v>
      </c>
      <c r="AO9" s="242"/>
      <c r="AP9" s="61">
        <v>150</v>
      </c>
      <c r="AQ9" s="61">
        <v>150</v>
      </c>
      <c r="AR9" s="61">
        <v>150</v>
      </c>
      <c r="AS9" s="212">
        <f t="shared" si="14"/>
        <v>450</v>
      </c>
      <c r="AT9" s="120">
        <v>0</v>
      </c>
      <c r="AU9" s="120">
        <v>0</v>
      </c>
      <c r="AV9" s="120">
        <v>0</v>
      </c>
      <c r="AW9" s="120">
        <f t="shared" si="15"/>
        <v>0</v>
      </c>
      <c r="AX9" s="254"/>
      <c r="AY9" s="254">
        <f t="shared" si="16"/>
        <v>800</v>
      </c>
    </row>
    <row r="10" s="61" customFormat="1" customHeight="1" spans="1:51">
      <c r="A10" s="184">
        <v>8</v>
      </c>
      <c r="B10" s="20">
        <v>329</v>
      </c>
      <c r="C10" s="21" t="s">
        <v>59</v>
      </c>
      <c r="D10" s="20" t="s">
        <v>55</v>
      </c>
      <c r="E10" s="78">
        <v>25</v>
      </c>
      <c r="F10" s="76">
        <v>100</v>
      </c>
      <c r="G10" s="77">
        <v>300</v>
      </c>
      <c r="H10" s="89">
        <v>8024</v>
      </c>
      <c r="I10" s="195">
        <f t="shared" si="0"/>
        <v>24072</v>
      </c>
      <c r="J10" s="196">
        <v>1761.203808</v>
      </c>
      <c r="K10" s="196">
        <f t="shared" si="1"/>
        <v>5283.611424</v>
      </c>
      <c r="L10" s="197">
        <v>0.219492</v>
      </c>
      <c r="M10" s="198">
        <v>9544.06656</v>
      </c>
      <c r="N10" s="198">
        <f t="shared" si="2"/>
        <v>28632.19968</v>
      </c>
      <c r="O10" s="198">
        <v>1826.27622438912</v>
      </c>
      <c r="P10" s="198">
        <f t="shared" si="3"/>
        <v>5478.82867316736</v>
      </c>
      <c r="Q10" s="161">
        <v>0.191352</v>
      </c>
      <c r="R10" s="214">
        <v>2</v>
      </c>
      <c r="S10" s="211">
        <v>2</v>
      </c>
      <c r="T10" s="212">
        <v>4</v>
      </c>
      <c r="U10" s="212">
        <v>10</v>
      </c>
      <c r="V10" s="212">
        <v>2</v>
      </c>
      <c r="W10" s="213">
        <v>43758.47</v>
      </c>
      <c r="X10" s="213">
        <v>9565.61</v>
      </c>
      <c r="Y10" s="215">
        <f t="shared" si="4"/>
        <v>0.218600193288294</v>
      </c>
      <c r="Z10" s="229"/>
      <c r="AA10" s="230"/>
      <c r="AB10" s="114">
        <f t="shared" si="5"/>
        <v>1.81781613492855</v>
      </c>
      <c r="AC10" s="114">
        <f t="shared" si="6"/>
        <v>1.81043025922566</v>
      </c>
      <c r="AD10" s="231">
        <f t="shared" si="7"/>
        <v>1.81781613492855</v>
      </c>
      <c r="AE10" s="231">
        <f t="shared" si="8"/>
        <v>1.81043025922566</v>
      </c>
      <c r="AF10" s="232">
        <f t="shared" si="9"/>
        <v>1.52829578198862</v>
      </c>
      <c r="AG10" s="232">
        <f t="shared" si="10"/>
        <v>1.74592245361636</v>
      </c>
      <c r="AH10" s="240">
        <v>31</v>
      </c>
      <c r="AI10" s="240">
        <v>7</v>
      </c>
      <c r="AJ10" s="240">
        <v>3</v>
      </c>
      <c r="AK10" s="241">
        <f t="shared" si="11"/>
        <v>10</v>
      </c>
      <c r="AL10" s="240">
        <f t="shared" si="12"/>
        <v>29</v>
      </c>
      <c r="AM10" s="242"/>
      <c r="AN10" s="240">
        <f t="shared" si="13"/>
        <v>0</v>
      </c>
      <c r="AO10" s="242" t="s">
        <v>50</v>
      </c>
      <c r="AP10" s="61">
        <v>100</v>
      </c>
      <c r="AQ10" s="61">
        <v>0</v>
      </c>
      <c r="AR10" s="61">
        <v>100</v>
      </c>
      <c r="AS10" s="212">
        <f t="shared" si="14"/>
        <v>200</v>
      </c>
      <c r="AT10" s="120">
        <v>0</v>
      </c>
      <c r="AU10" s="120">
        <v>0</v>
      </c>
      <c r="AV10" s="120">
        <v>0</v>
      </c>
      <c r="AW10" s="120">
        <f t="shared" si="15"/>
        <v>0</v>
      </c>
      <c r="AX10" s="254"/>
      <c r="AY10" s="254">
        <f t="shared" si="16"/>
        <v>600</v>
      </c>
    </row>
    <row r="11" s="61" customFormat="1" customHeight="1" spans="1:51">
      <c r="A11" s="184">
        <v>9</v>
      </c>
      <c r="B11" s="20">
        <v>738</v>
      </c>
      <c r="C11" s="21" t="s">
        <v>60</v>
      </c>
      <c r="D11" s="20" t="s">
        <v>55</v>
      </c>
      <c r="E11" s="78">
        <v>33</v>
      </c>
      <c r="F11" s="76">
        <v>100</v>
      </c>
      <c r="G11" s="77">
        <v>300</v>
      </c>
      <c r="H11" s="89">
        <v>5631.1007772096</v>
      </c>
      <c r="I11" s="195">
        <f t="shared" si="0"/>
        <v>16893.3023316288</v>
      </c>
      <c r="J11" s="196">
        <v>1430.11940218637</v>
      </c>
      <c r="K11" s="196">
        <f t="shared" si="1"/>
        <v>4290.35820655911</v>
      </c>
      <c r="L11" s="197">
        <v>0.253968</v>
      </c>
      <c r="M11" s="198">
        <v>6697.85650844419</v>
      </c>
      <c r="N11" s="198">
        <f t="shared" si="2"/>
        <v>20093.5695253326</v>
      </c>
      <c r="O11" s="198">
        <v>1482.95901382161</v>
      </c>
      <c r="P11" s="198">
        <f t="shared" si="3"/>
        <v>4448.87704146483</v>
      </c>
      <c r="Q11" s="161">
        <v>0.221408</v>
      </c>
      <c r="R11" s="211">
        <v>3</v>
      </c>
      <c r="S11" s="211">
        <v>0</v>
      </c>
      <c r="T11" s="212">
        <v>4</v>
      </c>
      <c r="U11" s="212">
        <v>5</v>
      </c>
      <c r="V11" s="212">
        <v>1</v>
      </c>
      <c r="W11" s="213">
        <v>30440.25</v>
      </c>
      <c r="X11" s="213">
        <v>7408.43</v>
      </c>
      <c r="Y11" s="215">
        <f t="shared" si="4"/>
        <v>0.243376122075213</v>
      </c>
      <c r="Z11" s="229"/>
      <c r="AA11" s="230"/>
      <c r="AB11" s="114">
        <f t="shared" si="5"/>
        <v>1.80191234386468</v>
      </c>
      <c r="AC11" s="114">
        <f t="shared" si="6"/>
        <v>1.72676257862898</v>
      </c>
      <c r="AD11" s="231">
        <f t="shared" si="7"/>
        <v>1.80191234386468</v>
      </c>
      <c r="AE11" s="231">
        <f t="shared" si="8"/>
        <v>1.72676257862898</v>
      </c>
      <c r="AF11" s="232">
        <f t="shared" si="9"/>
        <v>1.51492495953111</v>
      </c>
      <c r="AG11" s="232">
        <f t="shared" si="10"/>
        <v>1.66523595301719</v>
      </c>
      <c r="AH11" s="240">
        <v>11</v>
      </c>
      <c r="AI11" s="240">
        <v>10</v>
      </c>
      <c r="AJ11" s="240">
        <v>1</v>
      </c>
      <c r="AK11" s="241">
        <f t="shared" si="11"/>
        <v>11</v>
      </c>
      <c r="AL11" s="240">
        <f t="shared" si="12"/>
        <v>8</v>
      </c>
      <c r="AM11" s="242"/>
      <c r="AN11" s="240">
        <f t="shared" si="13"/>
        <v>6</v>
      </c>
      <c r="AO11" s="242"/>
      <c r="AP11" s="61">
        <v>100</v>
      </c>
      <c r="AQ11" s="61">
        <v>100</v>
      </c>
      <c r="AR11" s="61">
        <v>0</v>
      </c>
      <c r="AS11" s="212">
        <f t="shared" si="14"/>
        <v>200</v>
      </c>
      <c r="AT11" s="120">
        <v>0</v>
      </c>
      <c r="AU11" s="120">
        <v>0</v>
      </c>
      <c r="AV11" s="120">
        <v>0</v>
      </c>
      <c r="AW11" s="120">
        <f t="shared" si="15"/>
        <v>0</v>
      </c>
      <c r="AX11" s="254"/>
      <c r="AY11" s="254">
        <f t="shared" si="16"/>
        <v>600</v>
      </c>
    </row>
    <row r="12" s="61" customFormat="1" customHeight="1" spans="1:51">
      <c r="A12" s="184">
        <v>10</v>
      </c>
      <c r="B12" s="20">
        <v>108656</v>
      </c>
      <c r="C12" s="21" t="s">
        <v>61</v>
      </c>
      <c r="D12" s="20" t="s">
        <v>53</v>
      </c>
      <c r="E12" s="78">
        <v>29</v>
      </c>
      <c r="F12" s="76">
        <v>100</v>
      </c>
      <c r="G12" s="77">
        <v>300</v>
      </c>
      <c r="H12" s="89">
        <v>6133.2029904456</v>
      </c>
      <c r="I12" s="195">
        <f t="shared" si="0"/>
        <v>18399.6089713368</v>
      </c>
      <c r="J12" s="196">
        <v>851.055513360212</v>
      </c>
      <c r="K12" s="196">
        <f t="shared" si="1"/>
        <v>2553.16654008064</v>
      </c>
      <c r="L12" s="197">
        <v>0.138762</v>
      </c>
      <c r="M12" s="198">
        <v>7295.07696495562</v>
      </c>
      <c r="N12" s="198">
        <f t="shared" si="2"/>
        <v>21885.2308948669</v>
      </c>
      <c r="O12" s="198">
        <v>882.500050604611</v>
      </c>
      <c r="P12" s="198">
        <f t="shared" si="3"/>
        <v>2647.50015181383</v>
      </c>
      <c r="Q12" s="161">
        <v>0.120972</v>
      </c>
      <c r="R12" s="211">
        <v>3</v>
      </c>
      <c r="S12" s="211">
        <v>0</v>
      </c>
      <c r="T12" s="212">
        <v>4</v>
      </c>
      <c r="U12" s="212">
        <v>5</v>
      </c>
      <c r="V12" s="212">
        <v>1</v>
      </c>
      <c r="W12" s="213">
        <v>33032.48</v>
      </c>
      <c r="X12" s="213">
        <v>4743.76</v>
      </c>
      <c r="Y12" s="215">
        <f t="shared" si="4"/>
        <v>0.14360895700232</v>
      </c>
      <c r="Z12" s="229"/>
      <c r="AA12" s="230"/>
      <c r="AB12" s="114">
        <f t="shared" si="5"/>
        <v>1.79528163079218</v>
      </c>
      <c r="AC12" s="114">
        <f t="shared" si="6"/>
        <v>1.85799082258464</v>
      </c>
      <c r="AD12" s="231">
        <f t="shared" si="7"/>
        <v>1.79528163079218</v>
      </c>
      <c r="AE12" s="231">
        <f t="shared" si="8"/>
        <v>1.85799082258464</v>
      </c>
      <c r="AF12" s="232">
        <f t="shared" si="9"/>
        <v>1.50935030837384</v>
      </c>
      <c r="AG12" s="232">
        <f t="shared" si="10"/>
        <v>1.7917883769525</v>
      </c>
      <c r="AH12" s="240">
        <v>0</v>
      </c>
      <c r="AI12" s="240">
        <v>0</v>
      </c>
      <c r="AJ12" s="240">
        <v>0</v>
      </c>
      <c r="AK12" s="241">
        <f t="shared" si="11"/>
        <v>0</v>
      </c>
      <c r="AL12" s="240">
        <f t="shared" si="12"/>
        <v>-3</v>
      </c>
      <c r="AM12" s="242">
        <f>AL12*30</f>
        <v>-90</v>
      </c>
      <c r="AN12" s="240">
        <f t="shared" si="13"/>
        <v>-5</v>
      </c>
      <c r="AO12" s="242">
        <f>AN12*5</f>
        <v>-25</v>
      </c>
      <c r="AP12" s="61">
        <v>100</v>
      </c>
      <c r="AQ12" s="61">
        <v>100</v>
      </c>
      <c r="AR12" s="61">
        <v>100</v>
      </c>
      <c r="AS12" s="212">
        <f t="shared" si="14"/>
        <v>300</v>
      </c>
      <c r="AT12" s="120">
        <v>0</v>
      </c>
      <c r="AU12" s="120">
        <v>0</v>
      </c>
      <c r="AV12" s="120">
        <v>0</v>
      </c>
      <c r="AW12" s="120">
        <f t="shared" si="15"/>
        <v>0</v>
      </c>
      <c r="AX12" s="254"/>
      <c r="AY12" s="254">
        <f t="shared" si="16"/>
        <v>600</v>
      </c>
    </row>
    <row r="13" s="61" customFormat="1" customHeight="1" spans="1:51">
      <c r="A13" s="184">
        <v>11</v>
      </c>
      <c r="B13" s="81">
        <v>594</v>
      </c>
      <c r="C13" s="82" t="s">
        <v>62</v>
      </c>
      <c r="D13" s="81" t="s">
        <v>53</v>
      </c>
      <c r="E13" s="83">
        <v>32</v>
      </c>
      <c r="F13" s="76">
        <v>100</v>
      </c>
      <c r="G13" s="77">
        <v>300</v>
      </c>
      <c r="H13" s="89">
        <v>6532.485</v>
      </c>
      <c r="I13" s="195">
        <f t="shared" si="0"/>
        <v>19597.455</v>
      </c>
      <c r="J13" s="196">
        <v>1538.28263277</v>
      </c>
      <c r="K13" s="196">
        <f t="shared" si="1"/>
        <v>4614.84789831</v>
      </c>
      <c r="L13" s="197">
        <v>0.235482</v>
      </c>
      <c r="M13" s="198">
        <v>8359.992099648</v>
      </c>
      <c r="N13" s="198">
        <f t="shared" si="2"/>
        <v>25079.976298944</v>
      </c>
      <c r="O13" s="198">
        <v>1716.23949812094</v>
      </c>
      <c r="P13" s="198">
        <f t="shared" si="3"/>
        <v>5148.71849436282</v>
      </c>
      <c r="Q13" s="161">
        <v>0.205292</v>
      </c>
      <c r="R13" s="211">
        <v>2</v>
      </c>
      <c r="S13" s="211">
        <v>0</v>
      </c>
      <c r="T13" s="212">
        <v>4</v>
      </c>
      <c r="U13" s="212">
        <v>5</v>
      </c>
      <c r="V13" s="212">
        <v>1</v>
      </c>
      <c r="W13" s="213">
        <v>34819.58</v>
      </c>
      <c r="X13" s="213">
        <v>7513.44</v>
      </c>
      <c r="Y13" s="215">
        <f t="shared" si="4"/>
        <v>0.215782039875266</v>
      </c>
      <c r="Z13" s="229"/>
      <c r="AA13" s="230"/>
      <c r="AB13" s="114">
        <f t="shared" si="5"/>
        <v>1.77673988790891</v>
      </c>
      <c r="AC13" s="114">
        <f t="shared" si="6"/>
        <v>1.6281013297863</v>
      </c>
      <c r="AD13" s="231">
        <f t="shared" si="7"/>
        <v>1.77673988790891</v>
      </c>
      <c r="AE13" s="231">
        <f t="shared" si="8"/>
        <v>1.62810132978629</v>
      </c>
      <c r="AF13" s="232">
        <f t="shared" si="9"/>
        <v>1.38834182237509</v>
      </c>
      <c r="AG13" s="232">
        <f t="shared" si="10"/>
        <v>1.45928351068839</v>
      </c>
      <c r="AH13" s="240">
        <v>0</v>
      </c>
      <c r="AI13" s="240">
        <v>2</v>
      </c>
      <c r="AJ13" s="240">
        <v>9</v>
      </c>
      <c r="AK13" s="241">
        <f t="shared" si="11"/>
        <v>11</v>
      </c>
      <c r="AL13" s="240">
        <f t="shared" si="12"/>
        <v>-2</v>
      </c>
      <c r="AM13" s="242">
        <f>AL13*30</f>
        <v>-60</v>
      </c>
      <c r="AN13" s="240">
        <f t="shared" si="13"/>
        <v>6</v>
      </c>
      <c r="AO13" s="242"/>
      <c r="AP13" s="61">
        <v>0</v>
      </c>
      <c r="AQ13" s="61">
        <v>100</v>
      </c>
      <c r="AR13" s="61">
        <v>100</v>
      </c>
      <c r="AS13" s="212">
        <f t="shared" si="14"/>
        <v>200</v>
      </c>
      <c r="AT13" s="120">
        <v>0</v>
      </c>
      <c r="AU13" s="120">
        <v>0</v>
      </c>
      <c r="AV13" s="120">
        <v>0</v>
      </c>
      <c r="AW13" s="120">
        <f t="shared" si="15"/>
        <v>0</v>
      </c>
      <c r="AX13" s="254"/>
      <c r="AY13" s="254">
        <f t="shared" si="16"/>
        <v>400</v>
      </c>
    </row>
    <row r="14" s="61" customFormat="1" customHeight="1" spans="1:16384">
      <c r="A14" s="184">
        <v>12</v>
      </c>
      <c r="B14" s="81">
        <v>367</v>
      </c>
      <c r="C14" s="82" t="s">
        <v>63</v>
      </c>
      <c r="D14" s="81" t="s">
        <v>55</v>
      </c>
      <c r="E14" s="83">
        <v>18</v>
      </c>
      <c r="F14" s="76">
        <v>150</v>
      </c>
      <c r="G14" s="77">
        <v>450</v>
      </c>
      <c r="H14" s="89">
        <v>9110.3842973781</v>
      </c>
      <c r="I14" s="195">
        <f t="shared" si="0"/>
        <v>27331.1528921343</v>
      </c>
      <c r="J14" s="196">
        <v>1794.29018736862</v>
      </c>
      <c r="K14" s="196">
        <f t="shared" si="1"/>
        <v>5382.87056210586</v>
      </c>
      <c r="L14" s="197">
        <v>0.19695</v>
      </c>
      <c r="M14" s="198">
        <v>10652.5901512383</v>
      </c>
      <c r="N14" s="198">
        <f t="shared" si="2"/>
        <v>31957.7704537149</v>
      </c>
      <c r="O14" s="198">
        <v>1829.04972896761</v>
      </c>
      <c r="P14" s="198">
        <f t="shared" si="3"/>
        <v>5487.14918690283</v>
      </c>
      <c r="Q14" s="161">
        <v>0.1717</v>
      </c>
      <c r="R14" s="211">
        <v>4</v>
      </c>
      <c r="S14" s="211">
        <v>0</v>
      </c>
      <c r="T14" s="212">
        <v>4</v>
      </c>
      <c r="U14" s="212">
        <v>10</v>
      </c>
      <c r="V14" s="212">
        <v>2</v>
      </c>
      <c r="W14" s="213">
        <v>48347.78</v>
      </c>
      <c r="X14" s="213">
        <v>10283.35</v>
      </c>
      <c r="Y14" s="215">
        <f t="shared" si="4"/>
        <v>0.212695391598125</v>
      </c>
      <c r="Z14" s="229"/>
      <c r="AA14" s="230"/>
      <c r="AB14" s="114">
        <f t="shared" si="5"/>
        <v>1.76896233359823</v>
      </c>
      <c r="AC14" s="114">
        <f t="shared" si="6"/>
        <v>1.91038403791322</v>
      </c>
      <c r="AD14" s="231">
        <f t="shared" si="7"/>
        <v>1.76896233359823</v>
      </c>
      <c r="AE14" s="231">
        <f t="shared" si="8"/>
        <v>1.91038403791322</v>
      </c>
      <c r="AF14" s="232">
        <f t="shared" si="9"/>
        <v>1.51286461206745</v>
      </c>
      <c r="AG14" s="232">
        <f t="shared" si="10"/>
        <v>1.87407880663153</v>
      </c>
      <c r="AH14" s="240">
        <v>18</v>
      </c>
      <c r="AI14" s="240">
        <v>5</v>
      </c>
      <c r="AJ14" s="240">
        <v>1</v>
      </c>
      <c r="AK14" s="241">
        <f t="shared" si="11"/>
        <v>6</v>
      </c>
      <c r="AL14" s="240">
        <f t="shared" si="12"/>
        <v>14</v>
      </c>
      <c r="AM14" s="242"/>
      <c r="AN14" s="240">
        <f t="shared" si="13"/>
        <v>-4</v>
      </c>
      <c r="AO14" s="242">
        <f>AN14*5</f>
        <v>-20</v>
      </c>
      <c r="AP14" s="61">
        <v>150</v>
      </c>
      <c r="AQ14" s="61">
        <v>0</v>
      </c>
      <c r="AR14" s="61">
        <v>150</v>
      </c>
      <c r="AS14" s="212">
        <f t="shared" si="14"/>
        <v>300</v>
      </c>
      <c r="AT14" s="120">
        <v>0</v>
      </c>
      <c r="AU14" s="120">
        <v>0</v>
      </c>
      <c r="AV14" s="120">
        <v>0</v>
      </c>
      <c r="AW14" s="120">
        <f t="shared" si="15"/>
        <v>0</v>
      </c>
      <c r="AX14" s="254"/>
      <c r="AY14" s="254">
        <f t="shared" si="16"/>
        <v>800</v>
      </c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  <c r="XEW14" s="116"/>
      <c r="XEX14" s="116"/>
      <c r="XEY14" s="116"/>
      <c r="XEZ14" s="116"/>
      <c r="XFA14" s="116"/>
      <c r="XFB14" s="116"/>
      <c r="XFC14" s="116"/>
      <c r="XFD14" s="116"/>
    </row>
    <row r="15" s="61" customFormat="1" customHeight="1" spans="1:16384">
      <c r="A15" s="184">
        <v>13</v>
      </c>
      <c r="B15" s="20">
        <v>308</v>
      </c>
      <c r="C15" s="21" t="s">
        <v>64</v>
      </c>
      <c r="D15" s="20" t="s">
        <v>49</v>
      </c>
      <c r="E15" s="78">
        <v>11</v>
      </c>
      <c r="F15" s="76">
        <v>150</v>
      </c>
      <c r="G15" s="77">
        <v>450</v>
      </c>
      <c r="H15" s="89">
        <v>10696.4899826796</v>
      </c>
      <c r="I15" s="195">
        <f t="shared" si="0"/>
        <v>32089.4699480388</v>
      </c>
      <c r="J15" s="196">
        <v>2870.91651837124</v>
      </c>
      <c r="K15" s="196">
        <f t="shared" si="1"/>
        <v>8612.74955511372</v>
      </c>
      <c r="L15" s="197">
        <v>0.268398</v>
      </c>
      <c r="M15" s="198">
        <v>12399.3711879222</v>
      </c>
      <c r="N15" s="198">
        <f t="shared" si="2"/>
        <v>37198.1135637666</v>
      </c>
      <c r="O15" s="198">
        <v>2901.30406551954</v>
      </c>
      <c r="P15" s="198">
        <f t="shared" si="3"/>
        <v>8703.91219655862</v>
      </c>
      <c r="Q15" s="161">
        <v>0.233988</v>
      </c>
      <c r="R15" s="214">
        <v>3</v>
      </c>
      <c r="S15" s="211">
        <v>2</v>
      </c>
      <c r="T15" s="212">
        <v>10</v>
      </c>
      <c r="U15" s="212">
        <v>10</v>
      </c>
      <c r="V15" s="212">
        <v>3</v>
      </c>
      <c r="W15" s="213">
        <v>56496.51</v>
      </c>
      <c r="X15" s="213">
        <v>12019.47</v>
      </c>
      <c r="Y15" s="215">
        <f t="shared" si="4"/>
        <v>0.212747123671887</v>
      </c>
      <c r="Z15" s="229">
        <v>3430</v>
      </c>
      <c r="AA15" s="230">
        <v>287</v>
      </c>
      <c r="AB15" s="114">
        <f t="shared" si="5"/>
        <v>1.76059343116239</v>
      </c>
      <c r="AC15" s="114">
        <f t="shared" si="6"/>
        <v>1.39554388794036</v>
      </c>
      <c r="AD15" s="231">
        <f t="shared" si="7"/>
        <v>1.65370478496306</v>
      </c>
      <c r="AE15" s="231">
        <f t="shared" si="8"/>
        <v>1.36222119602142</v>
      </c>
      <c r="AF15" s="232">
        <f t="shared" si="9"/>
        <v>1.42659142940222</v>
      </c>
      <c r="AG15" s="232">
        <f t="shared" si="10"/>
        <v>1.34795362534089</v>
      </c>
      <c r="AH15" s="240">
        <v>32</v>
      </c>
      <c r="AI15" s="240">
        <v>7</v>
      </c>
      <c r="AJ15" s="240">
        <v>2</v>
      </c>
      <c r="AK15" s="241">
        <f t="shared" si="11"/>
        <v>9</v>
      </c>
      <c r="AL15" s="240">
        <f t="shared" si="12"/>
        <v>29</v>
      </c>
      <c r="AM15" s="242"/>
      <c r="AN15" s="240">
        <f t="shared" si="13"/>
        <v>-1</v>
      </c>
      <c r="AO15" s="242">
        <f>AN15*5</f>
        <v>-5</v>
      </c>
      <c r="AP15" s="61">
        <v>0</v>
      </c>
      <c r="AQ15" s="61">
        <v>0</v>
      </c>
      <c r="AR15" s="61">
        <v>150</v>
      </c>
      <c r="AS15" s="212">
        <f t="shared" si="14"/>
        <v>150</v>
      </c>
      <c r="AT15" s="120">
        <v>0</v>
      </c>
      <c r="AU15" s="120">
        <v>0</v>
      </c>
      <c r="AV15" s="120">
        <v>0</v>
      </c>
      <c r="AW15" s="120">
        <f t="shared" si="15"/>
        <v>0</v>
      </c>
      <c r="AX15" s="254"/>
      <c r="AY15" s="254">
        <f t="shared" si="16"/>
        <v>800</v>
      </c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  <c r="XEW15" s="116"/>
      <c r="XEX15" s="116"/>
      <c r="XEY15" s="116"/>
      <c r="XEZ15" s="116"/>
      <c r="XFA15" s="116"/>
      <c r="XFB15" s="116"/>
      <c r="XFC15" s="116"/>
      <c r="XFD15" s="116"/>
    </row>
    <row r="16" s="61" customFormat="1" customHeight="1" spans="1:16384">
      <c r="A16" s="184">
        <v>14</v>
      </c>
      <c r="B16" s="81">
        <v>549</v>
      </c>
      <c r="C16" s="82" t="s">
        <v>65</v>
      </c>
      <c r="D16" s="81" t="s">
        <v>53</v>
      </c>
      <c r="E16" s="83">
        <v>24</v>
      </c>
      <c r="F16" s="76">
        <v>100</v>
      </c>
      <c r="G16" s="77">
        <v>300</v>
      </c>
      <c r="H16" s="89">
        <v>7943.8818067272</v>
      </c>
      <c r="I16" s="195">
        <f t="shared" si="0"/>
        <v>23831.6454201816</v>
      </c>
      <c r="J16" s="196">
        <v>1927.64647145681</v>
      </c>
      <c r="K16" s="196">
        <f t="shared" si="1"/>
        <v>5782.93941437043</v>
      </c>
      <c r="L16" s="197">
        <v>0.242658</v>
      </c>
      <c r="M16" s="198">
        <v>9448.7707761936</v>
      </c>
      <c r="N16" s="198">
        <f t="shared" si="2"/>
        <v>28346.3123285808</v>
      </c>
      <c r="O16" s="198">
        <v>1998.8685601622</v>
      </c>
      <c r="P16" s="198">
        <f t="shared" si="3"/>
        <v>5996.6056804866</v>
      </c>
      <c r="Q16" s="161">
        <v>0.211548</v>
      </c>
      <c r="R16" s="211">
        <v>3</v>
      </c>
      <c r="S16" s="211">
        <v>1</v>
      </c>
      <c r="T16" s="212">
        <v>4</v>
      </c>
      <c r="U16" s="212">
        <v>10</v>
      </c>
      <c r="V16" s="212">
        <v>2</v>
      </c>
      <c r="W16" s="213">
        <v>41947.95</v>
      </c>
      <c r="X16" s="213">
        <v>8675.8</v>
      </c>
      <c r="Y16" s="215">
        <f t="shared" si="4"/>
        <v>0.206822979430461</v>
      </c>
      <c r="Z16" s="229"/>
      <c r="AA16" s="230"/>
      <c r="AB16" s="114">
        <f t="shared" si="5"/>
        <v>1.7601785046901</v>
      </c>
      <c r="AC16" s="114">
        <f t="shared" si="6"/>
        <v>1.50024051409581</v>
      </c>
      <c r="AD16" s="231">
        <f t="shared" si="7"/>
        <v>1.7601785046901</v>
      </c>
      <c r="AE16" s="231">
        <f t="shared" si="8"/>
        <v>1.50024051409581</v>
      </c>
      <c r="AF16" s="232">
        <f t="shared" si="9"/>
        <v>1.47983799493047</v>
      </c>
      <c r="AG16" s="232">
        <f t="shared" si="10"/>
        <v>1.44678514183977</v>
      </c>
      <c r="AH16" s="240">
        <v>8</v>
      </c>
      <c r="AI16" s="240">
        <v>3</v>
      </c>
      <c r="AJ16" s="240">
        <v>2</v>
      </c>
      <c r="AK16" s="241">
        <f t="shared" si="11"/>
        <v>5</v>
      </c>
      <c r="AL16" s="240">
        <f t="shared" si="12"/>
        <v>5</v>
      </c>
      <c r="AM16" s="242"/>
      <c r="AN16" s="240">
        <f t="shared" si="13"/>
        <v>-5</v>
      </c>
      <c r="AO16" s="242">
        <f>AN16*5</f>
        <v>-25</v>
      </c>
      <c r="AP16" s="61">
        <v>100</v>
      </c>
      <c r="AQ16" s="61">
        <v>0</v>
      </c>
      <c r="AR16" s="61">
        <v>100</v>
      </c>
      <c r="AS16" s="212">
        <f t="shared" si="14"/>
        <v>200</v>
      </c>
      <c r="AT16" s="120">
        <v>0</v>
      </c>
      <c r="AU16" s="120">
        <v>0</v>
      </c>
      <c r="AV16" s="120">
        <v>0</v>
      </c>
      <c r="AW16" s="120">
        <f t="shared" si="15"/>
        <v>0</v>
      </c>
      <c r="AX16" s="254"/>
      <c r="AY16" s="254">
        <f t="shared" si="16"/>
        <v>700</v>
      </c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  <c r="XEW16" s="116"/>
      <c r="XEX16" s="116"/>
      <c r="XEY16" s="116"/>
      <c r="XEZ16" s="116"/>
      <c r="XFA16" s="116"/>
      <c r="XFB16" s="116"/>
      <c r="XFC16" s="116"/>
      <c r="XFD16" s="116"/>
    </row>
    <row r="17" s="61" customFormat="1" ht="19" customHeight="1" spans="1:51">
      <c r="A17" s="184">
        <v>15</v>
      </c>
      <c r="B17" s="20">
        <v>704</v>
      </c>
      <c r="C17" s="21" t="s">
        <v>66</v>
      </c>
      <c r="D17" s="20" t="s">
        <v>55</v>
      </c>
      <c r="E17" s="78">
        <v>23</v>
      </c>
      <c r="F17" s="76">
        <v>150</v>
      </c>
      <c r="G17" s="77">
        <v>450</v>
      </c>
      <c r="H17" s="89">
        <v>8539.3713210948</v>
      </c>
      <c r="I17" s="195">
        <f t="shared" si="0"/>
        <v>25618.1139632844</v>
      </c>
      <c r="J17" s="196">
        <v>2294.61446769138</v>
      </c>
      <c r="K17" s="196">
        <f t="shared" si="1"/>
        <v>6883.84340307414</v>
      </c>
      <c r="L17" s="197">
        <v>0.26871</v>
      </c>
      <c r="M17" s="198">
        <v>10157.069824163</v>
      </c>
      <c r="N17" s="198">
        <f t="shared" si="2"/>
        <v>30471.209472489</v>
      </c>
      <c r="O17" s="198">
        <v>2379.39517700842</v>
      </c>
      <c r="P17" s="198">
        <f t="shared" si="3"/>
        <v>7138.18553102526</v>
      </c>
      <c r="Q17" s="161">
        <v>0.23426</v>
      </c>
      <c r="R17" s="214">
        <v>3</v>
      </c>
      <c r="S17" s="211">
        <v>0</v>
      </c>
      <c r="T17" s="212">
        <v>4</v>
      </c>
      <c r="U17" s="212">
        <v>10</v>
      </c>
      <c r="V17" s="212">
        <v>2</v>
      </c>
      <c r="W17" s="213">
        <v>45049.44</v>
      </c>
      <c r="X17" s="213">
        <v>9145.79</v>
      </c>
      <c r="Y17" s="215">
        <f t="shared" si="4"/>
        <v>0.203016730063681</v>
      </c>
      <c r="Z17" s="229"/>
      <c r="AA17" s="230"/>
      <c r="AB17" s="114">
        <f t="shared" si="5"/>
        <v>1.75849947675947</v>
      </c>
      <c r="AC17" s="114">
        <f t="shared" si="6"/>
        <v>1.32858774734994</v>
      </c>
      <c r="AD17" s="231">
        <f t="shared" si="7"/>
        <v>1.75849947675947</v>
      </c>
      <c r="AE17" s="231">
        <f t="shared" si="8"/>
        <v>1.32858774734994</v>
      </c>
      <c r="AF17" s="232">
        <f t="shared" si="9"/>
        <v>1.47842638280154</v>
      </c>
      <c r="AG17" s="232">
        <f t="shared" si="10"/>
        <v>1.28124856943672</v>
      </c>
      <c r="AH17" s="240">
        <v>22</v>
      </c>
      <c r="AI17" s="240">
        <v>7</v>
      </c>
      <c r="AJ17" s="240">
        <v>3</v>
      </c>
      <c r="AK17" s="241">
        <f t="shared" si="11"/>
        <v>10</v>
      </c>
      <c r="AL17" s="240">
        <f t="shared" si="12"/>
        <v>19</v>
      </c>
      <c r="AM17" s="242"/>
      <c r="AN17" s="240">
        <f t="shared" si="13"/>
        <v>0</v>
      </c>
      <c r="AO17" s="242" t="s">
        <v>50</v>
      </c>
      <c r="AP17" s="61">
        <v>0</v>
      </c>
      <c r="AQ17" s="61">
        <v>0</v>
      </c>
      <c r="AR17" s="61">
        <v>150</v>
      </c>
      <c r="AS17" s="212">
        <f t="shared" si="14"/>
        <v>150</v>
      </c>
      <c r="AT17" s="120">
        <v>0</v>
      </c>
      <c r="AU17" s="120">
        <v>0</v>
      </c>
      <c r="AV17" s="120">
        <v>0</v>
      </c>
      <c r="AW17" s="120">
        <f t="shared" si="15"/>
        <v>0</v>
      </c>
      <c r="AX17" s="254"/>
      <c r="AY17" s="254">
        <f t="shared" si="16"/>
        <v>600</v>
      </c>
    </row>
    <row r="18" s="61" customFormat="1" customHeight="1" spans="1:51">
      <c r="A18" s="184">
        <v>16</v>
      </c>
      <c r="B18" s="20">
        <v>379</v>
      </c>
      <c r="C18" s="21" t="s">
        <v>67</v>
      </c>
      <c r="D18" s="21" t="s">
        <v>68</v>
      </c>
      <c r="E18" s="78">
        <v>7</v>
      </c>
      <c r="F18" s="76">
        <v>200</v>
      </c>
      <c r="G18" s="77">
        <v>600</v>
      </c>
      <c r="H18" s="89">
        <v>12483.5132313216</v>
      </c>
      <c r="I18" s="195">
        <f t="shared" si="0"/>
        <v>37450.5396939648</v>
      </c>
      <c r="J18" s="196">
        <v>2699.13529682343</v>
      </c>
      <c r="K18" s="196">
        <f t="shared" si="1"/>
        <v>8097.40589047029</v>
      </c>
      <c r="L18" s="197">
        <v>0.216216</v>
      </c>
      <c r="M18" s="198">
        <v>13967.5532842611</v>
      </c>
      <c r="N18" s="198">
        <f t="shared" si="2"/>
        <v>41902.6598527833</v>
      </c>
      <c r="O18" s="198">
        <v>2632.82792387008</v>
      </c>
      <c r="P18" s="198">
        <f t="shared" si="3"/>
        <v>7898.48377161024</v>
      </c>
      <c r="Q18" s="161">
        <v>0.188496</v>
      </c>
      <c r="R18" s="211">
        <v>3</v>
      </c>
      <c r="S18" s="214">
        <v>1</v>
      </c>
      <c r="T18" s="212">
        <v>10</v>
      </c>
      <c r="U18" s="212">
        <v>10</v>
      </c>
      <c r="V18" s="212">
        <v>3</v>
      </c>
      <c r="W18" s="213">
        <v>63853.5</v>
      </c>
      <c r="X18" s="213">
        <v>12864.28</v>
      </c>
      <c r="Y18" s="215">
        <f t="shared" si="4"/>
        <v>0.201465542217733</v>
      </c>
      <c r="Z18" s="229">
        <v>4410</v>
      </c>
      <c r="AA18" s="230">
        <v>369</v>
      </c>
      <c r="AB18" s="114">
        <f t="shared" si="5"/>
        <v>1.70500880686347</v>
      </c>
      <c r="AC18" s="114">
        <f t="shared" si="6"/>
        <v>1.58869151108502</v>
      </c>
      <c r="AD18" s="231">
        <f t="shared" si="7"/>
        <v>1.58725349449582</v>
      </c>
      <c r="AE18" s="231">
        <f t="shared" si="8"/>
        <v>1.54312136121341</v>
      </c>
      <c r="AF18" s="232">
        <f t="shared" si="9"/>
        <v>1.41860922931487</v>
      </c>
      <c r="AG18" s="232">
        <f t="shared" si="10"/>
        <v>1.58198463924331</v>
      </c>
      <c r="AH18" s="240">
        <v>47</v>
      </c>
      <c r="AI18" s="240">
        <v>12</v>
      </c>
      <c r="AJ18" s="240">
        <v>5</v>
      </c>
      <c r="AK18" s="241">
        <f t="shared" si="11"/>
        <v>17</v>
      </c>
      <c r="AL18" s="240">
        <f t="shared" si="12"/>
        <v>44</v>
      </c>
      <c r="AM18" s="242"/>
      <c r="AN18" s="240">
        <f t="shared" si="13"/>
        <v>7</v>
      </c>
      <c r="AO18" s="242"/>
      <c r="AP18" s="61">
        <v>200</v>
      </c>
      <c r="AQ18" s="61">
        <v>0</v>
      </c>
      <c r="AR18" s="61">
        <v>200</v>
      </c>
      <c r="AS18" s="212">
        <f t="shared" si="14"/>
        <v>400</v>
      </c>
      <c r="AT18" s="120">
        <v>0</v>
      </c>
      <c r="AU18" s="120">
        <v>0</v>
      </c>
      <c r="AV18" s="120">
        <v>0</v>
      </c>
      <c r="AW18" s="120">
        <f t="shared" si="15"/>
        <v>0</v>
      </c>
      <c r="AX18" s="254"/>
      <c r="AY18" s="254">
        <f t="shared" si="16"/>
        <v>700</v>
      </c>
    </row>
    <row r="19" s="61" customFormat="1" customHeight="1" spans="1:51">
      <c r="A19" s="184">
        <v>17</v>
      </c>
      <c r="B19" s="20">
        <v>102479</v>
      </c>
      <c r="C19" s="21" t="s">
        <v>69</v>
      </c>
      <c r="D19" s="20" t="s">
        <v>49</v>
      </c>
      <c r="E19" s="78">
        <v>23</v>
      </c>
      <c r="F19" s="76">
        <v>150</v>
      </c>
      <c r="G19" s="77">
        <v>450</v>
      </c>
      <c r="H19" s="89">
        <v>8487.4752</v>
      </c>
      <c r="I19" s="195">
        <f t="shared" si="0"/>
        <v>25462.4256</v>
      </c>
      <c r="J19" s="196">
        <v>2021.8184423424</v>
      </c>
      <c r="K19" s="196">
        <f t="shared" si="1"/>
        <v>6065.4553270272</v>
      </c>
      <c r="L19" s="197">
        <v>0.238212</v>
      </c>
      <c r="M19" s="198">
        <v>10510.4024135106</v>
      </c>
      <c r="N19" s="198">
        <f t="shared" si="2"/>
        <v>31531.2072405318</v>
      </c>
      <c r="O19" s="198">
        <v>2182.71629001858</v>
      </c>
      <c r="P19" s="198">
        <f t="shared" si="3"/>
        <v>6548.14887005574</v>
      </c>
      <c r="Q19" s="161">
        <v>0.207672</v>
      </c>
      <c r="R19" s="211">
        <v>1</v>
      </c>
      <c r="S19" s="211">
        <v>1</v>
      </c>
      <c r="T19" s="212">
        <v>4</v>
      </c>
      <c r="U19" s="212">
        <v>10</v>
      </c>
      <c r="V19" s="212">
        <v>2</v>
      </c>
      <c r="W19" s="213">
        <v>43172.24</v>
      </c>
      <c r="X19" s="213">
        <v>9976.06</v>
      </c>
      <c r="Y19" s="215">
        <f t="shared" si="4"/>
        <v>0.231075802413773</v>
      </c>
      <c r="Z19" s="229"/>
      <c r="AA19" s="230"/>
      <c r="AB19" s="114">
        <f t="shared" si="5"/>
        <v>1.6955273891895</v>
      </c>
      <c r="AC19" s="114">
        <f t="shared" si="6"/>
        <v>1.64473390077534</v>
      </c>
      <c r="AD19" s="231">
        <f t="shared" si="7"/>
        <v>1.6955273891895</v>
      </c>
      <c r="AE19" s="231">
        <f t="shared" si="8"/>
        <v>1.64473390077534</v>
      </c>
      <c r="AF19" s="232">
        <f t="shared" si="9"/>
        <v>1.3691908359444</v>
      </c>
      <c r="AG19" s="232">
        <f t="shared" si="10"/>
        <v>1.52349315783272</v>
      </c>
      <c r="AH19" s="240">
        <v>3</v>
      </c>
      <c r="AI19" s="240">
        <v>12</v>
      </c>
      <c r="AJ19" s="240">
        <v>1</v>
      </c>
      <c r="AK19" s="241">
        <f t="shared" si="11"/>
        <v>13</v>
      </c>
      <c r="AL19" s="240">
        <f t="shared" si="12"/>
        <v>2</v>
      </c>
      <c r="AM19" s="242"/>
      <c r="AN19" s="240">
        <f t="shared" si="13"/>
        <v>3</v>
      </c>
      <c r="AO19" s="242"/>
      <c r="AP19" s="61">
        <v>150</v>
      </c>
      <c r="AQ19" s="61">
        <v>0</v>
      </c>
      <c r="AR19" s="61">
        <v>0</v>
      </c>
      <c r="AS19" s="212">
        <f t="shared" si="14"/>
        <v>150</v>
      </c>
      <c r="AT19" s="120">
        <v>0</v>
      </c>
      <c r="AU19" s="120">
        <v>0</v>
      </c>
      <c r="AV19" s="120">
        <v>0</v>
      </c>
      <c r="AW19" s="120">
        <f t="shared" si="15"/>
        <v>0</v>
      </c>
      <c r="AX19" s="254"/>
      <c r="AY19" s="254">
        <f t="shared" si="16"/>
        <v>300</v>
      </c>
    </row>
    <row r="20" s="61" customFormat="1" customHeight="1" spans="1:51">
      <c r="A20" s="184">
        <v>18</v>
      </c>
      <c r="B20" s="20">
        <v>745</v>
      </c>
      <c r="C20" s="21" t="s">
        <v>70</v>
      </c>
      <c r="D20" s="21" t="s">
        <v>68</v>
      </c>
      <c r="E20" s="78">
        <v>19</v>
      </c>
      <c r="F20" s="76">
        <v>150</v>
      </c>
      <c r="G20" s="77">
        <v>450</v>
      </c>
      <c r="H20" s="89">
        <v>7000</v>
      </c>
      <c r="I20" s="195">
        <f t="shared" si="0"/>
        <v>21000</v>
      </c>
      <c r="J20" s="196">
        <v>1579.578</v>
      </c>
      <c r="K20" s="196">
        <f t="shared" si="1"/>
        <v>4738.734</v>
      </c>
      <c r="L20" s="197">
        <v>0.225654</v>
      </c>
      <c r="M20" s="198">
        <v>8326.08</v>
      </c>
      <c r="N20" s="198">
        <f t="shared" si="2"/>
        <v>24978.24</v>
      </c>
      <c r="O20" s="198">
        <v>1637.93976192</v>
      </c>
      <c r="P20" s="198">
        <f t="shared" si="3"/>
        <v>4913.81928576</v>
      </c>
      <c r="Q20" s="161">
        <v>0.196724</v>
      </c>
      <c r="R20" s="211">
        <v>2</v>
      </c>
      <c r="S20" s="211">
        <v>2</v>
      </c>
      <c r="T20" s="212">
        <v>4</v>
      </c>
      <c r="U20" s="212">
        <v>5</v>
      </c>
      <c r="V20" s="212">
        <v>1</v>
      </c>
      <c r="W20" s="213">
        <v>35600.7</v>
      </c>
      <c r="X20" s="213">
        <v>6944.05</v>
      </c>
      <c r="Y20" s="215">
        <f t="shared" si="4"/>
        <v>0.195053748943139</v>
      </c>
      <c r="Z20" s="229"/>
      <c r="AA20" s="230"/>
      <c r="AB20" s="114">
        <f t="shared" si="5"/>
        <v>1.69527142857143</v>
      </c>
      <c r="AC20" s="114">
        <f t="shared" si="6"/>
        <v>1.46538083800441</v>
      </c>
      <c r="AD20" s="231">
        <f t="shared" si="7"/>
        <v>1.69527142857143</v>
      </c>
      <c r="AE20" s="231">
        <f t="shared" si="8"/>
        <v>1.46538083800441</v>
      </c>
      <c r="AF20" s="232">
        <f t="shared" si="9"/>
        <v>1.42526855374918</v>
      </c>
      <c r="AG20" s="232">
        <f t="shared" si="10"/>
        <v>1.41316755789606</v>
      </c>
      <c r="AH20" s="240">
        <v>7</v>
      </c>
      <c r="AI20" s="240">
        <v>11</v>
      </c>
      <c r="AJ20" s="240">
        <v>8</v>
      </c>
      <c r="AK20" s="241">
        <f t="shared" si="11"/>
        <v>19</v>
      </c>
      <c r="AL20" s="240">
        <f t="shared" si="12"/>
        <v>5</v>
      </c>
      <c r="AM20" s="242"/>
      <c r="AN20" s="240">
        <f t="shared" si="13"/>
        <v>14</v>
      </c>
      <c r="AO20" s="242"/>
      <c r="AP20" s="61">
        <v>0</v>
      </c>
      <c r="AQ20" s="61">
        <v>150</v>
      </c>
      <c r="AR20" s="61">
        <v>150</v>
      </c>
      <c r="AS20" s="212">
        <f t="shared" si="14"/>
        <v>300</v>
      </c>
      <c r="AT20" s="120">
        <v>0</v>
      </c>
      <c r="AU20" s="120">
        <v>0</v>
      </c>
      <c r="AV20" s="120">
        <v>0</v>
      </c>
      <c r="AW20" s="120">
        <f t="shared" si="15"/>
        <v>0</v>
      </c>
      <c r="AX20" s="254"/>
      <c r="AY20" s="254">
        <f t="shared" si="16"/>
        <v>600</v>
      </c>
    </row>
    <row r="21" s="61" customFormat="1" customHeight="1" spans="1:51">
      <c r="A21" s="184">
        <v>19</v>
      </c>
      <c r="B21" s="81">
        <v>741</v>
      </c>
      <c r="C21" s="82" t="s">
        <v>71</v>
      </c>
      <c r="D21" s="82" t="s">
        <v>68</v>
      </c>
      <c r="E21" s="83">
        <v>38</v>
      </c>
      <c r="F21" s="76">
        <v>100</v>
      </c>
      <c r="G21" s="77">
        <v>300</v>
      </c>
      <c r="H21" s="89">
        <v>4000</v>
      </c>
      <c r="I21" s="195">
        <f t="shared" si="0"/>
        <v>12000</v>
      </c>
      <c r="J21" s="196">
        <v>795.288</v>
      </c>
      <c r="K21" s="196">
        <f t="shared" si="1"/>
        <v>2385.864</v>
      </c>
      <c r="L21" s="197">
        <v>0.198822</v>
      </c>
      <c r="M21" s="198">
        <v>5040</v>
      </c>
      <c r="N21" s="198">
        <f t="shared" si="2"/>
        <v>15120</v>
      </c>
      <c r="O21" s="198">
        <v>873.59328</v>
      </c>
      <c r="P21" s="198">
        <f t="shared" si="3"/>
        <v>2620.77984</v>
      </c>
      <c r="Q21" s="161">
        <v>0.173332</v>
      </c>
      <c r="R21" s="211">
        <v>1</v>
      </c>
      <c r="S21" s="211">
        <v>2</v>
      </c>
      <c r="T21" s="212">
        <v>3</v>
      </c>
      <c r="U21" s="212">
        <v>5</v>
      </c>
      <c r="V21" s="212">
        <v>1</v>
      </c>
      <c r="W21" s="213">
        <v>20261.8</v>
      </c>
      <c r="X21" s="213">
        <v>3963.4</v>
      </c>
      <c r="Y21" s="215">
        <f t="shared" si="4"/>
        <v>0.195609472011371</v>
      </c>
      <c r="Z21" s="229"/>
      <c r="AA21" s="230"/>
      <c r="AB21" s="114">
        <f t="shared" si="5"/>
        <v>1.68848333333333</v>
      </c>
      <c r="AC21" s="114">
        <f t="shared" si="6"/>
        <v>1.66120114138945</v>
      </c>
      <c r="AD21" s="231">
        <f t="shared" si="7"/>
        <v>1.68848333333333</v>
      </c>
      <c r="AE21" s="231">
        <f t="shared" si="8"/>
        <v>1.66120114138945</v>
      </c>
      <c r="AF21" s="232">
        <f t="shared" si="9"/>
        <v>1.34006613756614</v>
      </c>
      <c r="AG21" s="232">
        <f t="shared" si="10"/>
        <v>1.51229795784754</v>
      </c>
      <c r="AH21" s="240">
        <v>11</v>
      </c>
      <c r="AI21" s="240">
        <v>4</v>
      </c>
      <c r="AJ21" s="240">
        <v>1</v>
      </c>
      <c r="AK21" s="241">
        <f t="shared" si="11"/>
        <v>5</v>
      </c>
      <c r="AL21" s="240">
        <f t="shared" si="12"/>
        <v>10</v>
      </c>
      <c r="AM21" s="242"/>
      <c r="AN21" s="240">
        <f t="shared" si="13"/>
        <v>0</v>
      </c>
      <c r="AO21" s="242" t="s">
        <v>50</v>
      </c>
      <c r="AP21" s="61">
        <v>100</v>
      </c>
      <c r="AQ21" s="61">
        <v>0</v>
      </c>
      <c r="AR21" s="61">
        <v>100</v>
      </c>
      <c r="AS21" s="212">
        <f t="shared" si="14"/>
        <v>200</v>
      </c>
      <c r="AT21" s="120">
        <v>0</v>
      </c>
      <c r="AU21" s="120">
        <v>0</v>
      </c>
      <c r="AV21" s="120">
        <v>0</v>
      </c>
      <c r="AW21" s="120">
        <f t="shared" si="15"/>
        <v>0</v>
      </c>
      <c r="AX21" s="254"/>
      <c r="AY21" s="254">
        <f t="shared" si="16"/>
        <v>400</v>
      </c>
    </row>
    <row r="22" s="61" customFormat="1" customHeight="1" spans="1:51">
      <c r="A22" s="184">
        <v>20</v>
      </c>
      <c r="B22" s="81">
        <v>740</v>
      </c>
      <c r="C22" s="82" t="s">
        <v>72</v>
      </c>
      <c r="D22" s="81" t="s">
        <v>73</v>
      </c>
      <c r="E22" s="83">
        <v>30</v>
      </c>
      <c r="F22" s="76">
        <v>100</v>
      </c>
      <c r="G22" s="77">
        <v>300</v>
      </c>
      <c r="H22" s="89">
        <v>5704.6048831692</v>
      </c>
      <c r="I22" s="195">
        <f t="shared" si="0"/>
        <v>17113.8146495076</v>
      </c>
      <c r="J22" s="196">
        <v>1541.33860259325</v>
      </c>
      <c r="K22" s="196">
        <f t="shared" si="1"/>
        <v>4624.01580777975</v>
      </c>
      <c r="L22" s="197">
        <v>0.270192</v>
      </c>
      <c r="M22" s="198">
        <v>6785.28523223677</v>
      </c>
      <c r="N22" s="198">
        <f t="shared" si="2"/>
        <v>20355.8556967103</v>
      </c>
      <c r="O22" s="198">
        <v>1598.28750702384</v>
      </c>
      <c r="P22" s="198">
        <f t="shared" si="3"/>
        <v>4794.86252107152</v>
      </c>
      <c r="Q22" s="161">
        <v>0.235552</v>
      </c>
      <c r="R22" s="211">
        <v>2</v>
      </c>
      <c r="S22" s="211">
        <v>0</v>
      </c>
      <c r="T22" s="212">
        <v>4</v>
      </c>
      <c r="U22" s="212">
        <v>5</v>
      </c>
      <c r="V22" s="212">
        <v>1</v>
      </c>
      <c r="W22" s="213">
        <v>28548.07</v>
      </c>
      <c r="X22" s="213">
        <v>6050.18</v>
      </c>
      <c r="Y22" s="215">
        <f t="shared" si="4"/>
        <v>0.211929563014242</v>
      </c>
      <c r="Z22" s="229"/>
      <c r="AA22" s="230"/>
      <c r="AB22" s="114">
        <f t="shared" si="5"/>
        <v>1.66813013840964</v>
      </c>
      <c r="AC22" s="114">
        <f t="shared" si="6"/>
        <v>1.30842545776353</v>
      </c>
      <c r="AD22" s="231">
        <f t="shared" si="7"/>
        <v>1.66813013840964</v>
      </c>
      <c r="AE22" s="231">
        <f t="shared" si="8"/>
        <v>1.30842545776353</v>
      </c>
      <c r="AF22" s="232">
        <f t="shared" si="9"/>
        <v>1.40245000875171</v>
      </c>
      <c r="AG22" s="232">
        <f t="shared" si="10"/>
        <v>1.26180468645594</v>
      </c>
      <c r="AH22" s="240">
        <v>8</v>
      </c>
      <c r="AI22" s="240">
        <v>9</v>
      </c>
      <c r="AJ22" s="240">
        <v>8</v>
      </c>
      <c r="AK22" s="241">
        <f t="shared" si="11"/>
        <v>17</v>
      </c>
      <c r="AL22" s="240">
        <f t="shared" si="12"/>
        <v>6</v>
      </c>
      <c r="AM22" s="242"/>
      <c r="AN22" s="240">
        <f t="shared" si="13"/>
        <v>12</v>
      </c>
      <c r="AO22" s="242"/>
      <c r="AP22" s="61">
        <v>100</v>
      </c>
      <c r="AQ22" s="61">
        <v>0</v>
      </c>
      <c r="AR22" s="61">
        <v>0</v>
      </c>
      <c r="AS22" s="212">
        <f t="shared" si="14"/>
        <v>100</v>
      </c>
      <c r="AT22" s="120">
        <v>0</v>
      </c>
      <c r="AU22" s="120">
        <v>0</v>
      </c>
      <c r="AV22" s="120">
        <v>0</v>
      </c>
      <c r="AW22" s="120">
        <f t="shared" si="15"/>
        <v>0</v>
      </c>
      <c r="AX22" s="254"/>
      <c r="AY22" s="254">
        <f t="shared" si="16"/>
        <v>400</v>
      </c>
    </row>
    <row r="23" s="61" customFormat="1" customHeight="1" spans="1:51">
      <c r="A23" s="184">
        <v>21</v>
      </c>
      <c r="B23" s="81">
        <v>514</v>
      </c>
      <c r="C23" s="82" t="s">
        <v>74</v>
      </c>
      <c r="D23" s="81" t="s">
        <v>53</v>
      </c>
      <c r="E23" s="83">
        <v>12</v>
      </c>
      <c r="F23" s="76">
        <v>150</v>
      </c>
      <c r="G23" s="77">
        <v>450</v>
      </c>
      <c r="H23" s="89">
        <v>10661.7364000785</v>
      </c>
      <c r="I23" s="195">
        <f t="shared" si="0"/>
        <v>31985.2092002355</v>
      </c>
      <c r="J23" s="196">
        <v>2837.47187857129</v>
      </c>
      <c r="K23" s="196">
        <f t="shared" si="1"/>
        <v>8512.41563571387</v>
      </c>
      <c r="L23" s="197">
        <v>0.266136</v>
      </c>
      <c r="M23" s="198">
        <v>12359.084834971</v>
      </c>
      <c r="N23" s="198">
        <f t="shared" si="2"/>
        <v>37077.254504913</v>
      </c>
      <c r="O23" s="198">
        <v>2867.50542707063</v>
      </c>
      <c r="P23" s="198">
        <f t="shared" si="3"/>
        <v>8602.51628121189</v>
      </c>
      <c r="Q23" s="161">
        <v>0.232016</v>
      </c>
      <c r="R23" s="211">
        <v>3</v>
      </c>
      <c r="S23" s="214">
        <v>1</v>
      </c>
      <c r="T23" s="212">
        <v>10</v>
      </c>
      <c r="U23" s="212">
        <v>10</v>
      </c>
      <c r="V23" s="212">
        <v>3</v>
      </c>
      <c r="W23" s="213">
        <v>52709.37</v>
      </c>
      <c r="X23" s="213">
        <v>8584.95</v>
      </c>
      <c r="Y23" s="215">
        <f t="shared" si="4"/>
        <v>0.16287331834928</v>
      </c>
      <c r="Z23" s="229">
        <v>980</v>
      </c>
      <c r="AA23" s="230">
        <v>82</v>
      </c>
      <c r="AB23" s="114">
        <f t="shared" si="5"/>
        <v>1.64792950610471</v>
      </c>
      <c r="AC23" s="114">
        <f t="shared" si="6"/>
        <v>1.00852100830014</v>
      </c>
      <c r="AD23" s="231">
        <f t="shared" si="7"/>
        <v>1.61729034430136</v>
      </c>
      <c r="AE23" s="233">
        <f t="shared" si="8"/>
        <v>0.9988880200264</v>
      </c>
      <c r="AF23" s="232">
        <f t="shared" si="9"/>
        <v>1.39517800578102</v>
      </c>
      <c r="AG23" s="243">
        <f t="shared" si="10"/>
        <v>0.988425911912617</v>
      </c>
      <c r="AH23" s="240">
        <v>6</v>
      </c>
      <c r="AI23" s="240">
        <v>17</v>
      </c>
      <c r="AJ23" s="240">
        <v>2</v>
      </c>
      <c r="AK23" s="241">
        <f t="shared" si="11"/>
        <v>19</v>
      </c>
      <c r="AL23" s="240">
        <f t="shared" si="12"/>
        <v>3</v>
      </c>
      <c r="AM23" s="242"/>
      <c r="AN23" s="240">
        <f t="shared" si="13"/>
        <v>9</v>
      </c>
      <c r="AO23" s="242"/>
      <c r="AP23" s="61">
        <v>0</v>
      </c>
      <c r="AQ23" s="61">
        <v>150</v>
      </c>
      <c r="AR23" s="61">
        <v>150</v>
      </c>
      <c r="AS23" s="212">
        <f t="shared" si="14"/>
        <v>300</v>
      </c>
      <c r="AT23" s="120">
        <v>0</v>
      </c>
      <c r="AU23" s="120">
        <v>0</v>
      </c>
      <c r="AV23" s="120">
        <v>0</v>
      </c>
      <c r="AW23" s="120">
        <f t="shared" si="15"/>
        <v>0</v>
      </c>
      <c r="AX23" s="254"/>
      <c r="AY23" s="254">
        <v>0</v>
      </c>
    </row>
    <row r="24" s="61" customFormat="1" customHeight="1" spans="1:51">
      <c r="A24" s="184">
        <v>22</v>
      </c>
      <c r="B24" s="20">
        <v>539</v>
      </c>
      <c r="C24" s="21" t="s">
        <v>75</v>
      </c>
      <c r="D24" s="20" t="s">
        <v>53</v>
      </c>
      <c r="E24" s="78">
        <v>27</v>
      </c>
      <c r="F24" s="76">
        <v>100</v>
      </c>
      <c r="G24" s="77">
        <v>300</v>
      </c>
      <c r="H24" s="89">
        <v>7150.6959877908</v>
      </c>
      <c r="I24" s="195">
        <f t="shared" si="0"/>
        <v>21452.0879633724</v>
      </c>
      <c r="J24" s="196">
        <v>1731.26930699601</v>
      </c>
      <c r="K24" s="196">
        <f t="shared" si="1"/>
        <v>5193.80792098803</v>
      </c>
      <c r="L24" s="197">
        <v>0.242112</v>
      </c>
      <c r="M24" s="198">
        <v>8505.32383571789</v>
      </c>
      <c r="N24" s="198">
        <f t="shared" si="2"/>
        <v>25515.9715071537</v>
      </c>
      <c r="O24" s="198">
        <v>1795.23571265265</v>
      </c>
      <c r="P24" s="198">
        <f t="shared" si="3"/>
        <v>5385.70713795795</v>
      </c>
      <c r="Q24" s="161">
        <v>0.211072</v>
      </c>
      <c r="R24" s="211">
        <v>2</v>
      </c>
      <c r="S24" s="211">
        <v>0</v>
      </c>
      <c r="T24" s="212">
        <v>4</v>
      </c>
      <c r="U24" s="212">
        <v>10</v>
      </c>
      <c r="V24" s="212">
        <v>2</v>
      </c>
      <c r="W24" s="213">
        <v>35196.7</v>
      </c>
      <c r="X24" s="213">
        <v>7430.72</v>
      </c>
      <c r="Y24" s="215">
        <f t="shared" si="4"/>
        <v>0.211119792480545</v>
      </c>
      <c r="Z24" s="229"/>
      <c r="AA24" s="230"/>
      <c r="AB24" s="114">
        <f t="shared" si="5"/>
        <v>1.64071208639902</v>
      </c>
      <c r="AC24" s="114">
        <f t="shared" si="6"/>
        <v>1.43068825667824</v>
      </c>
      <c r="AD24" s="231">
        <f t="shared" si="7"/>
        <v>1.64071208639902</v>
      </c>
      <c r="AE24" s="231">
        <f t="shared" si="8"/>
        <v>1.43068825667824</v>
      </c>
      <c r="AF24" s="232">
        <f t="shared" si="9"/>
        <v>1.37939878127439</v>
      </c>
      <c r="AG24" s="232">
        <f t="shared" si="10"/>
        <v>1.37971111493029</v>
      </c>
      <c r="AH24" s="240">
        <v>4</v>
      </c>
      <c r="AI24" s="240">
        <v>7</v>
      </c>
      <c r="AJ24" s="240">
        <v>5</v>
      </c>
      <c r="AK24" s="241">
        <f t="shared" si="11"/>
        <v>12</v>
      </c>
      <c r="AL24" s="240">
        <f t="shared" si="12"/>
        <v>2</v>
      </c>
      <c r="AM24" s="242"/>
      <c r="AN24" s="240">
        <f t="shared" si="13"/>
        <v>2</v>
      </c>
      <c r="AO24" s="242"/>
      <c r="AP24" s="61">
        <v>100</v>
      </c>
      <c r="AQ24" s="61">
        <v>100</v>
      </c>
      <c r="AR24" s="61">
        <v>100</v>
      </c>
      <c r="AS24" s="212">
        <f t="shared" si="14"/>
        <v>300</v>
      </c>
      <c r="AT24" s="120">
        <v>0</v>
      </c>
      <c r="AU24" s="120">
        <v>0</v>
      </c>
      <c r="AV24" s="120">
        <v>0</v>
      </c>
      <c r="AW24" s="120">
        <f t="shared" si="15"/>
        <v>0</v>
      </c>
      <c r="AX24" s="254"/>
      <c r="AY24" s="254">
        <f t="shared" si="16"/>
        <v>400</v>
      </c>
    </row>
    <row r="25" s="61" customFormat="1" ht="16" customHeight="1" spans="1:51">
      <c r="A25" s="184">
        <v>23</v>
      </c>
      <c r="B25" s="81">
        <v>104428</v>
      </c>
      <c r="C25" s="82" t="s">
        <v>76</v>
      </c>
      <c r="D25" s="81" t="s">
        <v>55</v>
      </c>
      <c r="E25" s="83">
        <v>22</v>
      </c>
      <c r="F25" s="76">
        <v>150</v>
      </c>
      <c r="G25" s="77">
        <v>450</v>
      </c>
      <c r="H25" s="89">
        <v>8726.617548</v>
      </c>
      <c r="I25" s="195">
        <f t="shared" si="0"/>
        <v>26179.852644</v>
      </c>
      <c r="J25" s="196">
        <v>1924.27152903929</v>
      </c>
      <c r="K25" s="196">
        <f t="shared" si="1"/>
        <v>5772.81458711787</v>
      </c>
      <c r="L25" s="197">
        <v>0.220506</v>
      </c>
      <c r="M25" s="198">
        <v>10379.7879762931</v>
      </c>
      <c r="N25" s="198">
        <f t="shared" si="2"/>
        <v>31139.3639288793</v>
      </c>
      <c r="O25" s="198">
        <v>1995.36892141068</v>
      </c>
      <c r="P25" s="198">
        <f t="shared" si="3"/>
        <v>5986.10676423204</v>
      </c>
      <c r="Q25" s="161">
        <v>0.192236</v>
      </c>
      <c r="R25" s="211">
        <v>3</v>
      </c>
      <c r="S25" s="211">
        <v>1</v>
      </c>
      <c r="T25" s="212">
        <v>4</v>
      </c>
      <c r="U25" s="212">
        <v>10</v>
      </c>
      <c r="V25" s="212">
        <v>2</v>
      </c>
      <c r="W25" s="213">
        <v>42588.04</v>
      </c>
      <c r="X25" s="213">
        <v>8120.21</v>
      </c>
      <c r="Y25" s="215">
        <f t="shared" si="4"/>
        <v>0.19066878870218</v>
      </c>
      <c r="Z25" s="229"/>
      <c r="AA25" s="230"/>
      <c r="AB25" s="114">
        <f t="shared" si="5"/>
        <v>1.6267486520693</v>
      </c>
      <c r="AC25" s="114">
        <f t="shared" si="6"/>
        <v>1.40662927545263</v>
      </c>
      <c r="AD25" s="231">
        <f t="shared" si="7"/>
        <v>1.6267486520693</v>
      </c>
      <c r="AE25" s="231">
        <f t="shared" si="8"/>
        <v>1.40662927545263</v>
      </c>
      <c r="AF25" s="232">
        <f t="shared" si="9"/>
        <v>1.36765927837411</v>
      </c>
      <c r="AG25" s="232">
        <f t="shared" si="10"/>
        <v>1.35650938411583</v>
      </c>
      <c r="AH25" s="240">
        <v>4</v>
      </c>
      <c r="AI25" s="240">
        <v>14</v>
      </c>
      <c r="AJ25" s="240">
        <v>2</v>
      </c>
      <c r="AK25" s="241">
        <f t="shared" si="11"/>
        <v>16</v>
      </c>
      <c r="AL25" s="240">
        <f t="shared" si="12"/>
        <v>1</v>
      </c>
      <c r="AM25" s="242"/>
      <c r="AN25" s="240">
        <f t="shared" si="13"/>
        <v>6</v>
      </c>
      <c r="AO25" s="242"/>
      <c r="AP25" s="61">
        <v>0</v>
      </c>
      <c r="AQ25" s="61">
        <v>0</v>
      </c>
      <c r="AR25" s="61">
        <v>0</v>
      </c>
      <c r="AS25" s="212">
        <f t="shared" si="14"/>
        <v>0</v>
      </c>
      <c r="AT25" s="120">
        <v>0</v>
      </c>
      <c r="AU25" s="120">
        <v>0</v>
      </c>
      <c r="AV25" s="120">
        <v>0</v>
      </c>
      <c r="AW25" s="120">
        <f t="shared" si="15"/>
        <v>0</v>
      </c>
      <c r="AX25" s="254"/>
      <c r="AY25" s="254">
        <f t="shared" si="16"/>
        <v>700</v>
      </c>
    </row>
    <row r="26" s="61" customFormat="1" customHeight="1" spans="1:51">
      <c r="A26" s="184">
        <v>24</v>
      </c>
      <c r="B26" s="20">
        <v>104533</v>
      </c>
      <c r="C26" s="21" t="s">
        <v>77</v>
      </c>
      <c r="D26" s="20" t="s">
        <v>53</v>
      </c>
      <c r="E26" s="78">
        <v>29</v>
      </c>
      <c r="F26" s="76">
        <v>100</v>
      </c>
      <c r="G26" s="77">
        <v>300</v>
      </c>
      <c r="H26" s="89">
        <v>6569.65</v>
      </c>
      <c r="I26" s="195">
        <f t="shared" si="0"/>
        <v>19708.95</v>
      </c>
      <c r="J26" s="196">
        <v>1536.7856673</v>
      </c>
      <c r="K26" s="196">
        <f t="shared" si="1"/>
        <v>4610.3570019</v>
      </c>
      <c r="L26" s="197">
        <v>0.233922</v>
      </c>
      <c r="M26" s="198">
        <v>7814.204496</v>
      </c>
      <c r="N26" s="198">
        <f t="shared" si="2"/>
        <v>23442.613488</v>
      </c>
      <c r="O26" s="198">
        <v>1593.56635127827</v>
      </c>
      <c r="P26" s="198">
        <f t="shared" si="3"/>
        <v>4780.69905383481</v>
      </c>
      <c r="Q26" s="161">
        <v>0.203932</v>
      </c>
      <c r="R26" s="211">
        <v>3</v>
      </c>
      <c r="S26" s="211">
        <v>0</v>
      </c>
      <c r="T26" s="212">
        <v>4</v>
      </c>
      <c r="U26" s="212">
        <v>5</v>
      </c>
      <c r="V26" s="212">
        <v>1</v>
      </c>
      <c r="W26" s="213">
        <v>31610.47</v>
      </c>
      <c r="X26" s="213">
        <v>6399.11</v>
      </c>
      <c r="Y26" s="215">
        <f t="shared" si="4"/>
        <v>0.20243640793699</v>
      </c>
      <c r="Z26" s="229"/>
      <c r="AA26" s="230"/>
      <c r="AB26" s="114">
        <f t="shared" si="5"/>
        <v>1.6038637268855</v>
      </c>
      <c r="AC26" s="114">
        <f t="shared" si="6"/>
        <v>1.3879857888148</v>
      </c>
      <c r="AD26" s="231">
        <f t="shared" si="7"/>
        <v>1.6038637268855</v>
      </c>
      <c r="AE26" s="231">
        <f t="shared" si="8"/>
        <v>1.3879857888148</v>
      </c>
      <c r="AF26" s="232">
        <f t="shared" si="9"/>
        <v>1.34841919465085</v>
      </c>
      <c r="AG26" s="232">
        <f t="shared" si="10"/>
        <v>1.33853018730953</v>
      </c>
      <c r="AH26" s="240">
        <v>5</v>
      </c>
      <c r="AI26" s="240">
        <v>3</v>
      </c>
      <c r="AJ26" s="240">
        <v>4</v>
      </c>
      <c r="AK26" s="241">
        <f t="shared" si="11"/>
        <v>7</v>
      </c>
      <c r="AL26" s="240">
        <f t="shared" si="12"/>
        <v>2</v>
      </c>
      <c r="AM26" s="242"/>
      <c r="AN26" s="240">
        <f t="shared" si="13"/>
        <v>2</v>
      </c>
      <c r="AO26" s="242"/>
      <c r="AP26" s="61">
        <v>0</v>
      </c>
      <c r="AQ26" s="61">
        <v>0</v>
      </c>
      <c r="AR26" s="61">
        <v>0</v>
      </c>
      <c r="AS26" s="212">
        <f t="shared" si="14"/>
        <v>0</v>
      </c>
      <c r="AT26" s="120">
        <v>0</v>
      </c>
      <c r="AU26" s="120">
        <v>0</v>
      </c>
      <c r="AV26" s="120">
        <v>0</v>
      </c>
      <c r="AW26" s="120">
        <f t="shared" si="15"/>
        <v>0</v>
      </c>
      <c r="AX26" s="254"/>
      <c r="AY26" s="254">
        <f t="shared" si="16"/>
        <v>600</v>
      </c>
    </row>
    <row r="27" s="61" customFormat="1" customHeight="1" spans="1:51">
      <c r="A27" s="184">
        <v>25</v>
      </c>
      <c r="B27" s="81">
        <v>106399</v>
      </c>
      <c r="C27" s="82" t="s">
        <v>78</v>
      </c>
      <c r="D27" s="82" t="s">
        <v>68</v>
      </c>
      <c r="E27" s="83">
        <v>26</v>
      </c>
      <c r="F27" s="76">
        <v>100</v>
      </c>
      <c r="G27" s="77">
        <v>300</v>
      </c>
      <c r="H27" s="89">
        <v>7200</v>
      </c>
      <c r="I27" s="195">
        <f t="shared" si="0"/>
        <v>21600</v>
      </c>
      <c r="J27" s="196">
        <v>1630.3248</v>
      </c>
      <c r="K27" s="196">
        <f t="shared" si="1"/>
        <v>4890.9744</v>
      </c>
      <c r="L27" s="197">
        <v>0.226434</v>
      </c>
      <c r="M27" s="198">
        <v>8709.12</v>
      </c>
      <c r="N27" s="198">
        <f t="shared" si="2"/>
        <v>26127.36</v>
      </c>
      <c r="O27" s="198">
        <v>1719.21512448</v>
      </c>
      <c r="P27" s="198">
        <f t="shared" si="3"/>
        <v>5157.64537344</v>
      </c>
      <c r="Q27" s="161">
        <v>0.197404</v>
      </c>
      <c r="R27" s="214">
        <v>4</v>
      </c>
      <c r="S27" s="211">
        <v>0</v>
      </c>
      <c r="T27" s="212">
        <v>4</v>
      </c>
      <c r="U27" s="212">
        <v>5</v>
      </c>
      <c r="V27" s="212">
        <v>1</v>
      </c>
      <c r="W27" s="213">
        <v>33397.28</v>
      </c>
      <c r="X27" s="213">
        <v>7797.39</v>
      </c>
      <c r="Y27" s="215">
        <f t="shared" si="4"/>
        <v>0.233473803854685</v>
      </c>
      <c r="Z27" s="229"/>
      <c r="AA27" s="230"/>
      <c r="AB27" s="114">
        <f t="shared" si="5"/>
        <v>1.54617037037037</v>
      </c>
      <c r="AC27" s="114">
        <f t="shared" si="6"/>
        <v>1.5942406077611</v>
      </c>
      <c r="AD27" s="231">
        <f t="shared" si="7"/>
        <v>1.54617037037037</v>
      </c>
      <c r="AE27" s="231">
        <f t="shared" si="8"/>
        <v>1.5942406077611</v>
      </c>
      <c r="AF27" s="232">
        <f t="shared" si="9"/>
        <v>1.27824931412894</v>
      </c>
      <c r="AG27" s="232">
        <f t="shared" si="10"/>
        <v>1.51181196756057</v>
      </c>
      <c r="AH27" s="240">
        <v>0</v>
      </c>
      <c r="AI27" s="240">
        <v>6</v>
      </c>
      <c r="AJ27" s="240">
        <v>1</v>
      </c>
      <c r="AK27" s="241">
        <f t="shared" si="11"/>
        <v>7</v>
      </c>
      <c r="AL27" s="240">
        <f t="shared" si="12"/>
        <v>-4</v>
      </c>
      <c r="AM27" s="242">
        <f>AL27*30</f>
        <v>-120</v>
      </c>
      <c r="AN27" s="240">
        <f t="shared" si="13"/>
        <v>2</v>
      </c>
      <c r="AO27" s="242"/>
      <c r="AP27" s="61">
        <v>0</v>
      </c>
      <c r="AQ27" s="61">
        <v>100</v>
      </c>
      <c r="AR27" s="61">
        <v>0</v>
      </c>
      <c r="AS27" s="212">
        <f t="shared" si="14"/>
        <v>100</v>
      </c>
      <c r="AT27" s="120">
        <v>0</v>
      </c>
      <c r="AU27" s="120">
        <v>0</v>
      </c>
      <c r="AV27" s="120">
        <v>0</v>
      </c>
      <c r="AW27" s="120">
        <f t="shared" si="15"/>
        <v>0</v>
      </c>
      <c r="AX27" s="254"/>
      <c r="AY27" s="254">
        <f t="shared" si="16"/>
        <v>800</v>
      </c>
    </row>
    <row r="28" s="61" customFormat="1" customHeight="1" spans="1:51">
      <c r="A28" s="184">
        <v>26</v>
      </c>
      <c r="B28" s="81">
        <v>710</v>
      </c>
      <c r="C28" s="82" t="s">
        <v>79</v>
      </c>
      <c r="D28" s="81" t="s">
        <v>55</v>
      </c>
      <c r="E28" s="83">
        <v>30</v>
      </c>
      <c r="F28" s="76">
        <v>100</v>
      </c>
      <c r="G28" s="77">
        <v>300</v>
      </c>
      <c r="H28" s="89">
        <v>5516.5</v>
      </c>
      <c r="I28" s="195">
        <f t="shared" si="0"/>
        <v>16549.5</v>
      </c>
      <c r="J28" s="196">
        <v>1604.109936</v>
      </c>
      <c r="K28" s="196">
        <f t="shared" si="1"/>
        <v>4812.329808</v>
      </c>
      <c r="L28" s="197">
        <v>0.290784</v>
      </c>
      <c r="M28" s="198">
        <v>6561.54576</v>
      </c>
      <c r="N28" s="198">
        <f t="shared" si="2"/>
        <v>19684.63728</v>
      </c>
      <c r="O28" s="198">
        <v>1663.37809634304</v>
      </c>
      <c r="P28" s="198">
        <f t="shared" si="3"/>
        <v>4990.13428902912</v>
      </c>
      <c r="Q28" s="161">
        <v>0.253504</v>
      </c>
      <c r="R28" s="211">
        <v>3</v>
      </c>
      <c r="S28" s="211">
        <v>0</v>
      </c>
      <c r="T28" s="212">
        <v>4</v>
      </c>
      <c r="U28" s="212">
        <v>5</v>
      </c>
      <c r="V28" s="212">
        <v>1</v>
      </c>
      <c r="W28" s="213">
        <v>25493.47</v>
      </c>
      <c r="X28" s="213">
        <v>6637.79</v>
      </c>
      <c r="Y28" s="215">
        <f t="shared" si="4"/>
        <v>0.260372165891893</v>
      </c>
      <c r="Z28" s="229"/>
      <c r="AA28" s="230"/>
      <c r="AB28" s="114">
        <f t="shared" si="5"/>
        <v>1.54043747545243</v>
      </c>
      <c r="AC28" s="114">
        <f t="shared" si="6"/>
        <v>1.37932981836892</v>
      </c>
      <c r="AD28" s="231">
        <f t="shared" si="7"/>
        <v>1.54043747545243</v>
      </c>
      <c r="AE28" s="231">
        <f t="shared" si="8"/>
        <v>1.37932981836892</v>
      </c>
      <c r="AF28" s="232">
        <f t="shared" si="9"/>
        <v>1.29509472983289</v>
      </c>
      <c r="AG28" s="232">
        <f t="shared" si="10"/>
        <v>1.33018263949194</v>
      </c>
      <c r="AH28" s="240">
        <v>2</v>
      </c>
      <c r="AI28" s="240">
        <v>8</v>
      </c>
      <c r="AJ28" s="240">
        <v>1</v>
      </c>
      <c r="AK28" s="241">
        <f t="shared" si="11"/>
        <v>9</v>
      </c>
      <c r="AL28" s="240">
        <f t="shared" si="12"/>
        <v>-1</v>
      </c>
      <c r="AM28" s="242">
        <f>AL28*30</f>
        <v>-30</v>
      </c>
      <c r="AN28" s="240">
        <f t="shared" si="13"/>
        <v>4</v>
      </c>
      <c r="AO28" s="242"/>
      <c r="AP28" s="61">
        <v>0</v>
      </c>
      <c r="AQ28" s="61">
        <v>0</v>
      </c>
      <c r="AR28" s="61">
        <v>0</v>
      </c>
      <c r="AS28" s="212">
        <f t="shared" si="14"/>
        <v>0</v>
      </c>
      <c r="AT28" s="120">
        <v>0</v>
      </c>
      <c r="AU28" s="120">
        <v>0</v>
      </c>
      <c r="AV28" s="120">
        <v>0</v>
      </c>
      <c r="AW28" s="120">
        <f t="shared" si="15"/>
        <v>0</v>
      </c>
      <c r="AX28" s="254"/>
      <c r="AY28" s="254">
        <f t="shared" si="16"/>
        <v>600</v>
      </c>
    </row>
    <row r="29" s="61" customFormat="1" customHeight="1" spans="1:51">
      <c r="A29" s="184">
        <v>27</v>
      </c>
      <c r="B29" s="20">
        <v>716</v>
      </c>
      <c r="C29" s="21" t="s">
        <v>80</v>
      </c>
      <c r="D29" s="20" t="s">
        <v>53</v>
      </c>
      <c r="E29" s="78">
        <v>15</v>
      </c>
      <c r="F29" s="76">
        <v>150</v>
      </c>
      <c r="G29" s="77">
        <v>450</v>
      </c>
      <c r="H29" s="89">
        <v>9500.469255288</v>
      </c>
      <c r="I29" s="195">
        <f t="shared" si="0"/>
        <v>28501.407765864</v>
      </c>
      <c r="J29" s="196">
        <v>2681.0704257193</v>
      </c>
      <c r="K29" s="196">
        <f t="shared" si="1"/>
        <v>8043.2112771579</v>
      </c>
      <c r="L29" s="197">
        <v>0.282204</v>
      </c>
      <c r="M29" s="198">
        <v>11300.2381510098</v>
      </c>
      <c r="N29" s="198">
        <f t="shared" si="2"/>
        <v>33900.7144530294</v>
      </c>
      <c r="O29" s="198">
        <v>2780.12979086402</v>
      </c>
      <c r="P29" s="198">
        <f t="shared" si="3"/>
        <v>8340.38937259206</v>
      </c>
      <c r="Q29" s="161">
        <v>0.246024</v>
      </c>
      <c r="R29" s="211">
        <v>3</v>
      </c>
      <c r="S29" s="211">
        <v>0</v>
      </c>
      <c r="T29" s="212">
        <v>4</v>
      </c>
      <c r="U29" s="212">
        <v>20</v>
      </c>
      <c r="V29" s="212">
        <v>2</v>
      </c>
      <c r="W29" s="213">
        <v>43380.44</v>
      </c>
      <c r="X29" s="213">
        <v>9978.92</v>
      </c>
      <c r="Y29" s="215">
        <f t="shared" si="4"/>
        <v>0.23003270598454</v>
      </c>
      <c r="Z29" s="229"/>
      <c r="AA29" s="230"/>
      <c r="AB29" s="114">
        <f t="shared" si="5"/>
        <v>1.52204551986925</v>
      </c>
      <c r="AC29" s="114">
        <f t="shared" si="6"/>
        <v>1.24066366730156</v>
      </c>
      <c r="AD29" s="231">
        <f t="shared" si="7"/>
        <v>1.52204551986925</v>
      </c>
      <c r="AE29" s="231">
        <f t="shared" si="8"/>
        <v>1.24066366730156</v>
      </c>
      <c r="AF29" s="232">
        <f t="shared" si="9"/>
        <v>1.27963202840769</v>
      </c>
      <c r="AG29" s="232">
        <f t="shared" si="10"/>
        <v>1.19645733001296</v>
      </c>
      <c r="AH29" s="240">
        <v>14</v>
      </c>
      <c r="AI29" s="240">
        <v>15</v>
      </c>
      <c r="AJ29" s="240">
        <v>1</v>
      </c>
      <c r="AK29" s="241">
        <f t="shared" si="11"/>
        <v>16</v>
      </c>
      <c r="AL29" s="240">
        <f t="shared" si="12"/>
        <v>11</v>
      </c>
      <c r="AM29" s="242"/>
      <c r="AN29" s="240">
        <f t="shared" si="13"/>
        <v>-4</v>
      </c>
      <c r="AO29" s="242">
        <f>AN29*5</f>
        <v>-20</v>
      </c>
      <c r="AP29" s="61">
        <v>150</v>
      </c>
      <c r="AQ29" s="61">
        <v>150</v>
      </c>
      <c r="AR29" s="61">
        <v>150</v>
      </c>
      <c r="AS29" s="212">
        <f t="shared" si="14"/>
        <v>450</v>
      </c>
      <c r="AT29" s="120">
        <v>0</v>
      </c>
      <c r="AU29" s="120">
        <v>0</v>
      </c>
      <c r="AV29" s="120">
        <v>0</v>
      </c>
      <c r="AW29" s="120">
        <f t="shared" si="15"/>
        <v>0</v>
      </c>
      <c r="AX29" s="254"/>
      <c r="AY29" s="254">
        <f t="shared" si="16"/>
        <v>600</v>
      </c>
    </row>
    <row r="30" s="61" customFormat="1" customHeight="1" spans="1:51">
      <c r="A30" s="184">
        <v>28</v>
      </c>
      <c r="B30" s="20">
        <v>101453</v>
      </c>
      <c r="C30" s="21" t="s">
        <v>81</v>
      </c>
      <c r="D30" s="20" t="s">
        <v>55</v>
      </c>
      <c r="E30" s="78">
        <v>13</v>
      </c>
      <c r="F30" s="76">
        <v>150</v>
      </c>
      <c r="G30" s="77">
        <v>450</v>
      </c>
      <c r="H30" s="89">
        <v>10037.1436</v>
      </c>
      <c r="I30" s="195">
        <f t="shared" si="0"/>
        <v>30111.4308</v>
      </c>
      <c r="J30" s="196">
        <v>2495.0933789496</v>
      </c>
      <c r="K30" s="196">
        <f t="shared" si="1"/>
        <v>7485.2801368488</v>
      </c>
      <c r="L30" s="197">
        <v>0.248586</v>
      </c>
      <c r="M30" s="198">
        <v>12140.92889856</v>
      </c>
      <c r="N30" s="198">
        <f t="shared" si="2"/>
        <v>36422.78669568</v>
      </c>
      <c r="O30" s="198">
        <v>2631.13354718033</v>
      </c>
      <c r="P30" s="198">
        <f t="shared" si="3"/>
        <v>7893.40064154099</v>
      </c>
      <c r="Q30" s="161">
        <v>0.216716</v>
      </c>
      <c r="R30" s="214">
        <v>4</v>
      </c>
      <c r="S30" s="211">
        <v>0</v>
      </c>
      <c r="T30" s="212">
        <v>10</v>
      </c>
      <c r="U30" s="212">
        <v>10</v>
      </c>
      <c r="V30" s="212">
        <v>2</v>
      </c>
      <c r="W30" s="213">
        <v>45784.01</v>
      </c>
      <c r="X30" s="213">
        <v>9939.38</v>
      </c>
      <c r="Y30" s="215">
        <f t="shared" si="4"/>
        <v>0.217092823455176</v>
      </c>
      <c r="Z30" s="229"/>
      <c r="AA30" s="230"/>
      <c r="AB30" s="114">
        <f t="shared" si="5"/>
        <v>1.52048603416082</v>
      </c>
      <c r="AC30" s="114">
        <f t="shared" si="6"/>
        <v>1.3278567826834</v>
      </c>
      <c r="AD30" s="231">
        <f t="shared" si="7"/>
        <v>1.52048603416082</v>
      </c>
      <c r="AE30" s="231">
        <f t="shared" si="8"/>
        <v>1.3278567826834</v>
      </c>
      <c r="AF30" s="232">
        <f t="shared" si="9"/>
        <v>1.25701557056946</v>
      </c>
      <c r="AG30" s="232">
        <f t="shared" si="10"/>
        <v>1.25920125575427</v>
      </c>
      <c r="AH30" s="240">
        <v>8</v>
      </c>
      <c r="AI30" s="240">
        <v>5</v>
      </c>
      <c r="AJ30" s="240">
        <v>4</v>
      </c>
      <c r="AK30" s="241">
        <f t="shared" si="11"/>
        <v>9</v>
      </c>
      <c r="AL30" s="240">
        <f t="shared" si="12"/>
        <v>4</v>
      </c>
      <c r="AM30" s="242"/>
      <c r="AN30" s="240">
        <f t="shared" si="13"/>
        <v>-1</v>
      </c>
      <c r="AO30" s="242">
        <f>AN30*5</f>
        <v>-5</v>
      </c>
      <c r="AP30" s="61">
        <v>0</v>
      </c>
      <c r="AQ30" s="61">
        <v>0</v>
      </c>
      <c r="AR30" s="61">
        <v>150</v>
      </c>
      <c r="AS30" s="212">
        <f t="shared" si="14"/>
        <v>150</v>
      </c>
      <c r="AT30" s="120">
        <v>0</v>
      </c>
      <c r="AU30" s="120">
        <v>0</v>
      </c>
      <c r="AV30" s="120">
        <v>0</v>
      </c>
      <c r="AW30" s="120">
        <f t="shared" si="15"/>
        <v>0</v>
      </c>
      <c r="AX30" s="254"/>
      <c r="AY30" s="254">
        <f t="shared" si="16"/>
        <v>800</v>
      </c>
    </row>
    <row r="31" s="61" customFormat="1" customHeight="1" spans="1:51">
      <c r="A31" s="184">
        <v>29</v>
      </c>
      <c r="B31" s="20">
        <v>311</v>
      </c>
      <c r="C31" s="21" t="s">
        <v>82</v>
      </c>
      <c r="D31" s="21" t="s">
        <v>68</v>
      </c>
      <c r="E31" s="78">
        <v>19</v>
      </c>
      <c r="F31" s="76">
        <v>150</v>
      </c>
      <c r="G31" s="77">
        <v>450</v>
      </c>
      <c r="H31" s="89">
        <v>7685.0163</v>
      </c>
      <c r="I31" s="195">
        <f t="shared" si="0"/>
        <v>23055.0489</v>
      </c>
      <c r="J31" s="196">
        <v>1612.470120066</v>
      </c>
      <c r="K31" s="196">
        <f t="shared" si="1"/>
        <v>4837.410360198</v>
      </c>
      <c r="L31" s="197">
        <v>0.20982</v>
      </c>
      <c r="M31" s="198">
        <v>8784.63077896114</v>
      </c>
      <c r="N31" s="198">
        <f t="shared" si="2"/>
        <v>26353.8923368834</v>
      </c>
      <c r="O31" s="198">
        <v>1606.88466208757</v>
      </c>
      <c r="P31" s="198">
        <f t="shared" si="3"/>
        <v>4820.65398626271</v>
      </c>
      <c r="Q31" s="161">
        <v>0.18292</v>
      </c>
      <c r="R31" s="211">
        <v>2</v>
      </c>
      <c r="S31" s="211">
        <v>0</v>
      </c>
      <c r="T31" s="212">
        <v>4</v>
      </c>
      <c r="U31" s="212">
        <v>5</v>
      </c>
      <c r="V31" s="212">
        <v>3</v>
      </c>
      <c r="W31" s="213">
        <v>34426.02</v>
      </c>
      <c r="X31" s="213">
        <v>7468.8</v>
      </c>
      <c r="Y31" s="215">
        <f t="shared" si="4"/>
        <v>0.216952177451823</v>
      </c>
      <c r="Z31" s="229">
        <v>1996</v>
      </c>
      <c r="AA31" s="230">
        <v>200</v>
      </c>
      <c r="AB31" s="114">
        <f t="shared" si="5"/>
        <v>1.49320958499463</v>
      </c>
      <c r="AC31" s="114">
        <f t="shared" si="6"/>
        <v>1.54396659449299</v>
      </c>
      <c r="AD31" s="231">
        <f t="shared" si="7"/>
        <v>1.40663418848788</v>
      </c>
      <c r="AE31" s="231">
        <f t="shared" si="8"/>
        <v>1.50262215912203</v>
      </c>
      <c r="AF31" s="232">
        <f t="shared" si="9"/>
        <v>1.2305590227601</v>
      </c>
      <c r="AG31" s="232">
        <f t="shared" si="10"/>
        <v>1.50784520538369</v>
      </c>
      <c r="AH31" s="240">
        <v>8</v>
      </c>
      <c r="AI31" s="240">
        <v>10</v>
      </c>
      <c r="AJ31" s="240">
        <v>5</v>
      </c>
      <c r="AK31" s="241">
        <f t="shared" si="11"/>
        <v>15</v>
      </c>
      <c r="AL31" s="240">
        <f t="shared" si="12"/>
        <v>6</v>
      </c>
      <c r="AM31" s="242"/>
      <c r="AN31" s="240">
        <f t="shared" si="13"/>
        <v>10</v>
      </c>
      <c r="AO31" s="242"/>
      <c r="AP31" s="61">
        <v>0</v>
      </c>
      <c r="AQ31" s="61">
        <v>0</v>
      </c>
      <c r="AR31" s="61">
        <v>0</v>
      </c>
      <c r="AS31" s="212">
        <f t="shared" si="14"/>
        <v>0</v>
      </c>
      <c r="AT31" s="120">
        <v>0</v>
      </c>
      <c r="AU31" s="120">
        <v>0</v>
      </c>
      <c r="AV31" s="120">
        <v>0</v>
      </c>
      <c r="AW31" s="120">
        <f t="shared" si="15"/>
        <v>0</v>
      </c>
      <c r="AX31" s="254"/>
      <c r="AY31" s="254">
        <f t="shared" si="16"/>
        <v>400</v>
      </c>
    </row>
    <row r="32" s="61" customFormat="1" customHeight="1" spans="1:51">
      <c r="A32" s="184">
        <v>30</v>
      </c>
      <c r="B32" s="20">
        <v>746</v>
      </c>
      <c r="C32" s="21" t="s">
        <v>83</v>
      </c>
      <c r="D32" s="20" t="s">
        <v>53</v>
      </c>
      <c r="E32" s="78">
        <v>13</v>
      </c>
      <c r="F32" s="76">
        <v>150</v>
      </c>
      <c r="G32" s="77">
        <v>450</v>
      </c>
      <c r="H32" s="89">
        <v>12164.3243367456</v>
      </c>
      <c r="I32" s="195">
        <f t="shared" si="0"/>
        <v>36492.9730102368</v>
      </c>
      <c r="J32" s="196">
        <v>3056.14051771529</v>
      </c>
      <c r="K32" s="196">
        <f t="shared" si="1"/>
        <v>9168.42155314587</v>
      </c>
      <c r="L32" s="197">
        <v>0.251238</v>
      </c>
      <c r="M32" s="198">
        <v>14100.8847711555</v>
      </c>
      <c r="N32" s="198">
        <f t="shared" si="2"/>
        <v>42302.6543134665</v>
      </c>
      <c r="O32" s="198">
        <v>3088.48858965665</v>
      </c>
      <c r="P32" s="198">
        <f t="shared" si="3"/>
        <v>9265.46576896995</v>
      </c>
      <c r="Q32" s="161">
        <v>0.219028</v>
      </c>
      <c r="R32" s="211">
        <v>4</v>
      </c>
      <c r="S32" s="211">
        <v>0</v>
      </c>
      <c r="T32" s="212">
        <v>10</v>
      </c>
      <c r="U32" s="212">
        <v>10</v>
      </c>
      <c r="V32" s="212">
        <v>3</v>
      </c>
      <c r="W32" s="213">
        <v>54478.64</v>
      </c>
      <c r="X32" s="213">
        <v>13196.4</v>
      </c>
      <c r="Y32" s="215">
        <f t="shared" si="4"/>
        <v>0.242230716478972</v>
      </c>
      <c r="Z32" s="229"/>
      <c r="AA32" s="230"/>
      <c r="AB32" s="114">
        <f t="shared" si="5"/>
        <v>1.49285288388858</v>
      </c>
      <c r="AC32" s="114">
        <f t="shared" si="6"/>
        <v>1.43933172395111</v>
      </c>
      <c r="AD32" s="231">
        <f t="shared" si="7"/>
        <v>1.49285288388858</v>
      </c>
      <c r="AE32" s="231">
        <f t="shared" si="8"/>
        <v>1.43933172395111</v>
      </c>
      <c r="AF32" s="232">
        <f t="shared" si="9"/>
        <v>1.28783030011092</v>
      </c>
      <c r="AG32" s="232">
        <f t="shared" si="10"/>
        <v>1.42425651651477</v>
      </c>
      <c r="AH32" s="240">
        <v>7</v>
      </c>
      <c r="AI32" s="240">
        <v>8</v>
      </c>
      <c r="AJ32" s="240">
        <v>5</v>
      </c>
      <c r="AK32" s="241">
        <f t="shared" si="11"/>
        <v>13</v>
      </c>
      <c r="AL32" s="240">
        <f t="shared" si="12"/>
        <v>3</v>
      </c>
      <c r="AM32" s="242"/>
      <c r="AN32" s="240">
        <f t="shared" si="13"/>
        <v>3</v>
      </c>
      <c r="AO32" s="242"/>
      <c r="AP32" s="61">
        <v>150</v>
      </c>
      <c r="AQ32" s="61">
        <v>150</v>
      </c>
      <c r="AR32" s="61">
        <v>0</v>
      </c>
      <c r="AS32" s="212">
        <f t="shared" si="14"/>
        <v>300</v>
      </c>
      <c r="AT32" s="120">
        <v>0</v>
      </c>
      <c r="AU32" s="120">
        <v>0</v>
      </c>
      <c r="AV32" s="120">
        <v>0</v>
      </c>
      <c r="AW32" s="120">
        <f t="shared" si="15"/>
        <v>0</v>
      </c>
      <c r="AX32" s="254"/>
      <c r="AY32" s="254">
        <f t="shared" si="16"/>
        <v>800</v>
      </c>
    </row>
    <row r="33" s="61" customFormat="1" customHeight="1" spans="1:51">
      <c r="A33" s="184">
        <v>31</v>
      </c>
      <c r="B33" s="20">
        <v>102567</v>
      </c>
      <c r="C33" s="21" t="s">
        <v>84</v>
      </c>
      <c r="D33" s="20" t="s">
        <v>53</v>
      </c>
      <c r="E33" s="78">
        <v>35</v>
      </c>
      <c r="F33" s="76">
        <v>100</v>
      </c>
      <c r="G33" s="77">
        <v>300</v>
      </c>
      <c r="H33" s="89">
        <v>5300</v>
      </c>
      <c r="I33" s="195">
        <f t="shared" si="0"/>
        <v>15900</v>
      </c>
      <c r="J33" s="196">
        <v>1241.8536</v>
      </c>
      <c r="K33" s="196">
        <f t="shared" si="1"/>
        <v>3725.5608</v>
      </c>
      <c r="L33" s="197">
        <v>0.234312</v>
      </c>
      <c r="M33" s="198">
        <v>6304.032</v>
      </c>
      <c r="N33" s="198">
        <f t="shared" si="2"/>
        <v>18912.096</v>
      </c>
      <c r="O33" s="198">
        <v>1287.737224704</v>
      </c>
      <c r="P33" s="198">
        <f t="shared" si="3"/>
        <v>3863.211674112</v>
      </c>
      <c r="Q33" s="161">
        <v>0.204272</v>
      </c>
      <c r="R33" s="211">
        <v>3</v>
      </c>
      <c r="S33" s="211">
        <v>0</v>
      </c>
      <c r="T33" s="212">
        <v>3</v>
      </c>
      <c r="U33" s="212">
        <v>5</v>
      </c>
      <c r="V33" s="212">
        <v>1</v>
      </c>
      <c r="W33" s="213">
        <v>23727.08</v>
      </c>
      <c r="X33" s="213">
        <v>4660.73</v>
      </c>
      <c r="Y33" s="215">
        <f t="shared" si="4"/>
        <v>0.196430829246582</v>
      </c>
      <c r="Z33" s="229"/>
      <c r="AA33" s="230"/>
      <c r="AB33" s="114">
        <f t="shared" si="5"/>
        <v>1.49226918238994</v>
      </c>
      <c r="AC33" s="114">
        <f t="shared" si="6"/>
        <v>1.25101434393448</v>
      </c>
      <c r="AD33" s="231">
        <f t="shared" si="7"/>
        <v>1.49226918238994</v>
      </c>
      <c r="AE33" s="231">
        <f t="shared" si="8"/>
        <v>1.25101434393448</v>
      </c>
      <c r="AF33" s="232">
        <f t="shared" si="9"/>
        <v>1.2545981154072</v>
      </c>
      <c r="AG33" s="232">
        <f t="shared" si="10"/>
        <v>1.20643919959973</v>
      </c>
      <c r="AH33" s="240">
        <v>13</v>
      </c>
      <c r="AI33" s="240">
        <v>2</v>
      </c>
      <c r="AJ33" s="240">
        <v>3</v>
      </c>
      <c r="AK33" s="241">
        <f t="shared" si="11"/>
        <v>5</v>
      </c>
      <c r="AL33" s="240">
        <f t="shared" si="12"/>
        <v>10</v>
      </c>
      <c r="AM33" s="242"/>
      <c r="AN33" s="240">
        <f t="shared" si="13"/>
        <v>0</v>
      </c>
      <c r="AO33" s="242" t="s">
        <v>50</v>
      </c>
      <c r="AP33" s="61">
        <v>0</v>
      </c>
      <c r="AQ33" s="61">
        <v>100</v>
      </c>
      <c r="AR33" s="61">
        <v>0</v>
      </c>
      <c r="AS33" s="212">
        <f t="shared" si="14"/>
        <v>100</v>
      </c>
      <c r="AT33" s="120">
        <v>-100</v>
      </c>
      <c r="AU33" s="120">
        <v>0</v>
      </c>
      <c r="AV33" s="120">
        <v>0</v>
      </c>
      <c r="AW33" s="120">
        <f t="shared" si="15"/>
        <v>-100</v>
      </c>
      <c r="AX33" s="254"/>
      <c r="AY33" s="254">
        <f t="shared" si="16"/>
        <v>600</v>
      </c>
    </row>
    <row r="34" s="61" customFormat="1" customHeight="1" spans="1:51">
      <c r="A34" s="184">
        <v>32</v>
      </c>
      <c r="B34" s="81">
        <v>103198</v>
      </c>
      <c r="C34" s="82" t="s">
        <v>85</v>
      </c>
      <c r="D34" s="82" t="s">
        <v>68</v>
      </c>
      <c r="E34" s="83">
        <v>18</v>
      </c>
      <c r="F34" s="76">
        <v>150</v>
      </c>
      <c r="G34" s="77">
        <v>450</v>
      </c>
      <c r="H34" s="89">
        <v>11251.098</v>
      </c>
      <c r="I34" s="195">
        <f t="shared" si="0"/>
        <v>33753.294</v>
      </c>
      <c r="J34" s="196">
        <v>2486.200129452</v>
      </c>
      <c r="K34" s="196">
        <f t="shared" si="1"/>
        <v>7458.600388356</v>
      </c>
      <c r="L34" s="197">
        <v>0.220974</v>
      </c>
      <c r="M34" s="198">
        <v>13042.2728016</v>
      </c>
      <c r="N34" s="198">
        <f t="shared" si="2"/>
        <v>39126.8184048</v>
      </c>
      <c r="O34" s="198">
        <v>2512.51560159143</v>
      </c>
      <c r="P34" s="198">
        <f t="shared" si="3"/>
        <v>7537.54680477429</v>
      </c>
      <c r="Q34" s="161">
        <v>0.192644</v>
      </c>
      <c r="R34" s="211">
        <v>1</v>
      </c>
      <c r="S34" s="211">
        <v>3</v>
      </c>
      <c r="T34" s="212">
        <v>10</v>
      </c>
      <c r="U34" s="212">
        <v>10</v>
      </c>
      <c r="V34" s="212">
        <v>2</v>
      </c>
      <c r="W34" s="213">
        <v>50340.89</v>
      </c>
      <c r="X34" s="213">
        <v>7878.54</v>
      </c>
      <c r="Y34" s="215">
        <f t="shared" si="4"/>
        <v>0.156503788470963</v>
      </c>
      <c r="Z34" s="229"/>
      <c r="AA34" s="230"/>
      <c r="AB34" s="114">
        <f t="shared" si="5"/>
        <v>1.49143636173702</v>
      </c>
      <c r="AC34" s="114">
        <f t="shared" si="6"/>
        <v>1.05630273640878</v>
      </c>
      <c r="AD34" s="231">
        <f t="shared" si="7"/>
        <v>1.49143636173702</v>
      </c>
      <c r="AE34" s="231">
        <f t="shared" si="8"/>
        <v>1.05630273640878</v>
      </c>
      <c r="AF34" s="232">
        <f t="shared" si="9"/>
        <v>1.28660831757852</v>
      </c>
      <c r="AG34" s="232">
        <f t="shared" si="10"/>
        <v>1.04523928063833</v>
      </c>
      <c r="AH34" s="240">
        <v>13</v>
      </c>
      <c r="AI34" s="240">
        <v>11</v>
      </c>
      <c r="AJ34" s="240">
        <v>1</v>
      </c>
      <c r="AK34" s="241">
        <f t="shared" si="11"/>
        <v>12</v>
      </c>
      <c r="AL34" s="240">
        <f t="shared" si="12"/>
        <v>12</v>
      </c>
      <c r="AM34" s="242"/>
      <c r="AN34" s="240">
        <f t="shared" si="13"/>
        <v>2</v>
      </c>
      <c r="AO34" s="242"/>
      <c r="AP34" s="61">
        <v>0</v>
      </c>
      <c r="AQ34" s="61">
        <v>150</v>
      </c>
      <c r="AR34" s="61">
        <v>0</v>
      </c>
      <c r="AS34" s="212">
        <f t="shared" si="14"/>
        <v>150</v>
      </c>
      <c r="AT34" s="120">
        <v>0</v>
      </c>
      <c r="AU34" s="120">
        <v>0</v>
      </c>
      <c r="AV34" s="120">
        <v>0</v>
      </c>
      <c r="AW34" s="120">
        <f t="shared" si="15"/>
        <v>0</v>
      </c>
      <c r="AX34" s="254"/>
      <c r="AY34" s="254">
        <f t="shared" si="16"/>
        <v>500</v>
      </c>
    </row>
    <row r="35" s="61" customFormat="1" ht="18" customHeight="1" spans="1:51">
      <c r="A35" s="184">
        <v>33</v>
      </c>
      <c r="B35" s="20">
        <v>717</v>
      </c>
      <c r="C35" s="21" t="s">
        <v>86</v>
      </c>
      <c r="D35" s="20" t="s">
        <v>53</v>
      </c>
      <c r="E35" s="78">
        <v>19</v>
      </c>
      <c r="F35" s="76">
        <v>150</v>
      </c>
      <c r="G35" s="77">
        <v>450</v>
      </c>
      <c r="H35" s="89">
        <v>8300</v>
      </c>
      <c r="I35" s="195">
        <f t="shared" si="0"/>
        <v>24900</v>
      </c>
      <c r="J35" s="196">
        <v>2183.6802</v>
      </c>
      <c r="K35" s="196">
        <f t="shared" si="1"/>
        <v>6551.0406</v>
      </c>
      <c r="L35" s="197">
        <v>0.263094</v>
      </c>
      <c r="M35" s="198">
        <v>9872.352</v>
      </c>
      <c r="N35" s="198">
        <f t="shared" si="2"/>
        <v>29617.056</v>
      </c>
      <c r="O35" s="198">
        <v>2264.362144128</v>
      </c>
      <c r="P35" s="198">
        <f t="shared" si="3"/>
        <v>6793.086432384</v>
      </c>
      <c r="Q35" s="161">
        <v>0.229364</v>
      </c>
      <c r="R35" s="211">
        <v>3</v>
      </c>
      <c r="S35" s="211">
        <v>0</v>
      </c>
      <c r="T35" s="212">
        <v>4</v>
      </c>
      <c r="U35" s="212">
        <v>10</v>
      </c>
      <c r="V35" s="212">
        <v>2</v>
      </c>
      <c r="W35" s="213">
        <v>37015.73</v>
      </c>
      <c r="X35" s="213">
        <v>9041.8</v>
      </c>
      <c r="Y35" s="215">
        <f t="shared" si="4"/>
        <v>0.244269125585258</v>
      </c>
      <c r="Z35" s="229"/>
      <c r="AA35" s="230"/>
      <c r="AB35" s="114">
        <f t="shared" si="5"/>
        <v>1.48657550200803</v>
      </c>
      <c r="AC35" s="114">
        <f t="shared" si="6"/>
        <v>1.38020820692212</v>
      </c>
      <c r="AD35" s="231">
        <f t="shared" si="7"/>
        <v>1.48657550200803</v>
      </c>
      <c r="AE35" s="231">
        <f t="shared" si="8"/>
        <v>1.38020820692212</v>
      </c>
      <c r="AF35" s="232">
        <f t="shared" si="9"/>
        <v>1.24981125740519</v>
      </c>
      <c r="AG35" s="232">
        <f t="shared" si="10"/>
        <v>1.33102973000549</v>
      </c>
      <c r="AH35" s="240">
        <v>6</v>
      </c>
      <c r="AI35" s="240">
        <v>6</v>
      </c>
      <c r="AJ35" s="240">
        <v>0</v>
      </c>
      <c r="AK35" s="241">
        <f t="shared" si="11"/>
        <v>6</v>
      </c>
      <c r="AL35" s="240">
        <f t="shared" si="12"/>
        <v>3</v>
      </c>
      <c r="AM35" s="242"/>
      <c r="AN35" s="240">
        <f t="shared" si="13"/>
        <v>-4</v>
      </c>
      <c r="AO35" s="242">
        <f>AN35*5</f>
        <v>-20</v>
      </c>
      <c r="AP35" s="61">
        <v>150</v>
      </c>
      <c r="AQ35" s="61">
        <v>0</v>
      </c>
      <c r="AR35" s="61">
        <v>0</v>
      </c>
      <c r="AS35" s="212">
        <f t="shared" si="14"/>
        <v>150</v>
      </c>
      <c r="AT35" s="120">
        <v>0</v>
      </c>
      <c r="AU35" s="120">
        <v>0</v>
      </c>
      <c r="AV35" s="120">
        <v>0</v>
      </c>
      <c r="AW35" s="120">
        <f t="shared" si="15"/>
        <v>0</v>
      </c>
      <c r="AX35" s="254"/>
      <c r="AY35" s="254">
        <f t="shared" si="16"/>
        <v>600</v>
      </c>
    </row>
    <row r="36" s="61" customFormat="1" customHeight="1" spans="1:51">
      <c r="A36" s="184">
        <v>34</v>
      </c>
      <c r="B36" s="81">
        <v>102564</v>
      </c>
      <c r="C36" s="82" t="s">
        <v>87</v>
      </c>
      <c r="D36" s="81" t="s">
        <v>53</v>
      </c>
      <c r="E36" s="83">
        <v>26</v>
      </c>
      <c r="F36" s="76">
        <v>100</v>
      </c>
      <c r="G36" s="77">
        <v>300</v>
      </c>
      <c r="H36" s="89">
        <v>6622.6631646024</v>
      </c>
      <c r="I36" s="195">
        <f t="shared" si="0"/>
        <v>19867.9894938072</v>
      </c>
      <c r="J36" s="196">
        <v>1541.95466461438</v>
      </c>
      <c r="K36" s="196">
        <f t="shared" si="1"/>
        <v>4625.86399384314</v>
      </c>
      <c r="L36" s="197">
        <v>0.23283</v>
      </c>
      <c r="M36" s="198">
        <v>7877.26047450468</v>
      </c>
      <c r="N36" s="198">
        <f t="shared" si="2"/>
        <v>23631.781423514</v>
      </c>
      <c r="O36" s="198">
        <v>1598.92633111496</v>
      </c>
      <c r="P36" s="198">
        <f t="shared" si="3"/>
        <v>4796.77899334488</v>
      </c>
      <c r="Q36" s="161">
        <v>0.20298</v>
      </c>
      <c r="R36" s="211">
        <v>3</v>
      </c>
      <c r="S36" s="211">
        <v>1</v>
      </c>
      <c r="T36" s="212">
        <v>4</v>
      </c>
      <c r="U36" s="212">
        <v>5</v>
      </c>
      <c r="V36" s="212">
        <v>1</v>
      </c>
      <c r="W36" s="213">
        <v>28756.76</v>
      </c>
      <c r="X36" s="213">
        <v>6687.94</v>
      </c>
      <c r="Y36" s="215">
        <f t="shared" si="4"/>
        <v>0.232569315875641</v>
      </c>
      <c r="Z36" s="229"/>
      <c r="AA36" s="230"/>
      <c r="AB36" s="114">
        <f t="shared" si="5"/>
        <v>1.44739154452258</v>
      </c>
      <c r="AC36" s="114">
        <f t="shared" si="6"/>
        <v>1.44577099735345</v>
      </c>
      <c r="AD36" s="231">
        <f t="shared" ref="AD36:AD67" si="17">(W36-Z36)/I36</f>
        <v>1.44739154452258</v>
      </c>
      <c r="AE36" s="231">
        <f t="shared" ref="AE36:AE67" si="18">(X36-AA36)/K36</f>
        <v>1.44577099735345</v>
      </c>
      <c r="AF36" s="232">
        <f t="shared" ref="AF36:AF67" si="19">(W36-Z36)/N36</f>
        <v>1.21686805935783</v>
      </c>
      <c r="AG36" s="232">
        <f t="shared" ref="AG36:AG67" si="20">(X36-AA36)/P36</f>
        <v>1.39425643943132</v>
      </c>
      <c r="AH36" s="240">
        <v>11</v>
      </c>
      <c r="AI36" s="240">
        <v>3</v>
      </c>
      <c r="AJ36" s="240">
        <v>7</v>
      </c>
      <c r="AK36" s="241">
        <f t="shared" ref="AK36:AK67" si="21">AI36+AJ36</f>
        <v>10</v>
      </c>
      <c r="AL36" s="240">
        <f t="shared" ref="AL36:AL67" si="22">AH36-R36</f>
        <v>8</v>
      </c>
      <c r="AM36" s="242"/>
      <c r="AN36" s="240">
        <f t="shared" ref="AN36:AN67" si="23">AK36-U36</f>
        <v>5</v>
      </c>
      <c r="AO36" s="242"/>
      <c r="AP36" s="61">
        <v>100</v>
      </c>
      <c r="AQ36" s="61">
        <v>0</v>
      </c>
      <c r="AR36" s="61">
        <v>100</v>
      </c>
      <c r="AS36" s="212">
        <f t="shared" ref="AS36:AS67" si="24">AP36+AQ36+AR36</f>
        <v>200</v>
      </c>
      <c r="AT36" s="120">
        <v>0</v>
      </c>
      <c r="AU36" s="120">
        <v>0</v>
      </c>
      <c r="AV36" s="120">
        <v>0</v>
      </c>
      <c r="AW36" s="120">
        <f t="shared" ref="AW36:AW67" si="25">AT36+AU36+AV36</f>
        <v>0</v>
      </c>
      <c r="AX36" s="254"/>
      <c r="AY36" s="254">
        <f t="shared" ref="AY36:AY67" si="26">(R36*200)+(S36*100)</f>
        <v>700</v>
      </c>
    </row>
    <row r="37" s="61" customFormat="1" customHeight="1" spans="1:51">
      <c r="A37" s="184">
        <v>35</v>
      </c>
      <c r="B37" s="81">
        <v>355</v>
      </c>
      <c r="C37" s="82" t="s">
        <v>88</v>
      </c>
      <c r="D37" s="81" t="s">
        <v>49</v>
      </c>
      <c r="E37" s="83">
        <v>14</v>
      </c>
      <c r="F37" s="76">
        <v>150</v>
      </c>
      <c r="G37" s="77">
        <v>450</v>
      </c>
      <c r="H37" s="89">
        <v>10998.0067999968</v>
      </c>
      <c r="I37" s="195">
        <f t="shared" si="0"/>
        <v>32994.0203999904</v>
      </c>
      <c r="J37" s="196">
        <v>2318.75376567053</v>
      </c>
      <c r="K37" s="196">
        <f t="shared" si="1"/>
        <v>6956.26129701159</v>
      </c>
      <c r="L37" s="197">
        <v>0.210834</v>
      </c>
      <c r="M37" s="198">
        <v>12748.8894825563</v>
      </c>
      <c r="N37" s="198">
        <f t="shared" si="2"/>
        <v>38246.6684476689</v>
      </c>
      <c r="O37" s="198">
        <v>2343.29688245178</v>
      </c>
      <c r="P37" s="198">
        <f t="shared" si="3"/>
        <v>7029.89064735534</v>
      </c>
      <c r="Q37" s="161">
        <v>0.183804</v>
      </c>
      <c r="R37" s="214">
        <v>4</v>
      </c>
      <c r="S37" s="211">
        <v>1</v>
      </c>
      <c r="T37" s="212">
        <v>10</v>
      </c>
      <c r="U37" s="212">
        <v>10</v>
      </c>
      <c r="V37" s="212">
        <v>3</v>
      </c>
      <c r="W37" s="213">
        <v>47469.07</v>
      </c>
      <c r="X37" s="213">
        <v>9750.06</v>
      </c>
      <c r="Y37" s="215">
        <f t="shared" si="4"/>
        <v>0.205398167691088</v>
      </c>
      <c r="Z37" s="229">
        <v>490</v>
      </c>
      <c r="AA37" s="230">
        <v>41</v>
      </c>
      <c r="AB37" s="114">
        <f t="shared" si="5"/>
        <v>1.43871736225313</v>
      </c>
      <c r="AC37" s="114">
        <f t="shared" si="6"/>
        <v>1.40162359976165</v>
      </c>
      <c r="AD37" s="231">
        <f t="shared" si="17"/>
        <v>1.42386618637157</v>
      </c>
      <c r="AE37" s="231">
        <f t="shared" si="18"/>
        <v>1.3957296290999</v>
      </c>
      <c r="AF37" s="232">
        <f t="shared" si="19"/>
        <v>1.22831796615905</v>
      </c>
      <c r="AG37" s="232">
        <f t="shared" si="20"/>
        <v>1.38111109931028</v>
      </c>
      <c r="AH37" s="240">
        <v>13</v>
      </c>
      <c r="AI37" s="240">
        <v>7</v>
      </c>
      <c r="AJ37" s="240">
        <v>4</v>
      </c>
      <c r="AK37" s="241">
        <f t="shared" si="21"/>
        <v>11</v>
      </c>
      <c r="AL37" s="240">
        <f t="shared" si="22"/>
        <v>9</v>
      </c>
      <c r="AM37" s="242"/>
      <c r="AN37" s="240">
        <f t="shared" si="23"/>
        <v>1</v>
      </c>
      <c r="AO37" s="242"/>
      <c r="AP37" s="61">
        <v>0</v>
      </c>
      <c r="AQ37" s="61">
        <v>150</v>
      </c>
      <c r="AR37" s="61">
        <v>150</v>
      </c>
      <c r="AS37" s="212">
        <f t="shared" si="24"/>
        <v>300</v>
      </c>
      <c r="AT37" s="120">
        <v>0</v>
      </c>
      <c r="AU37" s="120">
        <v>0</v>
      </c>
      <c r="AV37" s="120">
        <v>0</v>
      </c>
      <c r="AW37" s="120">
        <f t="shared" si="25"/>
        <v>0</v>
      </c>
      <c r="AX37" s="254"/>
      <c r="AY37" s="254">
        <f t="shared" si="26"/>
        <v>900</v>
      </c>
    </row>
    <row r="38" s="61" customFormat="1" customHeight="1" spans="1:51">
      <c r="A38" s="184">
        <v>36</v>
      </c>
      <c r="B38" s="20">
        <v>104430</v>
      </c>
      <c r="C38" s="21" t="s">
        <v>89</v>
      </c>
      <c r="D38" s="20" t="s">
        <v>73</v>
      </c>
      <c r="E38" s="78">
        <v>35</v>
      </c>
      <c r="F38" s="76">
        <v>100</v>
      </c>
      <c r="G38" s="77">
        <v>300</v>
      </c>
      <c r="H38" s="89">
        <v>5500</v>
      </c>
      <c r="I38" s="195">
        <f t="shared" si="0"/>
        <v>16500</v>
      </c>
      <c r="J38" s="196">
        <v>1306.734</v>
      </c>
      <c r="K38" s="196">
        <f t="shared" si="1"/>
        <v>3920.202</v>
      </c>
      <c r="L38" s="197">
        <v>0.237588</v>
      </c>
      <c r="M38" s="198">
        <v>6541.92</v>
      </c>
      <c r="N38" s="198">
        <f t="shared" si="2"/>
        <v>19625.76</v>
      </c>
      <c r="O38" s="198">
        <v>1355.01480576</v>
      </c>
      <c r="P38" s="198">
        <f t="shared" si="3"/>
        <v>4065.04441728</v>
      </c>
      <c r="Q38" s="161">
        <v>0.207128</v>
      </c>
      <c r="R38" s="211">
        <v>2</v>
      </c>
      <c r="S38" s="211">
        <v>2</v>
      </c>
      <c r="T38" s="212">
        <v>4</v>
      </c>
      <c r="U38" s="212">
        <v>5</v>
      </c>
      <c r="V38" s="212">
        <v>1</v>
      </c>
      <c r="W38" s="213">
        <v>23700.92</v>
      </c>
      <c r="X38" s="213">
        <v>5116.46</v>
      </c>
      <c r="Y38" s="215">
        <f t="shared" si="4"/>
        <v>0.215876008188712</v>
      </c>
      <c r="Z38" s="229"/>
      <c r="AA38" s="230"/>
      <c r="AB38" s="114">
        <f t="shared" si="5"/>
        <v>1.43641939393939</v>
      </c>
      <c r="AC38" s="114">
        <f t="shared" si="6"/>
        <v>1.30515213246664</v>
      </c>
      <c r="AD38" s="231">
        <f t="shared" si="17"/>
        <v>1.43641939393939</v>
      </c>
      <c r="AE38" s="231">
        <f t="shared" si="18"/>
        <v>1.30515213246664</v>
      </c>
      <c r="AF38" s="232">
        <f t="shared" si="19"/>
        <v>1.20764342374512</v>
      </c>
      <c r="AG38" s="232">
        <f t="shared" si="20"/>
        <v>1.25864799367273</v>
      </c>
      <c r="AH38" s="240">
        <v>9</v>
      </c>
      <c r="AI38" s="240">
        <v>11</v>
      </c>
      <c r="AJ38" s="240">
        <v>0</v>
      </c>
      <c r="AK38" s="241">
        <f t="shared" si="21"/>
        <v>11</v>
      </c>
      <c r="AL38" s="240">
        <f t="shared" si="22"/>
        <v>7</v>
      </c>
      <c r="AM38" s="242"/>
      <c r="AN38" s="240">
        <f t="shared" si="23"/>
        <v>6</v>
      </c>
      <c r="AO38" s="242"/>
      <c r="AP38" s="61">
        <v>100</v>
      </c>
      <c r="AQ38" s="61">
        <v>0</v>
      </c>
      <c r="AR38" s="61">
        <v>0</v>
      </c>
      <c r="AS38" s="212">
        <f t="shared" si="24"/>
        <v>100</v>
      </c>
      <c r="AT38" s="120">
        <v>0</v>
      </c>
      <c r="AU38" s="120">
        <v>0</v>
      </c>
      <c r="AV38" s="120">
        <v>0</v>
      </c>
      <c r="AW38" s="120">
        <f t="shared" si="25"/>
        <v>0</v>
      </c>
      <c r="AX38" s="254"/>
      <c r="AY38" s="254">
        <f t="shared" si="26"/>
        <v>600</v>
      </c>
    </row>
    <row r="39" s="61" customFormat="1" customHeight="1" spans="1:51">
      <c r="A39" s="184">
        <v>37</v>
      </c>
      <c r="B39" s="20">
        <v>585</v>
      </c>
      <c r="C39" s="21" t="s">
        <v>90</v>
      </c>
      <c r="D39" s="21" t="s">
        <v>68</v>
      </c>
      <c r="E39" s="78">
        <v>3</v>
      </c>
      <c r="F39" s="76">
        <v>200</v>
      </c>
      <c r="G39" s="77">
        <v>600</v>
      </c>
      <c r="H39" s="89">
        <v>17163.3366</v>
      </c>
      <c r="I39" s="195">
        <f t="shared" si="0"/>
        <v>51490.0098</v>
      </c>
      <c r="J39" s="196">
        <v>4235.7741661872</v>
      </c>
      <c r="K39" s="196">
        <f t="shared" si="1"/>
        <v>12707.3224985616</v>
      </c>
      <c r="L39" s="197">
        <v>0.246792</v>
      </c>
      <c r="M39" s="198">
        <v>19030.70762208</v>
      </c>
      <c r="N39" s="198">
        <f t="shared" si="2"/>
        <v>57092.12286624</v>
      </c>
      <c r="O39" s="198">
        <v>4094.49480630576</v>
      </c>
      <c r="P39" s="198">
        <f t="shared" si="3"/>
        <v>12283.4844189173</v>
      </c>
      <c r="Q39" s="161">
        <v>0.215152</v>
      </c>
      <c r="R39" s="211">
        <v>3</v>
      </c>
      <c r="S39" s="214">
        <v>2</v>
      </c>
      <c r="T39" s="212">
        <v>14</v>
      </c>
      <c r="U39" s="212">
        <v>15</v>
      </c>
      <c r="V39" s="212">
        <v>3</v>
      </c>
      <c r="W39" s="213">
        <v>73193.72</v>
      </c>
      <c r="X39" s="213">
        <v>16481.25</v>
      </c>
      <c r="Y39" s="215">
        <f t="shared" si="4"/>
        <v>0.225173006645925</v>
      </c>
      <c r="Z39" s="229"/>
      <c r="AA39" s="230"/>
      <c r="AB39" s="114">
        <f t="shared" si="5"/>
        <v>1.42151303300004</v>
      </c>
      <c r="AC39" s="114">
        <f t="shared" si="6"/>
        <v>1.29698840978228</v>
      </c>
      <c r="AD39" s="231">
        <f t="shared" si="17"/>
        <v>1.42151303300004</v>
      </c>
      <c r="AE39" s="231">
        <f t="shared" si="18"/>
        <v>1.29698840978228</v>
      </c>
      <c r="AF39" s="232">
        <f t="shared" si="19"/>
        <v>1.28202834866526</v>
      </c>
      <c r="AG39" s="232">
        <f t="shared" si="20"/>
        <v>1.34174062000013</v>
      </c>
      <c r="AH39" s="240">
        <v>43</v>
      </c>
      <c r="AI39" s="240">
        <v>7</v>
      </c>
      <c r="AJ39" s="240">
        <v>1</v>
      </c>
      <c r="AK39" s="241">
        <f t="shared" si="21"/>
        <v>8</v>
      </c>
      <c r="AL39" s="240">
        <f t="shared" si="22"/>
        <v>40</v>
      </c>
      <c r="AM39" s="242"/>
      <c r="AN39" s="240">
        <f t="shared" si="23"/>
        <v>-7</v>
      </c>
      <c r="AO39" s="242">
        <f>AN39*5</f>
        <v>-35</v>
      </c>
      <c r="AP39" s="61">
        <v>0</v>
      </c>
      <c r="AQ39" s="61">
        <v>0</v>
      </c>
      <c r="AR39" s="61">
        <v>200</v>
      </c>
      <c r="AS39" s="212">
        <f t="shared" si="24"/>
        <v>200</v>
      </c>
      <c r="AT39" s="120">
        <v>0</v>
      </c>
      <c r="AU39" s="120">
        <v>0</v>
      </c>
      <c r="AV39" s="120">
        <v>0</v>
      </c>
      <c r="AW39" s="120">
        <f t="shared" si="25"/>
        <v>0</v>
      </c>
      <c r="AX39" s="254"/>
      <c r="AY39" s="254">
        <f t="shared" si="26"/>
        <v>800</v>
      </c>
    </row>
    <row r="40" s="61" customFormat="1" customHeight="1" spans="1:51">
      <c r="A40" s="184">
        <v>38</v>
      </c>
      <c r="B40" s="20">
        <v>573</v>
      </c>
      <c r="C40" s="21" t="s">
        <v>91</v>
      </c>
      <c r="D40" s="20" t="s">
        <v>73</v>
      </c>
      <c r="E40" s="78">
        <v>25</v>
      </c>
      <c r="F40" s="76">
        <v>100</v>
      </c>
      <c r="G40" s="77">
        <v>300</v>
      </c>
      <c r="H40" s="89">
        <v>7089.6558904164</v>
      </c>
      <c r="I40" s="195">
        <f t="shared" si="0"/>
        <v>21268.9676712492</v>
      </c>
      <c r="J40" s="196">
        <v>1604.78614873109</v>
      </c>
      <c r="K40" s="196">
        <f t="shared" si="1"/>
        <v>4814.35844619327</v>
      </c>
      <c r="L40" s="197">
        <v>0.226356</v>
      </c>
      <c r="M40" s="198">
        <v>8432.72030229688</v>
      </c>
      <c r="N40" s="198">
        <f t="shared" si="2"/>
        <v>25298.1609068906</v>
      </c>
      <c r="O40" s="198">
        <v>1664.07929357406</v>
      </c>
      <c r="P40" s="198">
        <f t="shared" si="3"/>
        <v>4992.23788072218</v>
      </c>
      <c r="Q40" s="161">
        <v>0.197336</v>
      </c>
      <c r="R40" s="211">
        <v>2</v>
      </c>
      <c r="S40" s="211">
        <v>1</v>
      </c>
      <c r="T40" s="212">
        <v>4</v>
      </c>
      <c r="U40" s="212">
        <v>5</v>
      </c>
      <c r="V40" s="212">
        <v>1</v>
      </c>
      <c r="W40" s="213">
        <v>29959</v>
      </c>
      <c r="X40" s="213">
        <v>5612.77</v>
      </c>
      <c r="Y40" s="215">
        <f t="shared" si="4"/>
        <v>0.187348376114023</v>
      </c>
      <c r="Z40" s="229"/>
      <c r="AA40" s="230"/>
      <c r="AB40" s="114">
        <f t="shared" si="5"/>
        <v>1.40857800261259</v>
      </c>
      <c r="AC40" s="114">
        <f t="shared" si="6"/>
        <v>1.1658396570862</v>
      </c>
      <c r="AD40" s="231">
        <f t="shared" si="17"/>
        <v>1.40857800261259</v>
      </c>
      <c r="AE40" s="231">
        <f t="shared" si="18"/>
        <v>1.1658396570862</v>
      </c>
      <c r="AF40" s="232">
        <f t="shared" si="19"/>
        <v>1.18423628145396</v>
      </c>
      <c r="AG40" s="232">
        <f t="shared" si="20"/>
        <v>1.12429938919258</v>
      </c>
      <c r="AH40" s="240">
        <v>7</v>
      </c>
      <c r="AI40" s="240">
        <v>2</v>
      </c>
      <c r="AJ40" s="240">
        <v>3</v>
      </c>
      <c r="AK40" s="241">
        <f t="shared" si="21"/>
        <v>5</v>
      </c>
      <c r="AL40" s="240">
        <f t="shared" si="22"/>
        <v>5</v>
      </c>
      <c r="AM40" s="242"/>
      <c r="AN40" s="240">
        <f t="shared" si="23"/>
        <v>0</v>
      </c>
      <c r="AO40" s="242" t="s">
        <v>50</v>
      </c>
      <c r="AP40" s="61">
        <v>0</v>
      </c>
      <c r="AQ40" s="61">
        <v>100</v>
      </c>
      <c r="AR40" s="61">
        <v>0</v>
      </c>
      <c r="AS40" s="212">
        <f t="shared" si="24"/>
        <v>100</v>
      </c>
      <c r="AT40" s="120">
        <v>0</v>
      </c>
      <c r="AU40" s="120">
        <v>0</v>
      </c>
      <c r="AV40" s="120">
        <v>0</v>
      </c>
      <c r="AW40" s="120">
        <f t="shared" si="25"/>
        <v>0</v>
      </c>
      <c r="AX40" s="254"/>
      <c r="AY40" s="254">
        <f t="shared" si="26"/>
        <v>500</v>
      </c>
    </row>
    <row r="41" s="61" customFormat="1" customHeight="1" spans="1:51">
      <c r="A41" s="184">
        <v>39</v>
      </c>
      <c r="B41" s="20">
        <v>513</v>
      </c>
      <c r="C41" s="21" t="s">
        <v>92</v>
      </c>
      <c r="D41" s="21" t="s">
        <v>68</v>
      </c>
      <c r="E41" s="78">
        <v>9</v>
      </c>
      <c r="F41" s="76">
        <v>200</v>
      </c>
      <c r="G41" s="77">
        <v>600</v>
      </c>
      <c r="H41" s="89">
        <v>14519.8605866784</v>
      </c>
      <c r="I41" s="195">
        <f t="shared" si="0"/>
        <v>43559.5817600352</v>
      </c>
      <c r="J41" s="196">
        <v>3592.44582691362</v>
      </c>
      <c r="K41" s="196">
        <f t="shared" si="1"/>
        <v>10777.3374807409</v>
      </c>
      <c r="L41" s="197">
        <v>0.247416</v>
      </c>
      <c r="M41" s="198">
        <v>16245.9816132227</v>
      </c>
      <c r="N41" s="198">
        <f t="shared" si="2"/>
        <v>48737.9448396681</v>
      </c>
      <c r="O41" s="198">
        <v>3504.19325004569</v>
      </c>
      <c r="P41" s="198">
        <f t="shared" si="3"/>
        <v>10512.5797501371</v>
      </c>
      <c r="Q41" s="161">
        <v>0.215696</v>
      </c>
      <c r="R41" s="211">
        <v>2</v>
      </c>
      <c r="S41" s="211">
        <v>2</v>
      </c>
      <c r="T41" s="212">
        <v>10</v>
      </c>
      <c r="U41" s="212">
        <v>15</v>
      </c>
      <c r="V41" s="212">
        <v>3</v>
      </c>
      <c r="W41" s="213">
        <v>60742.69</v>
      </c>
      <c r="X41" s="213">
        <v>14575.01</v>
      </c>
      <c r="Y41" s="215">
        <f t="shared" si="4"/>
        <v>0.239946732685036</v>
      </c>
      <c r="Z41" s="229"/>
      <c r="AA41" s="230"/>
      <c r="AB41" s="114">
        <f t="shared" si="5"/>
        <v>1.39447367365978</v>
      </c>
      <c r="AC41" s="114">
        <f t="shared" si="6"/>
        <v>1.35237576312754</v>
      </c>
      <c r="AD41" s="231">
        <f t="shared" si="17"/>
        <v>1.39447367365978</v>
      </c>
      <c r="AE41" s="231">
        <f t="shared" si="18"/>
        <v>1.35237576312754</v>
      </c>
      <c r="AF41" s="232">
        <f t="shared" si="19"/>
        <v>1.24631209214553</v>
      </c>
      <c r="AG41" s="232">
        <f t="shared" si="20"/>
        <v>1.38643514212674</v>
      </c>
      <c r="AH41" s="240">
        <v>10</v>
      </c>
      <c r="AI41" s="240">
        <v>13</v>
      </c>
      <c r="AJ41" s="240">
        <v>2</v>
      </c>
      <c r="AK41" s="241">
        <f t="shared" si="21"/>
        <v>15</v>
      </c>
      <c r="AL41" s="240">
        <f t="shared" si="22"/>
        <v>8</v>
      </c>
      <c r="AM41" s="242"/>
      <c r="AN41" s="240">
        <f t="shared" si="23"/>
        <v>0</v>
      </c>
      <c r="AO41" s="242" t="s">
        <v>50</v>
      </c>
      <c r="AP41" s="61">
        <v>200</v>
      </c>
      <c r="AQ41" s="61">
        <v>200</v>
      </c>
      <c r="AR41" s="61">
        <v>200</v>
      </c>
      <c r="AS41" s="212">
        <f t="shared" si="24"/>
        <v>600</v>
      </c>
      <c r="AT41" s="120">
        <v>0</v>
      </c>
      <c r="AU41" s="120">
        <v>0</v>
      </c>
      <c r="AV41" s="120">
        <v>0</v>
      </c>
      <c r="AW41" s="120">
        <f t="shared" si="25"/>
        <v>0</v>
      </c>
      <c r="AX41" s="254"/>
      <c r="AY41" s="254">
        <f t="shared" si="26"/>
        <v>600</v>
      </c>
    </row>
    <row r="42" s="61" customFormat="1" customHeight="1" spans="1:51">
      <c r="A42" s="184">
        <v>40</v>
      </c>
      <c r="B42" s="81">
        <v>517</v>
      </c>
      <c r="C42" s="82" t="s">
        <v>93</v>
      </c>
      <c r="D42" s="81" t="s">
        <v>49</v>
      </c>
      <c r="E42" s="83">
        <v>2</v>
      </c>
      <c r="F42" s="76">
        <v>200</v>
      </c>
      <c r="G42" s="77">
        <v>600</v>
      </c>
      <c r="H42" s="89">
        <v>30810.7456</v>
      </c>
      <c r="I42" s="195">
        <f t="shared" si="0"/>
        <v>92432.2368</v>
      </c>
      <c r="J42" s="196">
        <v>6159.4993958784</v>
      </c>
      <c r="K42" s="196">
        <f t="shared" si="1"/>
        <v>18478.4981876352</v>
      </c>
      <c r="L42" s="197">
        <v>0.199914</v>
      </c>
      <c r="M42" s="198">
        <v>34162.95472128</v>
      </c>
      <c r="N42" s="198">
        <f t="shared" si="2"/>
        <v>102488.86416384</v>
      </c>
      <c r="O42" s="198">
        <v>5954.05640064356</v>
      </c>
      <c r="P42" s="198">
        <f t="shared" si="3"/>
        <v>17862.1692019307</v>
      </c>
      <c r="Q42" s="161">
        <v>0.174284</v>
      </c>
      <c r="R42" s="211">
        <v>4</v>
      </c>
      <c r="S42" s="211">
        <v>2</v>
      </c>
      <c r="T42" s="212">
        <v>14</v>
      </c>
      <c r="U42" s="212">
        <v>15</v>
      </c>
      <c r="V42" s="212">
        <v>3</v>
      </c>
      <c r="W42" s="213">
        <v>128453.48</v>
      </c>
      <c r="X42" s="213">
        <v>25140.1</v>
      </c>
      <c r="Y42" s="215">
        <f t="shared" si="4"/>
        <v>0.195713654468528</v>
      </c>
      <c r="Z42" s="229">
        <v>7350</v>
      </c>
      <c r="AA42" s="230">
        <v>615</v>
      </c>
      <c r="AB42" s="114">
        <f t="shared" si="5"/>
        <v>1.3897043331099</v>
      </c>
      <c r="AC42" s="114">
        <f t="shared" si="6"/>
        <v>1.36050558572029</v>
      </c>
      <c r="AD42" s="231">
        <f t="shared" si="17"/>
        <v>1.31018662095171</v>
      </c>
      <c r="AE42" s="231">
        <f t="shared" si="18"/>
        <v>1.32722366022207</v>
      </c>
      <c r="AF42" s="232">
        <f t="shared" si="19"/>
        <v>1.18162574039656</v>
      </c>
      <c r="AG42" s="232">
        <f t="shared" si="20"/>
        <v>1.37301912901761</v>
      </c>
      <c r="AH42" s="240">
        <v>15</v>
      </c>
      <c r="AI42" s="240">
        <v>14</v>
      </c>
      <c r="AJ42" s="240">
        <v>12</v>
      </c>
      <c r="AK42" s="241">
        <f t="shared" si="21"/>
        <v>26</v>
      </c>
      <c r="AL42" s="240">
        <f t="shared" si="22"/>
        <v>11</v>
      </c>
      <c r="AM42" s="242"/>
      <c r="AN42" s="240">
        <f t="shared" si="23"/>
        <v>11</v>
      </c>
      <c r="AO42" s="242"/>
      <c r="AP42" s="61">
        <v>200</v>
      </c>
      <c r="AQ42" s="61">
        <v>200</v>
      </c>
      <c r="AR42" s="61">
        <v>200</v>
      </c>
      <c r="AS42" s="212">
        <f t="shared" si="24"/>
        <v>600</v>
      </c>
      <c r="AT42" s="120">
        <v>0</v>
      </c>
      <c r="AU42" s="120">
        <v>0</v>
      </c>
      <c r="AV42" s="120">
        <v>0</v>
      </c>
      <c r="AW42" s="120">
        <f t="shared" si="25"/>
        <v>0</v>
      </c>
      <c r="AX42" s="254"/>
      <c r="AY42" s="254">
        <f t="shared" si="26"/>
        <v>1000</v>
      </c>
    </row>
    <row r="43" s="61" customFormat="1" customHeight="1" spans="1:51">
      <c r="A43" s="184">
        <v>41</v>
      </c>
      <c r="B43" s="20">
        <v>511</v>
      </c>
      <c r="C43" s="21" t="s">
        <v>94</v>
      </c>
      <c r="D43" s="20" t="s">
        <v>49</v>
      </c>
      <c r="E43" s="78">
        <v>17</v>
      </c>
      <c r="F43" s="76">
        <v>150</v>
      </c>
      <c r="G43" s="77">
        <v>450</v>
      </c>
      <c r="H43" s="89">
        <v>10662.2467021056</v>
      </c>
      <c r="I43" s="195">
        <f t="shared" si="0"/>
        <v>31986.7401063168</v>
      </c>
      <c r="J43" s="196">
        <v>2591.43773645336</v>
      </c>
      <c r="K43" s="196">
        <f t="shared" si="1"/>
        <v>7774.31320936008</v>
      </c>
      <c r="L43" s="197">
        <v>0.243048</v>
      </c>
      <c r="M43" s="198">
        <v>12467.151823838</v>
      </c>
      <c r="N43" s="198">
        <f t="shared" si="2"/>
        <v>37401.455471514</v>
      </c>
      <c r="O43" s="198">
        <v>2641.63986564939</v>
      </c>
      <c r="P43" s="198">
        <f t="shared" si="3"/>
        <v>7924.91959694817</v>
      </c>
      <c r="Q43" s="161">
        <v>0.211888</v>
      </c>
      <c r="R43" s="211">
        <v>4</v>
      </c>
      <c r="S43" s="211">
        <v>0</v>
      </c>
      <c r="T43" s="212">
        <v>10</v>
      </c>
      <c r="U43" s="212">
        <v>10</v>
      </c>
      <c r="V43" s="212">
        <v>2</v>
      </c>
      <c r="W43" s="213">
        <v>44337.97</v>
      </c>
      <c r="X43" s="213">
        <v>10603.42</v>
      </c>
      <c r="Y43" s="215">
        <f t="shared" si="4"/>
        <v>0.239149875377695</v>
      </c>
      <c r="Z43" s="229">
        <v>490</v>
      </c>
      <c r="AA43" s="230">
        <v>41</v>
      </c>
      <c r="AB43" s="114">
        <f t="shared" si="5"/>
        <v>1.386135937974</v>
      </c>
      <c r="AC43" s="114">
        <f t="shared" si="6"/>
        <v>1.36390440087155</v>
      </c>
      <c r="AD43" s="231">
        <f t="shared" si="17"/>
        <v>1.37081709027738</v>
      </c>
      <c r="AE43" s="231">
        <f t="shared" si="18"/>
        <v>1.35863062312477</v>
      </c>
      <c r="AF43" s="232">
        <f t="shared" si="19"/>
        <v>1.17235999100077</v>
      </c>
      <c r="AG43" s="232">
        <f t="shared" si="20"/>
        <v>1.33281099836868</v>
      </c>
      <c r="AH43" s="240">
        <v>5</v>
      </c>
      <c r="AI43" s="240">
        <v>7</v>
      </c>
      <c r="AJ43" s="240">
        <v>3</v>
      </c>
      <c r="AK43" s="241">
        <f t="shared" si="21"/>
        <v>10</v>
      </c>
      <c r="AL43" s="240">
        <f t="shared" si="22"/>
        <v>1</v>
      </c>
      <c r="AM43" s="242"/>
      <c r="AN43" s="240">
        <f t="shared" si="23"/>
        <v>0</v>
      </c>
      <c r="AO43" s="242" t="s">
        <v>50</v>
      </c>
      <c r="AP43" s="61">
        <v>0</v>
      </c>
      <c r="AQ43" s="61">
        <v>150</v>
      </c>
      <c r="AR43" s="61">
        <v>0</v>
      </c>
      <c r="AS43" s="212">
        <f t="shared" si="24"/>
        <v>150</v>
      </c>
      <c r="AT43" s="120">
        <v>0</v>
      </c>
      <c r="AU43" s="120">
        <v>0</v>
      </c>
      <c r="AV43" s="120">
        <v>0</v>
      </c>
      <c r="AW43" s="120">
        <f t="shared" si="25"/>
        <v>0</v>
      </c>
      <c r="AX43" s="254"/>
      <c r="AY43" s="254">
        <f t="shared" si="26"/>
        <v>800</v>
      </c>
    </row>
    <row r="44" s="61" customFormat="1" customHeight="1" spans="1:51">
      <c r="A44" s="184">
        <v>42</v>
      </c>
      <c r="B44" s="20">
        <v>713</v>
      </c>
      <c r="C44" s="21" t="s">
        <v>95</v>
      </c>
      <c r="D44" s="20" t="s">
        <v>55</v>
      </c>
      <c r="E44" s="78">
        <v>37</v>
      </c>
      <c r="F44" s="76">
        <v>100</v>
      </c>
      <c r="G44" s="77">
        <v>300</v>
      </c>
      <c r="H44" s="89">
        <v>5000</v>
      </c>
      <c r="I44" s="195">
        <f t="shared" si="0"/>
        <v>15000</v>
      </c>
      <c r="J44" s="196">
        <v>1455.87</v>
      </c>
      <c r="K44" s="196">
        <f t="shared" si="1"/>
        <v>4367.61</v>
      </c>
      <c r="L44" s="197">
        <v>0.291174</v>
      </c>
      <c r="M44" s="198">
        <v>6300</v>
      </c>
      <c r="N44" s="198">
        <f t="shared" si="2"/>
        <v>18900</v>
      </c>
      <c r="O44" s="198">
        <v>1599.2172</v>
      </c>
      <c r="P44" s="198">
        <f t="shared" si="3"/>
        <v>4797.6516</v>
      </c>
      <c r="Q44" s="161">
        <v>0.253844</v>
      </c>
      <c r="R44" s="211">
        <v>2</v>
      </c>
      <c r="S44" s="211">
        <v>0</v>
      </c>
      <c r="T44" s="212">
        <v>3</v>
      </c>
      <c r="U44" s="212">
        <v>5</v>
      </c>
      <c r="V44" s="212">
        <v>1</v>
      </c>
      <c r="W44" s="213">
        <v>20664.44</v>
      </c>
      <c r="X44" s="213">
        <v>5157.22</v>
      </c>
      <c r="Y44" s="215">
        <f t="shared" si="4"/>
        <v>0.249569792358273</v>
      </c>
      <c r="Z44" s="229"/>
      <c r="AA44" s="230"/>
      <c r="AB44" s="114">
        <f t="shared" si="5"/>
        <v>1.37762933333333</v>
      </c>
      <c r="AC44" s="114">
        <f t="shared" si="6"/>
        <v>1.18078766190205</v>
      </c>
      <c r="AD44" s="231">
        <f t="shared" si="17"/>
        <v>1.37762933333333</v>
      </c>
      <c r="AE44" s="231">
        <f t="shared" si="18"/>
        <v>1.18078766190205</v>
      </c>
      <c r="AF44" s="232">
        <f t="shared" si="19"/>
        <v>1.09335661375661</v>
      </c>
      <c r="AG44" s="232">
        <f t="shared" si="20"/>
        <v>1.07494675103128</v>
      </c>
      <c r="AH44" s="240">
        <v>2</v>
      </c>
      <c r="AI44" s="240">
        <v>11</v>
      </c>
      <c r="AJ44" s="240">
        <v>4</v>
      </c>
      <c r="AK44" s="241">
        <f t="shared" si="21"/>
        <v>15</v>
      </c>
      <c r="AL44" s="240">
        <f t="shared" si="22"/>
        <v>0</v>
      </c>
      <c r="AM44" s="242"/>
      <c r="AN44" s="240">
        <f t="shared" si="23"/>
        <v>10</v>
      </c>
      <c r="AO44" s="242"/>
      <c r="AP44" s="61">
        <v>0</v>
      </c>
      <c r="AQ44" s="61">
        <v>100</v>
      </c>
      <c r="AR44" s="61">
        <v>100</v>
      </c>
      <c r="AS44" s="212">
        <f t="shared" si="24"/>
        <v>200</v>
      </c>
      <c r="AT44" s="120">
        <v>0</v>
      </c>
      <c r="AU44" s="120">
        <v>0</v>
      </c>
      <c r="AV44" s="120">
        <v>0</v>
      </c>
      <c r="AW44" s="120">
        <f t="shared" si="25"/>
        <v>0</v>
      </c>
      <c r="AX44" s="254"/>
      <c r="AY44" s="254">
        <f t="shared" si="26"/>
        <v>400</v>
      </c>
    </row>
    <row r="45" s="61" customFormat="1" customHeight="1" spans="1:51">
      <c r="A45" s="184">
        <v>43</v>
      </c>
      <c r="B45" s="20">
        <v>385</v>
      </c>
      <c r="C45" s="21" t="s">
        <v>96</v>
      </c>
      <c r="D45" s="20" t="s">
        <v>53</v>
      </c>
      <c r="E45" s="78">
        <v>5</v>
      </c>
      <c r="F45" s="76">
        <v>200</v>
      </c>
      <c r="G45" s="77">
        <v>600</v>
      </c>
      <c r="H45" s="89">
        <v>17652.9186</v>
      </c>
      <c r="I45" s="195">
        <f t="shared" si="0"/>
        <v>52958.7558</v>
      </c>
      <c r="J45" s="196">
        <v>3355.5726849996</v>
      </c>
      <c r="K45" s="196">
        <f t="shared" si="1"/>
        <v>10066.7180549988</v>
      </c>
      <c r="L45" s="197">
        <v>0.190086</v>
      </c>
      <c r="M45" s="198">
        <v>19573.55614368</v>
      </c>
      <c r="N45" s="198">
        <f t="shared" si="2"/>
        <v>58720.66843104</v>
      </c>
      <c r="O45" s="198">
        <v>3243.65142990608</v>
      </c>
      <c r="P45" s="198">
        <f t="shared" si="3"/>
        <v>9730.95428971824</v>
      </c>
      <c r="Q45" s="161">
        <v>0.165716</v>
      </c>
      <c r="R45" s="211">
        <v>4</v>
      </c>
      <c r="S45" s="211">
        <v>0</v>
      </c>
      <c r="T45" s="212">
        <v>14</v>
      </c>
      <c r="U45" s="212">
        <v>15</v>
      </c>
      <c r="V45" s="212">
        <v>3</v>
      </c>
      <c r="W45" s="213">
        <v>72206.22</v>
      </c>
      <c r="X45" s="213">
        <v>15026.61</v>
      </c>
      <c r="Y45" s="215">
        <f t="shared" si="4"/>
        <v>0.208106863923911</v>
      </c>
      <c r="Z45" s="229">
        <v>4900</v>
      </c>
      <c r="AA45" s="230">
        <v>410</v>
      </c>
      <c r="AB45" s="114">
        <f t="shared" si="5"/>
        <v>1.36344253012077</v>
      </c>
      <c r="AC45" s="114">
        <f t="shared" si="6"/>
        <v>1.49270198270213</v>
      </c>
      <c r="AD45" s="231">
        <f t="shared" si="17"/>
        <v>1.27091769780588</v>
      </c>
      <c r="AE45" s="231">
        <f t="shared" si="18"/>
        <v>1.45197371379065</v>
      </c>
      <c r="AF45" s="232">
        <f t="shared" si="19"/>
        <v>1.14621004491873</v>
      </c>
      <c r="AG45" s="232">
        <f t="shared" si="20"/>
        <v>1.50207364712873</v>
      </c>
      <c r="AH45" s="240">
        <v>34</v>
      </c>
      <c r="AI45" s="240">
        <v>8</v>
      </c>
      <c r="AJ45" s="240">
        <v>9</v>
      </c>
      <c r="AK45" s="241">
        <f t="shared" si="21"/>
        <v>17</v>
      </c>
      <c r="AL45" s="240">
        <f t="shared" si="22"/>
        <v>30</v>
      </c>
      <c r="AM45" s="242"/>
      <c r="AN45" s="240">
        <f t="shared" si="23"/>
        <v>2</v>
      </c>
      <c r="AO45" s="242"/>
      <c r="AP45" s="61">
        <v>0</v>
      </c>
      <c r="AQ45" s="61">
        <v>200</v>
      </c>
      <c r="AR45" s="61">
        <v>200</v>
      </c>
      <c r="AS45" s="212">
        <f t="shared" si="24"/>
        <v>400</v>
      </c>
      <c r="AT45" s="120">
        <v>0</v>
      </c>
      <c r="AU45" s="120">
        <v>0</v>
      </c>
      <c r="AV45" s="120">
        <v>0</v>
      </c>
      <c r="AW45" s="120">
        <f t="shared" si="25"/>
        <v>0</v>
      </c>
      <c r="AX45" s="254"/>
      <c r="AY45" s="254">
        <f t="shared" si="26"/>
        <v>800</v>
      </c>
    </row>
    <row r="46" s="61" customFormat="1" customHeight="1" spans="1:51">
      <c r="A46" s="184">
        <v>44</v>
      </c>
      <c r="B46" s="81">
        <v>545</v>
      </c>
      <c r="C46" s="82" t="s">
        <v>97</v>
      </c>
      <c r="D46" s="81" t="s">
        <v>73</v>
      </c>
      <c r="E46" s="83">
        <v>38</v>
      </c>
      <c r="F46" s="76">
        <v>100</v>
      </c>
      <c r="G46" s="77">
        <v>300</v>
      </c>
      <c r="H46" s="89">
        <v>5300</v>
      </c>
      <c r="I46" s="195">
        <f t="shared" si="0"/>
        <v>15900</v>
      </c>
      <c r="J46" s="196">
        <v>1390.2642</v>
      </c>
      <c r="K46" s="196">
        <f t="shared" si="1"/>
        <v>4170.7926</v>
      </c>
      <c r="L46" s="197">
        <v>0.262314</v>
      </c>
      <c r="M46" s="198">
        <v>6304.032</v>
      </c>
      <c r="N46" s="198">
        <f t="shared" si="2"/>
        <v>18912.096</v>
      </c>
      <c r="O46" s="198">
        <v>1441.631253888</v>
      </c>
      <c r="P46" s="198">
        <f t="shared" si="3"/>
        <v>4324.893761664</v>
      </c>
      <c r="Q46" s="161">
        <v>0.228684</v>
      </c>
      <c r="R46" s="214">
        <v>2</v>
      </c>
      <c r="S46" s="211">
        <v>1</v>
      </c>
      <c r="T46" s="212">
        <v>3</v>
      </c>
      <c r="U46" s="212">
        <v>5</v>
      </c>
      <c r="V46" s="212">
        <v>1</v>
      </c>
      <c r="W46" s="213">
        <v>21643.4</v>
      </c>
      <c r="X46" s="213">
        <v>4367.58</v>
      </c>
      <c r="Y46" s="215">
        <f t="shared" si="4"/>
        <v>0.201797314654814</v>
      </c>
      <c r="Z46" s="229"/>
      <c r="AA46" s="230"/>
      <c r="AB46" s="114">
        <f t="shared" si="5"/>
        <v>1.36122012578616</v>
      </c>
      <c r="AC46" s="114">
        <f t="shared" si="6"/>
        <v>1.04718225499873</v>
      </c>
      <c r="AD46" s="231">
        <f t="shared" si="17"/>
        <v>1.36122012578616</v>
      </c>
      <c r="AE46" s="231">
        <f t="shared" si="18"/>
        <v>1.04718225499873</v>
      </c>
      <c r="AF46" s="232">
        <f t="shared" si="19"/>
        <v>1.14442100970723</v>
      </c>
      <c r="AG46" s="232">
        <f t="shared" si="20"/>
        <v>1.00986989292416</v>
      </c>
      <c r="AH46" s="240">
        <v>8</v>
      </c>
      <c r="AI46" s="240">
        <v>4</v>
      </c>
      <c r="AJ46" s="240">
        <v>2</v>
      </c>
      <c r="AK46" s="241">
        <f t="shared" si="21"/>
        <v>6</v>
      </c>
      <c r="AL46" s="240">
        <f t="shared" si="22"/>
        <v>6</v>
      </c>
      <c r="AM46" s="242"/>
      <c r="AN46" s="240">
        <f t="shared" si="23"/>
        <v>1</v>
      </c>
      <c r="AO46" s="242"/>
      <c r="AP46" s="61">
        <v>0</v>
      </c>
      <c r="AQ46" s="61">
        <v>100</v>
      </c>
      <c r="AR46" s="61">
        <v>0</v>
      </c>
      <c r="AS46" s="212">
        <f t="shared" si="24"/>
        <v>100</v>
      </c>
      <c r="AT46" s="120">
        <v>-100</v>
      </c>
      <c r="AU46" s="120">
        <v>0</v>
      </c>
      <c r="AV46" s="120">
        <v>0</v>
      </c>
      <c r="AW46" s="120">
        <f t="shared" si="25"/>
        <v>-100</v>
      </c>
      <c r="AX46" s="254"/>
      <c r="AY46" s="254">
        <f t="shared" si="26"/>
        <v>500</v>
      </c>
    </row>
    <row r="47" s="61" customFormat="1" customHeight="1" spans="1:51">
      <c r="A47" s="184">
        <v>45</v>
      </c>
      <c r="B47" s="81">
        <v>106485</v>
      </c>
      <c r="C47" s="82" t="s">
        <v>98</v>
      </c>
      <c r="D47" s="81" t="s">
        <v>73</v>
      </c>
      <c r="E47" s="83">
        <v>24</v>
      </c>
      <c r="F47" s="76">
        <v>100</v>
      </c>
      <c r="G47" s="77">
        <v>300</v>
      </c>
      <c r="H47" s="89">
        <v>6800</v>
      </c>
      <c r="I47" s="195">
        <f t="shared" si="0"/>
        <v>20400</v>
      </c>
      <c r="J47" s="196">
        <v>1132.404</v>
      </c>
      <c r="K47" s="196">
        <f t="shared" si="1"/>
        <v>3397.212</v>
      </c>
      <c r="L47" s="197">
        <v>0.16653</v>
      </c>
      <c r="M47" s="198">
        <v>8088.192</v>
      </c>
      <c r="N47" s="198">
        <f t="shared" si="2"/>
        <v>24264.576</v>
      </c>
      <c r="O47" s="198">
        <v>1174.24371456</v>
      </c>
      <c r="P47" s="198">
        <f t="shared" si="3"/>
        <v>3522.73114368</v>
      </c>
      <c r="Q47" s="161">
        <v>0.14518</v>
      </c>
      <c r="R47" s="211">
        <v>2</v>
      </c>
      <c r="S47" s="211">
        <v>2</v>
      </c>
      <c r="T47" s="212">
        <v>4</v>
      </c>
      <c r="U47" s="212">
        <v>5</v>
      </c>
      <c r="V47" s="212">
        <v>1</v>
      </c>
      <c r="W47" s="213">
        <v>27661.12</v>
      </c>
      <c r="X47" s="213">
        <v>5061.1</v>
      </c>
      <c r="Y47" s="215">
        <f t="shared" si="4"/>
        <v>0.182968007079974</v>
      </c>
      <c r="Z47" s="229"/>
      <c r="AA47" s="230"/>
      <c r="AB47" s="114">
        <f t="shared" si="5"/>
        <v>1.35593725490196</v>
      </c>
      <c r="AC47" s="114">
        <f t="shared" si="6"/>
        <v>1.48978044349308</v>
      </c>
      <c r="AD47" s="231">
        <f t="shared" si="17"/>
        <v>1.35593725490196</v>
      </c>
      <c r="AE47" s="231">
        <f t="shared" si="18"/>
        <v>1.48978044349308</v>
      </c>
      <c r="AF47" s="232">
        <f t="shared" si="19"/>
        <v>1.13997953230256</v>
      </c>
      <c r="AG47" s="232">
        <f t="shared" si="20"/>
        <v>1.43669777612178</v>
      </c>
      <c r="AH47" s="240">
        <v>5</v>
      </c>
      <c r="AI47" s="240">
        <v>4</v>
      </c>
      <c r="AJ47" s="240">
        <v>1</v>
      </c>
      <c r="AK47" s="241">
        <f t="shared" si="21"/>
        <v>5</v>
      </c>
      <c r="AL47" s="240">
        <f t="shared" si="22"/>
        <v>3</v>
      </c>
      <c r="AM47" s="242"/>
      <c r="AN47" s="240">
        <f t="shared" si="23"/>
        <v>0</v>
      </c>
      <c r="AO47" s="242" t="s">
        <v>50</v>
      </c>
      <c r="AP47" s="61">
        <v>0</v>
      </c>
      <c r="AQ47" s="61">
        <v>100</v>
      </c>
      <c r="AR47" s="61">
        <v>0</v>
      </c>
      <c r="AS47" s="212">
        <f t="shared" si="24"/>
        <v>100</v>
      </c>
      <c r="AT47" s="120">
        <v>0</v>
      </c>
      <c r="AU47" s="120">
        <v>0</v>
      </c>
      <c r="AV47" s="120">
        <v>0</v>
      </c>
      <c r="AW47" s="120">
        <f t="shared" si="25"/>
        <v>0</v>
      </c>
      <c r="AX47" s="254"/>
      <c r="AY47" s="254">
        <f t="shared" si="26"/>
        <v>600</v>
      </c>
    </row>
    <row r="48" s="61" customFormat="1" customHeight="1" spans="1:52">
      <c r="A48" s="184">
        <v>46</v>
      </c>
      <c r="B48" s="20">
        <v>582</v>
      </c>
      <c r="C48" s="21" t="s">
        <v>99</v>
      </c>
      <c r="D48" s="21" t="s">
        <v>68</v>
      </c>
      <c r="E48" s="80">
        <v>1</v>
      </c>
      <c r="F48" s="76">
        <v>200</v>
      </c>
      <c r="G48" s="77">
        <v>600</v>
      </c>
      <c r="H48" s="89">
        <v>36438.99</v>
      </c>
      <c r="I48" s="195">
        <f t="shared" si="0"/>
        <v>109316.97</v>
      </c>
      <c r="J48" s="196">
        <v>6194.6283</v>
      </c>
      <c r="K48" s="196">
        <f t="shared" si="1"/>
        <v>18583.8849</v>
      </c>
      <c r="L48" s="197">
        <v>0.17</v>
      </c>
      <c r="M48" s="198">
        <v>40403.552112</v>
      </c>
      <c r="N48" s="198">
        <f t="shared" si="2"/>
        <v>121210.656336</v>
      </c>
      <c r="O48" s="198">
        <v>6060.5328168</v>
      </c>
      <c r="P48" s="198">
        <f t="shared" si="3"/>
        <v>18181.5984504</v>
      </c>
      <c r="Q48" s="161">
        <v>0.15</v>
      </c>
      <c r="R48" s="214">
        <v>5</v>
      </c>
      <c r="S48" s="214">
        <v>3</v>
      </c>
      <c r="T48" s="212">
        <v>14</v>
      </c>
      <c r="U48" s="212">
        <v>15</v>
      </c>
      <c r="V48" s="212">
        <v>3</v>
      </c>
      <c r="W48" s="213">
        <v>147763.91</v>
      </c>
      <c r="X48" s="213">
        <v>29815.06</v>
      </c>
      <c r="Y48" s="215">
        <f t="shared" si="4"/>
        <v>0.201774980101704</v>
      </c>
      <c r="Z48" s="229">
        <v>237</v>
      </c>
      <c r="AA48" s="230">
        <v>31.4</v>
      </c>
      <c r="AB48" s="114">
        <f t="shared" si="5"/>
        <v>1.35170147873656</v>
      </c>
      <c r="AC48" s="114">
        <f t="shared" si="6"/>
        <v>1.60435022926772</v>
      </c>
      <c r="AD48" s="231">
        <f t="shared" si="17"/>
        <v>1.34953347133569</v>
      </c>
      <c r="AE48" s="231">
        <f t="shared" si="18"/>
        <v>1.60266059331868</v>
      </c>
      <c r="AF48" s="232">
        <f t="shared" si="19"/>
        <v>1.2171117165726</v>
      </c>
      <c r="AG48" s="232">
        <f t="shared" si="20"/>
        <v>1.63812109706695</v>
      </c>
      <c r="AH48" s="240">
        <v>2</v>
      </c>
      <c r="AI48" s="240">
        <v>15</v>
      </c>
      <c r="AJ48" s="240">
        <v>25</v>
      </c>
      <c r="AK48" s="241">
        <f t="shared" si="21"/>
        <v>40</v>
      </c>
      <c r="AL48" s="240">
        <f t="shared" si="22"/>
        <v>-3</v>
      </c>
      <c r="AM48" s="242">
        <f>AL48*30</f>
        <v>-90</v>
      </c>
      <c r="AN48" s="240">
        <f t="shared" si="23"/>
        <v>25</v>
      </c>
      <c r="AO48" s="242"/>
      <c r="AP48" s="61">
        <v>200</v>
      </c>
      <c r="AQ48" s="61">
        <v>200</v>
      </c>
      <c r="AR48" s="61">
        <v>200</v>
      </c>
      <c r="AS48" s="212">
        <f t="shared" si="24"/>
        <v>600</v>
      </c>
      <c r="AT48" s="120">
        <v>0</v>
      </c>
      <c r="AU48" s="120">
        <v>0</v>
      </c>
      <c r="AV48" s="120">
        <v>0</v>
      </c>
      <c r="AW48" s="120">
        <f t="shared" si="25"/>
        <v>0</v>
      </c>
      <c r="AX48" s="254"/>
      <c r="AY48" s="254">
        <f t="shared" si="26"/>
        <v>1300</v>
      </c>
      <c r="AZ48" s="115" t="s">
        <v>100</v>
      </c>
    </row>
    <row r="49" s="61" customFormat="1" customHeight="1" spans="1:51">
      <c r="A49" s="184">
        <v>47</v>
      </c>
      <c r="B49" s="81">
        <v>102478</v>
      </c>
      <c r="C49" s="82" t="s">
        <v>101</v>
      </c>
      <c r="D49" s="81" t="s">
        <v>49</v>
      </c>
      <c r="E49" s="83">
        <v>36</v>
      </c>
      <c r="F49" s="76">
        <v>100</v>
      </c>
      <c r="G49" s="77">
        <v>300</v>
      </c>
      <c r="H49" s="89">
        <v>4000</v>
      </c>
      <c r="I49" s="195">
        <f t="shared" si="0"/>
        <v>12000</v>
      </c>
      <c r="J49" s="196">
        <v>968.76</v>
      </c>
      <c r="K49" s="196">
        <f t="shared" si="1"/>
        <v>2906.28</v>
      </c>
      <c r="L49" s="197">
        <v>0.24219</v>
      </c>
      <c r="M49" s="198">
        <v>5040</v>
      </c>
      <c r="N49" s="198">
        <f t="shared" si="2"/>
        <v>15120</v>
      </c>
      <c r="O49" s="198">
        <v>1064.1456</v>
      </c>
      <c r="P49" s="198">
        <f t="shared" si="3"/>
        <v>3192.4368</v>
      </c>
      <c r="Q49" s="161">
        <v>0.21114</v>
      </c>
      <c r="R49" s="211">
        <v>2</v>
      </c>
      <c r="S49" s="211">
        <v>2</v>
      </c>
      <c r="T49" s="212">
        <v>3</v>
      </c>
      <c r="U49" s="212">
        <v>5</v>
      </c>
      <c r="V49" s="212">
        <v>1</v>
      </c>
      <c r="W49" s="213">
        <v>16154.15</v>
      </c>
      <c r="X49" s="213">
        <v>3624.2</v>
      </c>
      <c r="Y49" s="215">
        <f t="shared" si="4"/>
        <v>0.22435101815942</v>
      </c>
      <c r="Z49" s="229"/>
      <c r="AA49" s="230"/>
      <c r="AB49" s="114">
        <f t="shared" si="5"/>
        <v>1.34617916666667</v>
      </c>
      <c r="AC49" s="114">
        <f t="shared" si="6"/>
        <v>1.24702368663721</v>
      </c>
      <c r="AD49" s="231">
        <f t="shared" si="17"/>
        <v>1.34617916666667</v>
      </c>
      <c r="AE49" s="231">
        <f t="shared" si="18"/>
        <v>1.24702368663721</v>
      </c>
      <c r="AF49" s="232">
        <f t="shared" si="19"/>
        <v>1.06839616402116</v>
      </c>
      <c r="AG49" s="232">
        <f t="shared" si="20"/>
        <v>1.1352456531011</v>
      </c>
      <c r="AH49" s="240">
        <v>0</v>
      </c>
      <c r="AI49" s="240">
        <v>8</v>
      </c>
      <c r="AJ49" s="240">
        <v>1</v>
      </c>
      <c r="AK49" s="241">
        <f t="shared" si="21"/>
        <v>9</v>
      </c>
      <c r="AL49" s="240">
        <f t="shared" si="22"/>
        <v>-2</v>
      </c>
      <c r="AM49" s="242">
        <f>AL49*30</f>
        <v>-60</v>
      </c>
      <c r="AN49" s="240">
        <f t="shared" si="23"/>
        <v>4</v>
      </c>
      <c r="AO49" s="242"/>
      <c r="AP49" s="61">
        <v>0</v>
      </c>
      <c r="AQ49" s="61">
        <v>100</v>
      </c>
      <c r="AR49" s="61">
        <v>100</v>
      </c>
      <c r="AS49" s="212">
        <f t="shared" si="24"/>
        <v>200</v>
      </c>
      <c r="AT49" s="120">
        <v>0</v>
      </c>
      <c r="AU49" s="120">
        <v>0</v>
      </c>
      <c r="AV49" s="120">
        <v>0</v>
      </c>
      <c r="AW49" s="120">
        <f t="shared" si="25"/>
        <v>0</v>
      </c>
      <c r="AX49" s="254"/>
      <c r="AY49" s="254">
        <f t="shared" si="26"/>
        <v>600</v>
      </c>
    </row>
    <row r="50" s="61" customFormat="1" customHeight="1" spans="1:51">
      <c r="A50" s="184">
        <v>48</v>
      </c>
      <c r="B50" s="81">
        <v>726</v>
      </c>
      <c r="C50" s="82" t="s">
        <v>102</v>
      </c>
      <c r="D50" s="82" t="s">
        <v>68</v>
      </c>
      <c r="E50" s="83">
        <v>8</v>
      </c>
      <c r="F50" s="76">
        <v>200</v>
      </c>
      <c r="G50" s="77">
        <v>600</v>
      </c>
      <c r="H50" s="89">
        <v>11997.1614071232</v>
      </c>
      <c r="I50" s="195">
        <f t="shared" si="0"/>
        <v>35991.4842213696</v>
      </c>
      <c r="J50" s="196">
        <v>2868.16137760094</v>
      </c>
      <c r="K50" s="196">
        <f t="shared" si="1"/>
        <v>8604.48413280282</v>
      </c>
      <c r="L50" s="197">
        <v>0.23907</v>
      </c>
      <c r="M50" s="198">
        <v>13423.383955202</v>
      </c>
      <c r="N50" s="198">
        <f t="shared" si="2"/>
        <v>40270.151865606</v>
      </c>
      <c r="O50" s="198">
        <v>2797.7016839432</v>
      </c>
      <c r="P50" s="198">
        <f t="shared" si="3"/>
        <v>8393.1050518296</v>
      </c>
      <c r="Q50" s="161">
        <v>0.20842</v>
      </c>
      <c r="R50" s="211">
        <v>4</v>
      </c>
      <c r="S50" s="211">
        <v>0</v>
      </c>
      <c r="T50" s="212">
        <v>10</v>
      </c>
      <c r="U50" s="212">
        <v>10</v>
      </c>
      <c r="V50" s="212">
        <v>3</v>
      </c>
      <c r="W50" s="213">
        <v>48357.79</v>
      </c>
      <c r="X50" s="213">
        <v>11167.05</v>
      </c>
      <c r="Y50" s="215">
        <f t="shared" si="4"/>
        <v>0.230925565456982</v>
      </c>
      <c r="Z50" s="229"/>
      <c r="AA50" s="230"/>
      <c r="AB50" s="114">
        <f t="shared" si="5"/>
        <v>1.34358976980694</v>
      </c>
      <c r="AC50" s="114">
        <f t="shared" si="6"/>
        <v>1.29781749000244</v>
      </c>
      <c r="AD50" s="231">
        <f t="shared" si="17"/>
        <v>1.34358976980694</v>
      </c>
      <c r="AE50" s="231">
        <f t="shared" si="18"/>
        <v>1.29781749000244</v>
      </c>
      <c r="AF50" s="232">
        <f t="shared" si="19"/>
        <v>1.20083455759951</v>
      </c>
      <c r="AG50" s="232">
        <f t="shared" si="20"/>
        <v>1.33050282714687</v>
      </c>
      <c r="AH50" s="240">
        <v>8</v>
      </c>
      <c r="AI50" s="240">
        <v>15</v>
      </c>
      <c r="AJ50" s="240">
        <v>3</v>
      </c>
      <c r="AK50" s="241">
        <f t="shared" si="21"/>
        <v>18</v>
      </c>
      <c r="AL50" s="240">
        <f t="shared" si="22"/>
        <v>4</v>
      </c>
      <c r="AM50" s="242"/>
      <c r="AN50" s="240">
        <f t="shared" si="23"/>
        <v>8</v>
      </c>
      <c r="AO50" s="242"/>
      <c r="AP50" s="61">
        <v>200</v>
      </c>
      <c r="AQ50" s="61">
        <v>0</v>
      </c>
      <c r="AR50" s="61">
        <v>0</v>
      </c>
      <c r="AS50" s="212">
        <f t="shared" si="24"/>
        <v>200</v>
      </c>
      <c r="AT50" s="120">
        <v>0</v>
      </c>
      <c r="AU50" s="120">
        <v>0</v>
      </c>
      <c r="AV50" s="120">
        <v>0</v>
      </c>
      <c r="AW50" s="120">
        <f t="shared" si="25"/>
        <v>0</v>
      </c>
      <c r="AX50" s="254"/>
      <c r="AY50" s="254">
        <f t="shared" si="26"/>
        <v>800</v>
      </c>
    </row>
    <row r="51" s="61" customFormat="1" customHeight="1" spans="1:51">
      <c r="A51" s="184">
        <v>49</v>
      </c>
      <c r="B51" s="81">
        <v>720</v>
      </c>
      <c r="C51" s="82" t="s">
        <v>103</v>
      </c>
      <c r="D51" s="81" t="s">
        <v>53</v>
      </c>
      <c r="E51" s="83">
        <v>28</v>
      </c>
      <c r="F51" s="76">
        <v>100</v>
      </c>
      <c r="G51" s="77">
        <v>300</v>
      </c>
      <c r="H51" s="89">
        <v>7000</v>
      </c>
      <c r="I51" s="195">
        <f t="shared" si="0"/>
        <v>21000</v>
      </c>
      <c r="J51" s="196">
        <v>1698.06</v>
      </c>
      <c r="K51" s="196">
        <f t="shared" si="1"/>
        <v>5094.18</v>
      </c>
      <c r="L51" s="197">
        <v>0.24258</v>
      </c>
      <c r="M51" s="198">
        <v>8326.08</v>
      </c>
      <c r="N51" s="198">
        <f t="shared" si="2"/>
        <v>24978.24</v>
      </c>
      <c r="O51" s="198">
        <v>1760.7993984</v>
      </c>
      <c r="P51" s="198">
        <f t="shared" si="3"/>
        <v>5282.3981952</v>
      </c>
      <c r="Q51" s="161">
        <v>0.21148</v>
      </c>
      <c r="R51" s="211">
        <v>3</v>
      </c>
      <c r="S51" s="211">
        <v>0</v>
      </c>
      <c r="T51" s="212">
        <v>4</v>
      </c>
      <c r="U51" s="212">
        <v>10</v>
      </c>
      <c r="V51" s="212">
        <v>2</v>
      </c>
      <c r="W51" s="213">
        <v>28191.96</v>
      </c>
      <c r="X51" s="213">
        <v>5982.11</v>
      </c>
      <c r="Y51" s="215">
        <f t="shared" si="4"/>
        <v>0.212192057593725</v>
      </c>
      <c r="Z51" s="229"/>
      <c r="AA51" s="230"/>
      <c r="AB51" s="114">
        <f t="shared" si="5"/>
        <v>1.34247428571429</v>
      </c>
      <c r="AC51" s="114">
        <f t="shared" si="6"/>
        <v>1.1743028318591</v>
      </c>
      <c r="AD51" s="231">
        <f t="shared" si="17"/>
        <v>1.34247428571429</v>
      </c>
      <c r="AE51" s="231">
        <f t="shared" si="18"/>
        <v>1.1743028318591</v>
      </c>
      <c r="AF51" s="232">
        <f t="shared" si="19"/>
        <v>1.12866078634844</v>
      </c>
      <c r="AG51" s="232">
        <f t="shared" si="20"/>
        <v>1.1324610108787</v>
      </c>
      <c r="AH51" s="240">
        <v>2</v>
      </c>
      <c r="AI51" s="240">
        <v>7</v>
      </c>
      <c r="AJ51" s="240">
        <v>10</v>
      </c>
      <c r="AK51" s="241">
        <f t="shared" si="21"/>
        <v>17</v>
      </c>
      <c r="AL51" s="240">
        <f t="shared" si="22"/>
        <v>-1</v>
      </c>
      <c r="AM51" s="242">
        <f>AL51*30</f>
        <v>-30</v>
      </c>
      <c r="AN51" s="240">
        <f t="shared" si="23"/>
        <v>7</v>
      </c>
      <c r="AO51" s="242"/>
      <c r="AP51" s="61">
        <v>0</v>
      </c>
      <c r="AQ51" s="61">
        <v>100</v>
      </c>
      <c r="AR51" s="61">
        <v>0</v>
      </c>
      <c r="AS51" s="212">
        <f t="shared" si="24"/>
        <v>100</v>
      </c>
      <c r="AT51" s="120">
        <v>-100</v>
      </c>
      <c r="AU51" s="120">
        <v>0</v>
      </c>
      <c r="AV51" s="120">
        <v>0</v>
      </c>
      <c r="AW51" s="120">
        <f t="shared" si="25"/>
        <v>-100</v>
      </c>
      <c r="AX51" s="254"/>
      <c r="AY51" s="254">
        <f t="shared" si="26"/>
        <v>600</v>
      </c>
    </row>
    <row r="52" s="61" customFormat="1" customHeight="1" spans="1:51">
      <c r="A52" s="184">
        <v>50</v>
      </c>
      <c r="B52" s="81">
        <v>727</v>
      </c>
      <c r="C52" s="82" t="s">
        <v>104</v>
      </c>
      <c r="D52" s="82" t="s">
        <v>68</v>
      </c>
      <c r="E52" s="83">
        <v>28</v>
      </c>
      <c r="F52" s="76">
        <v>100</v>
      </c>
      <c r="G52" s="77">
        <v>300</v>
      </c>
      <c r="H52" s="89">
        <v>7604.61940134</v>
      </c>
      <c r="I52" s="195">
        <f t="shared" si="0"/>
        <v>22813.85820402</v>
      </c>
      <c r="J52" s="196">
        <v>1888.62243756159</v>
      </c>
      <c r="K52" s="196">
        <f t="shared" si="1"/>
        <v>5665.86731268477</v>
      </c>
      <c r="L52" s="197">
        <v>0.248352</v>
      </c>
      <c r="M52" s="198">
        <v>9045.23850072985</v>
      </c>
      <c r="N52" s="198">
        <f t="shared" si="2"/>
        <v>27135.7155021896</v>
      </c>
      <c r="O52" s="198">
        <v>1958.40267827002</v>
      </c>
      <c r="P52" s="198">
        <f t="shared" si="3"/>
        <v>5875.20803481006</v>
      </c>
      <c r="Q52" s="161">
        <v>0.216512</v>
      </c>
      <c r="R52" s="211">
        <v>2</v>
      </c>
      <c r="S52" s="211">
        <v>2</v>
      </c>
      <c r="T52" s="212">
        <v>4</v>
      </c>
      <c r="U52" s="212">
        <v>10</v>
      </c>
      <c r="V52" s="212">
        <v>2</v>
      </c>
      <c r="W52" s="213">
        <v>30439.8</v>
      </c>
      <c r="X52" s="213">
        <v>7457.77</v>
      </c>
      <c r="Y52" s="215">
        <f t="shared" si="4"/>
        <v>0.245000624182813</v>
      </c>
      <c r="Z52" s="229"/>
      <c r="AA52" s="230"/>
      <c r="AB52" s="114">
        <f t="shared" si="5"/>
        <v>1.33426795800091</v>
      </c>
      <c r="AC52" s="114">
        <f t="shared" si="6"/>
        <v>1.31626273409254</v>
      </c>
      <c r="AD52" s="231">
        <f t="shared" si="17"/>
        <v>1.33426795800091</v>
      </c>
      <c r="AE52" s="231">
        <f t="shared" si="18"/>
        <v>1.31626273409254</v>
      </c>
      <c r="AF52" s="232">
        <f t="shared" si="19"/>
        <v>1.12176146590068</v>
      </c>
      <c r="AG52" s="232">
        <f t="shared" si="20"/>
        <v>1.26936271121183</v>
      </c>
      <c r="AH52" s="240">
        <v>14</v>
      </c>
      <c r="AI52" s="240">
        <v>5</v>
      </c>
      <c r="AJ52" s="240">
        <v>0</v>
      </c>
      <c r="AK52" s="241">
        <f t="shared" si="21"/>
        <v>5</v>
      </c>
      <c r="AL52" s="240">
        <f t="shared" si="22"/>
        <v>12</v>
      </c>
      <c r="AM52" s="242"/>
      <c r="AN52" s="240">
        <f t="shared" si="23"/>
        <v>-5</v>
      </c>
      <c r="AO52" s="242">
        <f>AN52*5</f>
        <v>-25</v>
      </c>
      <c r="AP52" s="61">
        <v>0</v>
      </c>
      <c r="AQ52" s="61">
        <v>0</v>
      </c>
      <c r="AR52" s="61">
        <v>100</v>
      </c>
      <c r="AS52" s="212">
        <f t="shared" si="24"/>
        <v>100</v>
      </c>
      <c r="AT52" s="120">
        <v>0</v>
      </c>
      <c r="AU52" s="120">
        <v>0</v>
      </c>
      <c r="AV52" s="120">
        <v>0</v>
      </c>
      <c r="AW52" s="120">
        <f t="shared" si="25"/>
        <v>0</v>
      </c>
      <c r="AX52" s="254"/>
      <c r="AY52" s="254">
        <f t="shared" si="26"/>
        <v>600</v>
      </c>
    </row>
    <row r="53" s="61" customFormat="1" customHeight="1" spans="1:51">
      <c r="A53" s="184">
        <v>51</v>
      </c>
      <c r="B53" s="20">
        <v>754</v>
      </c>
      <c r="C53" s="21" t="s">
        <v>105</v>
      </c>
      <c r="D53" s="20" t="s">
        <v>55</v>
      </c>
      <c r="E53" s="78">
        <v>11</v>
      </c>
      <c r="F53" s="76">
        <v>150</v>
      </c>
      <c r="G53" s="77">
        <v>450</v>
      </c>
      <c r="H53" s="89">
        <v>10568.26492488</v>
      </c>
      <c r="I53" s="195">
        <f t="shared" si="0"/>
        <v>31704.79477464</v>
      </c>
      <c r="J53" s="196">
        <v>2339.43339683114</v>
      </c>
      <c r="K53" s="196">
        <f t="shared" si="1"/>
        <v>7018.30019049342</v>
      </c>
      <c r="L53" s="197">
        <v>0.221364</v>
      </c>
      <c r="M53" s="198">
        <v>12250.7327009209</v>
      </c>
      <c r="N53" s="198">
        <f t="shared" si="2"/>
        <v>36752.1981027627</v>
      </c>
      <c r="O53" s="198">
        <v>2364.19539955452</v>
      </c>
      <c r="P53" s="198">
        <f t="shared" si="3"/>
        <v>7092.58619866356</v>
      </c>
      <c r="Q53" s="161">
        <v>0.192984</v>
      </c>
      <c r="R53" s="211">
        <v>4</v>
      </c>
      <c r="S53" s="211">
        <v>0</v>
      </c>
      <c r="T53" s="212">
        <v>10</v>
      </c>
      <c r="U53" s="212">
        <v>10</v>
      </c>
      <c r="V53" s="212">
        <v>2</v>
      </c>
      <c r="W53" s="213">
        <v>41609.46</v>
      </c>
      <c r="X53" s="213">
        <v>9229.47</v>
      </c>
      <c r="Y53" s="215">
        <f t="shared" si="4"/>
        <v>0.221811818754677</v>
      </c>
      <c r="Z53" s="229"/>
      <c r="AA53" s="230"/>
      <c r="AB53" s="114">
        <f t="shared" si="5"/>
        <v>1.3124027547178</v>
      </c>
      <c r="AC53" s="114">
        <f t="shared" si="6"/>
        <v>1.31505774183066</v>
      </c>
      <c r="AD53" s="231">
        <f t="shared" si="17"/>
        <v>1.3124027547178</v>
      </c>
      <c r="AE53" s="231">
        <f t="shared" si="18"/>
        <v>1.31505774183066</v>
      </c>
      <c r="AF53" s="232">
        <f t="shared" si="19"/>
        <v>1.1321624868166</v>
      </c>
      <c r="AG53" s="232">
        <f t="shared" si="20"/>
        <v>1.30128414960104</v>
      </c>
      <c r="AH53" s="240">
        <v>6</v>
      </c>
      <c r="AI53" s="240">
        <v>12</v>
      </c>
      <c r="AJ53" s="240">
        <v>5</v>
      </c>
      <c r="AK53" s="241">
        <f t="shared" si="21"/>
        <v>17</v>
      </c>
      <c r="AL53" s="240">
        <f t="shared" si="22"/>
        <v>2</v>
      </c>
      <c r="AM53" s="242"/>
      <c r="AN53" s="240">
        <f t="shared" si="23"/>
        <v>7</v>
      </c>
      <c r="AO53" s="242"/>
      <c r="AP53" s="61">
        <v>0</v>
      </c>
      <c r="AQ53" s="61">
        <v>150</v>
      </c>
      <c r="AR53" s="61">
        <v>0</v>
      </c>
      <c r="AS53" s="212">
        <f t="shared" si="24"/>
        <v>150</v>
      </c>
      <c r="AT53" s="120">
        <v>0</v>
      </c>
      <c r="AU53" s="120">
        <v>0</v>
      </c>
      <c r="AV53" s="120">
        <v>0</v>
      </c>
      <c r="AW53" s="120">
        <f t="shared" si="25"/>
        <v>0</v>
      </c>
      <c r="AX53" s="254"/>
      <c r="AY53" s="254">
        <f t="shared" si="26"/>
        <v>800</v>
      </c>
    </row>
    <row r="54" s="61" customFormat="1" customHeight="1" spans="1:51">
      <c r="A54" s="184">
        <v>52</v>
      </c>
      <c r="B54" s="20">
        <v>357</v>
      </c>
      <c r="C54" s="21" t="s">
        <v>106</v>
      </c>
      <c r="D54" s="21" t="s">
        <v>68</v>
      </c>
      <c r="E54" s="78">
        <v>11</v>
      </c>
      <c r="F54" s="76">
        <v>150</v>
      </c>
      <c r="G54" s="77">
        <v>450</v>
      </c>
      <c r="H54" s="89">
        <v>10357.7752553121</v>
      </c>
      <c r="I54" s="195">
        <f t="shared" si="0"/>
        <v>31073.3257659363</v>
      </c>
      <c r="J54" s="196">
        <v>2448.76451031038</v>
      </c>
      <c r="K54" s="196">
        <f t="shared" si="1"/>
        <v>7346.29353093114</v>
      </c>
      <c r="L54" s="197">
        <v>0.236418</v>
      </c>
      <c r="M54" s="198">
        <v>12006.7330759578</v>
      </c>
      <c r="N54" s="198">
        <f t="shared" si="2"/>
        <v>36020.1992278734</v>
      </c>
      <c r="O54" s="198">
        <v>2474.68374081951</v>
      </c>
      <c r="P54" s="198">
        <f t="shared" si="3"/>
        <v>7424.05122245853</v>
      </c>
      <c r="Q54" s="161">
        <v>0.206108</v>
      </c>
      <c r="R54" s="211">
        <v>2</v>
      </c>
      <c r="S54" s="211">
        <v>2</v>
      </c>
      <c r="T54" s="212">
        <v>10</v>
      </c>
      <c r="U54" s="212">
        <v>10</v>
      </c>
      <c r="V54" s="212">
        <v>3</v>
      </c>
      <c r="W54" s="213">
        <v>40732.66</v>
      </c>
      <c r="X54" s="213">
        <v>9332.94</v>
      </c>
      <c r="Y54" s="215">
        <f t="shared" si="4"/>
        <v>0.22912670078507</v>
      </c>
      <c r="Z54" s="229">
        <v>490</v>
      </c>
      <c r="AA54" s="230">
        <v>263.84638972</v>
      </c>
      <c r="AB54" s="114">
        <f t="shared" si="5"/>
        <v>1.31085614416763</v>
      </c>
      <c r="AC54" s="114">
        <f t="shared" si="6"/>
        <v>1.27042840865318</v>
      </c>
      <c r="AD54" s="231">
        <f t="shared" si="17"/>
        <v>1.29508699207587</v>
      </c>
      <c r="AE54" s="231">
        <f t="shared" si="18"/>
        <v>1.23451282910152</v>
      </c>
      <c r="AF54" s="232">
        <f t="shared" si="19"/>
        <v>1.11722480337808</v>
      </c>
      <c r="AG54" s="232">
        <f t="shared" si="20"/>
        <v>1.22158284453171</v>
      </c>
      <c r="AH54" s="240">
        <v>3</v>
      </c>
      <c r="AI54" s="240">
        <v>0</v>
      </c>
      <c r="AJ54" s="240">
        <v>1</v>
      </c>
      <c r="AK54" s="241">
        <f t="shared" si="21"/>
        <v>1</v>
      </c>
      <c r="AL54" s="240">
        <f t="shared" si="22"/>
        <v>1</v>
      </c>
      <c r="AM54" s="242"/>
      <c r="AN54" s="240">
        <f t="shared" si="23"/>
        <v>-9</v>
      </c>
      <c r="AO54" s="242">
        <f>AN54*5</f>
        <v>-45</v>
      </c>
      <c r="AP54" s="61">
        <v>150</v>
      </c>
      <c r="AQ54" s="61">
        <v>0</v>
      </c>
      <c r="AR54" s="61">
        <v>0</v>
      </c>
      <c r="AS54" s="212">
        <f t="shared" si="24"/>
        <v>150</v>
      </c>
      <c r="AT54" s="120">
        <v>0</v>
      </c>
      <c r="AU54" s="120">
        <v>0</v>
      </c>
      <c r="AV54" s="120">
        <v>0</v>
      </c>
      <c r="AW54" s="120">
        <f t="shared" si="25"/>
        <v>0</v>
      </c>
      <c r="AX54" s="254"/>
      <c r="AY54" s="254">
        <f t="shared" si="26"/>
        <v>600</v>
      </c>
    </row>
    <row r="55" s="61" customFormat="1" customHeight="1" spans="1:51">
      <c r="A55" s="184">
        <v>53</v>
      </c>
      <c r="B55" s="81">
        <v>732</v>
      </c>
      <c r="C55" s="82" t="s">
        <v>107</v>
      </c>
      <c r="D55" s="81" t="s">
        <v>53</v>
      </c>
      <c r="E55" s="83">
        <v>32</v>
      </c>
      <c r="F55" s="76">
        <v>100</v>
      </c>
      <c r="G55" s="77">
        <v>300</v>
      </c>
      <c r="H55" s="89">
        <v>6820.4</v>
      </c>
      <c r="I55" s="195">
        <f t="shared" si="0"/>
        <v>20461.2</v>
      </c>
      <c r="J55" s="196">
        <v>1620.4451952</v>
      </c>
      <c r="K55" s="196">
        <f t="shared" si="1"/>
        <v>4861.3355856</v>
      </c>
      <c r="L55" s="197">
        <v>0.237588</v>
      </c>
      <c r="M55" s="198">
        <v>8112.456576</v>
      </c>
      <c r="N55" s="198">
        <f t="shared" si="2"/>
        <v>24337.369728</v>
      </c>
      <c r="O55" s="198">
        <v>1680.31690567373</v>
      </c>
      <c r="P55" s="198">
        <f t="shared" si="3"/>
        <v>5040.95071702119</v>
      </c>
      <c r="Q55" s="161">
        <v>0.207128</v>
      </c>
      <c r="R55" s="211">
        <v>2</v>
      </c>
      <c r="S55" s="211">
        <v>0</v>
      </c>
      <c r="T55" s="212">
        <v>4</v>
      </c>
      <c r="U55" s="212">
        <v>10</v>
      </c>
      <c r="V55" s="212">
        <v>2</v>
      </c>
      <c r="W55" s="213">
        <v>26771.72</v>
      </c>
      <c r="X55" s="213">
        <v>6012.69</v>
      </c>
      <c r="Y55" s="215">
        <f t="shared" si="4"/>
        <v>0.224591098367979</v>
      </c>
      <c r="Z55" s="229"/>
      <c r="AA55" s="230"/>
      <c r="AB55" s="114">
        <f t="shared" si="5"/>
        <v>1.30841397376498</v>
      </c>
      <c r="AC55" s="114">
        <f t="shared" si="6"/>
        <v>1.23683911429824</v>
      </c>
      <c r="AD55" s="231">
        <f t="shared" si="17"/>
        <v>1.30841397376498</v>
      </c>
      <c r="AE55" s="231">
        <f t="shared" si="18"/>
        <v>1.23683911429824</v>
      </c>
      <c r="AF55" s="232">
        <f t="shared" si="19"/>
        <v>1.10002519989657</v>
      </c>
      <c r="AG55" s="232">
        <f t="shared" si="20"/>
        <v>1.19276905042885</v>
      </c>
      <c r="AH55" s="240">
        <v>0</v>
      </c>
      <c r="AI55" s="240">
        <v>5</v>
      </c>
      <c r="AJ55" s="240">
        <v>6</v>
      </c>
      <c r="AK55" s="241">
        <f t="shared" si="21"/>
        <v>11</v>
      </c>
      <c r="AL55" s="240">
        <f t="shared" si="22"/>
        <v>-2</v>
      </c>
      <c r="AM55" s="242">
        <f>AL55*30</f>
        <v>-60</v>
      </c>
      <c r="AN55" s="240">
        <f t="shared" si="23"/>
        <v>1</v>
      </c>
      <c r="AO55" s="242"/>
      <c r="AP55" s="61">
        <v>100</v>
      </c>
      <c r="AQ55" s="61">
        <v>0</v>
      </c>
      <c r="AR55" s="61">
        <v>0</v>
      </c>
      <c r="AS55" s="212">
        <f t="shared" si="24"/>
        <v>100</v>
      </c>
      <c r="AT55" s="120">
        <v>0</v>
      </c>
      <c r="AU55" s="120">
        <v>0</v>
      </c>
      <c r="AV55" s="120">
        <v>0</v>
      </c>
      <c r="AW55" s="120">
        <f t="shared" si="25"/>
        <v>0</v>
      </c>
      <c r="AX55" s="254"/>
      <c r="AY55" s="254">
        <f t="shared" si="26"/>
        <v>400</v>
      </c>
    </row>
    <row r="56" s="61" customFormat="1" customHeight="1" spans="1:51">
      <c r="A56" s="184">
        <v>54</v>
      </c>
      <c r="B56" s="81">
        <v>748</v>
      </c>
      <c r="C56" s="82" t="s">
        <v>108</v>
      </c>
      <c r="D56" s="81" t="s">
        <v>53</v>
      </c>
      <c r="E56" s="83">
        <v>20</v>
      </c>
      <c r="F56" s="76">
        <v>150</v>
      </c>
      <c r="G56" s="77">
        <v>450</v>
      </c>
      <c r="H56" s="89">
        <v>8734.728867174</v>
      </c>
      <c r="I56" s="195">
        <f t="shared" si="0"/>
        <v>26204.186601522</v>
      </c>
      <c r="J56" s="196">
        <v>2152.25466232941</v>
      </c>
      <c r="K56" s="196">
        <f t="shared" si="1"/>
        <v>6456.76398698823</v>
      </c>
      <c r="L56" s="197">
        <v>0.246402</v>
      </c>
      <c r="M56" s="198">
        <v>10389.4359037714</v>
      </c>
      <c r="N56" s="198">
        <f t="shared" si="2"/>
        <v>31168.3077113142</v>
      </c>
      <c r="O56" s="198">
        <v>2231.77550536095</v>
      </c>
      <c r="P56" s="198">
        <f t="shared" si="3"/>
        <v>6695.32651608285</v>
      </c>
      <c r="Q56" s="161">
        <v>0.214812</v>
      </c>
      <c r="R56" s="211">
        <v>2</v>
      </c>
      <c r="S56" s="211">
        <v>0</v>
      </c>
      <c r="T56" s="212">
        <v>4</v>
      </c>
      <c r="U56" s="212">
        <v>10</v>
      </c>
      <c r="V56" s="212">
        <v>2</v>
      </c>
      <c r="W56" s="213">
        <v>34143.89</v>
      </c>
      <c r="X56" s="213">
        <v>8212.31</v>
      </c>
      <c r="Y56" s="215">
        <f t="shared" si="4"/>
        <v>0.240520631949084</v>
      </c>
      <c r="Z56" s="229"/>
      <c r="AA56" s="230"/>
      <c r="AB56" s="114">
        <f t="shared" si="5"/>
        <v>1.30299369788554</v>
      </c>
      <c r="AC56" s="114">
        <f t="shared" si="6"/>
        <v>1.27189254811692</v>
      </c>
      <c r="AD56" s="231">
        <f t="shared" si="17"/>
        <v>1.30299369788554</v>
      </c>
      <c r="AE56" s="231">
        <f t="shared" si="18"/>
        <v>1.27189254811692</v>
      </c>
      <c r="AF56" s="232">
        <f t="shared" si="19"/>
        <v>1.09546820174666</v>
      </c>
      <c r="AG56" s="232">
        <f t="shared" si="20"/>
        <v>1.22657348827921</v>
      </c>
      <c r="AH56" s="240">
        <v>4</v>
      </c>
      <c r="AI56" s="240">
        <v>12</v>
      </c>
      <c r="AJ56" s="240">
        <v>5</v>
      </c>
      <c r="AK56" s="241">
        <f t="shared" si="21"/>
        <v>17</v>
      </c>
      <c r="AL56" s="240">
        <f t="shared" si="22"/>
        <v>2</v>
      </c>
      <c r="AM56" s="242"/>
      <c r="AN56" s="240">
        <f t="shared" si="23"/>
        <v>7</v>
      </c>
      <c r="AO56" s="242"/>
      <c r="AP56" s="61">
        <v>150</v>
      </c>
      <c r="AQ56" s="61">
        <v>0</v>
      </c>
      <c r="AR56" s="61">
        <v>0</v>
      </c>
      <c r="AS56" s="212">
        <f t="shared" si="24"/>
        <v>150</v>
      </c>
      <c r="AT56" s="120">
        <v>0</v>
      </c>
      <c r="AU56" s="120">
        <v>0</v>
      </c>
      <c r="AV56" s="120">
        <v>0</v>
      </c>
      <c r="AW56" s="120">
        <f t="shared" si="25"/>
        <v>0</v>
      </c>
      <c r="AX56" s="254"/>
      <c r="AY56" s="254">
        <f t="shared" si="26"/>
        <v>400</v>
      </c>
    </row>
    <row r="57" s="61" customFormat="1" customHeight="1" spans="1:51">
      <c r="A57" s="184">
        <v>55</v>
      </c>
      <c r="B57" s="81">
        <v>581</v>
      </c>
      <c r="C57" s="82" t="s">
        <v>109</v>
      </c>
      <c r="D57" s="82" t="s">
        <v>68</v>
      </c>
      <c r="E57" s="83">
        <v>4</v>
      </c>
      <c r="F57" s="76">
        <v>200</v>
      </c>
      <c r="G57" s="77">
        <v>600</v>
      </c>
      <c r="H57" s="89">
        <v>17551.872</v>
      </c>
      <c r="I57" s="195">
        <f t="shared" si="0"/>
        <v>52655.616</v>
      </c>
      <c r="J57" s="196">
        <v>4557.554187264</v>
      </c>
      <c r="K57" s="196">
        <f t="shared" si="1"/>
        <v>13672.662561792</v>
      </c>
      <c r="L57" s="197">
        <v>0.259662</v>
      </c>
      <c r="M57" s="198">
        <v>19461.5156736</v>
      </c>
      <c r="N57" s="198">
        <f t="shared" si="2"/>
        <v>58384.5470208</v>
      </c>
      <c r="O57" s="198">
        <v>4405.54222606418</v>
      </c>
      <c r="P57" s="198">
        <f t="shared" si="3"/>
        <v>13216.6266781925</v>
      </c>
      <c r="Q57" s="161">
        <v>0.226372</v>
      </c>
      <c r="R57" s="214">
        <v>3</v>
      </c>
      <c r="S57" s="211">
        <v>2</v>
      </c>
      <c r="T57" s="212">
        <v>14</v>
      </c>
      <c r="U57" s="212">
        <v>15</v>
      </c>
      <c r="V57" s="212">
        <v>3</v>
      </c>
      <c r="W57" s="213">
        <v>68487.43</v>
      </c>
      <c r="X57" s="213">
        <v>16221.97</v>
      </c>
      <c r="Y57" s="215">
        <f t="shared" si="4"/>
        <v>0.236860545066445</v>
      </c>
      <c r="Z57" s="229">
        <v>490</v>
      </c>
      <c r="AA57" s="230">
        <v>41</v>
      </c>
      <c r="AB57" s="114">
        <f t="shared" si="5"/>
        <v>1.30066715010988</v>
      </c>
      <c r="AC57" s="114">
        <f t="shared" si="6"/>
        <v>1.18645288923695</v>
      </c>
      <c r="AD57" s="231">
        <f t="shared" si="17"/>
        <v>1.29136140008314</v>
      </c>
      <c r="AE57" s="231">
        <f t="shared" si="18"/>
        <v>1.18345420483187</v>
      </c>
      <c r="AF57" s="232">
        <f t="shared" si="19"/>
        <v>1.16464772734771</v>
      </c>
      <c r="AG57" s="232">
        <f t="shared" si="20"/>
        <v>1.2242889501221</v>
      </c>
      <c r="AH57" s="240">
        <v>16</v>
      </c>
      <c r="AI57" s="240">
        <v>9</v>
      </c>
      <c r="AJ57" s="240">
        <v>3</v>
      </c>
      <c r="AK57" s="241">
        <f t="shared" si="21"/>
        <v>12</v>
      </c>
      <c r="AL57" s="240">
        <f t="shared" si="22"/>
        <v>13</v>
      </c>
      <c r="AM57" s="242"/>
      <c r="AN57" s="240">
        <f t="shared" si="23"/>
        <v>-3</v>
      </c>
      <c r="AO57" s="242">
        <f>AN57*5</f>
        <v>-15</v>
      </c>
      <c r="AP57" s="61">
        <v>200</v>
      </c>
      <c r="AQ57" s="61">
        <v>200</v>
      </c>
      <c r="AR57" s="61">
        <v>200</v>
      </c>
      <c r="AS57" s="212">
        <f t="shared" si="24"/>
        <v>600</v>
      </c>
      <c r="AT57" s="120">
        <v>0</v>
      </c>
      <c r="AU57" s="120">
        <v>0</v>
      </c>
      <c r="AV57" s="120">
        <v>0</v>
      </c>
      <c r="AW57" s="120">
        <f t="shared" si="25"/>
        <v>0</v>
      </c>
      <c r="AX57" s="254"/>
      <c r="AY57" s="254">
        <f t="shared" si="26"/>
        <v>800</v>
      </c>
    </row>
    <row r="58" s="61" customFormat="1" customHeight="1" spans="1:51">
      <c r="A58" s="184">
        <v>56</v>
      </c>
      <c r="B58" s="81">
        <v>587</v>
      </c>
      <c r="C58" s="82" t="s">
        <v>110</v>
      </c>
      <c r="D58" s="81" t="s">
        <v>55</v>
      </c>
      <c r="E58" s="83">
        <v>20</v>
      </c>
      <c r="F58" s="76">
        <v>150</v>
      </c>
      <c r="G58" s="77">
        <v>450</v>
      </c>
      <c r="H58" s="89">
        <v>8687.2059693072</v>
      </c>
      <c r="I58" s="195">
        <f t="shared" si="0"/>
        <v>26061.6179079216</v>
      </c>
      <c r="J58" s="196">
        <v>1882.37853825336</v>
      </c>
      <c r="K58" s="196">
        <f t="shared" si="1"/>
        <v>5647.13561476008</v>
      </c>
      <c r="L58" s="197">
        <v>0.216684</v>
      </c>
      <c r="M58" s="198">
        <v>10332.9102681328</v>
      </c>
      <c r="N58" s="198">
        <f t="shared" si="2"/>
        <v>30998.7308043984</v>
      </c>
      <c r="O58" s="198">
        <v>1951.92808129135</v>
      </c>
      <c r="P58" s="198">
        <f t="shared" si="3"/>
        <v>5855.78424387405</v>
      </c>
      <c r="Q58" s="161">
        <v>0.188904</v>
      </c>
      <c r="R58" s="211">
        <v>3</v>
      </c>
      <c r="S58" s="211">
        <v>1</v>
      </c>
      <c r="T58" s="212">
        <v>4</v>
      </c>
      <c r="U58" s="212">
        <v>10</v>
      </c>
      <c r="V58" s="212">
        <v>2</v>
      </c>
      <c r="W58" s="213">
        <v>33705.44</v>
      </c>
      <c r="X58" s="213">
        <v>7340.2</v>
      </c>
      <c r="Y58" s="215">
        <f t="shared" si="4"/>
        <v>0.217774934847312</v>
      </c>
      <c r="Z58" s="229"/>
      <c r="AA58" s="230"/>
      <c r="AB58" s="114">
        <f t="shared" si="5"/>
        <v>1.29329806457469</v>
      </c>
      <c r="AC58" s="114">
        <f t="shared" si="6"/>
        <v>1.29980940794386</v>
      </c>
      <c r="AD58" s="231">
        <f t="shared" si="17"/>
        <v>1.29329806457469</v>
      </c>
      <c r="AE58" s="231">
        <f t="shared" si="18"/>
        <v>1.29980940794386</v>
      </c>
      <c r="AF58" s="232">
        <f t="shared" si="19"/>
        <v>1.08731677476349</v>
      </c>
      <c r="AG58" s="232">
        <f t="shared" si="20"/>
        <v>1.25349563684469</v>
      </c>
      <c r="AH58" s="240">
        <v>2</v>
      </c>
      <c r="AI58" s="240">
        <v>9</v>
      </c>
      <c r="AJ58" s="240">
        <v>1</v>
      </c>
      <c r="AK58" s="241">
        <f t="shared" si="21"/>
        <v>10</v>
      </c>
      <c r="AL58" s="240">
        <f t="shared" si="22"/>
        <v>-1</v>
      </c>
      <c r="AM58" s="242">
        <f>AL58*30</f>
        <v>-30</v>
      </c>
      <c r="AN58" s="240">
        <f t="shared" si="23"/>
        <v>0</v>
      </c>
      <c r="AO58" s="242" t="s">
        <v>50</v>
      </c>
      <c r="AP58" s="61">
        <v>0</v>
      </c>
      <c r="AQ58" s="61">
        <v>150</v>
      </c>
      <c r="AR58" s="61">
        <v>150</v>
      </c>
      <c r="AS58" s="212">
        <f t="shared" si="24"/>
        <v>300</v>
      </c>
      <c r="AT58" s="120">
        <v>0</v>
      </c>
      <c r="AU58" s="120">
        <v>0</v>
      </c>
      <c r="AV58" s="120">
        <v>0</v>
      </c>
      <c r="AW58" s="120">
        <f t="shared" si="25"/>
        <v>0</v>
      </c>
      <c r="AX58" s="254"/>
      <c r="AY58" s="254">
        <f t="shared" si="26"/>
        <v>700</v>
      </c>
    </row>
    <row r="59" s="61" customFormat="1" customHeight="1" spans="1:51">
      <c r="A59" s="184">
        <v>57</v>
      </c>
      <c r="B59" s="81">
        <v>399</v>
      </c>
      <c r="C59" s="82" t="s">
        <v>111</v>
      </c>
      <c r="D59" s="81" t="s">
        <v>73</v>
      </c>
      <c r="E59" s="83">
        <v>10</v>
      </c>
      <c r="F59" s="76">
        <v>200</v>
      </c>
      <c r="G59" s="77">
        <v>600</v>
      </c>
      <c r="H59" s="89">
        <v>11600.1538219488</v>
      </c>
      <c r="I59" s="195">
        <f t="shared" si="0"/>
        <v>34800.4614658464</v>
      </c>
      <c r="J59" s="196">
        <v>2899.92245394898</v>
      </c>
      <c r="K59" s="196">
        <f t="shared" si="1"/>
        <v>8699.76736184694</v>
      </c>
      <c r="L59" s="197">
        <v>0.24999</v>
      </c>
      <c r="M59" s="198">
        <v>13446.898310403</v>
      </c>
      <c r="N59" s="198">
        <f t="shared" si="2"/>
        <v>40340.694931209</v>
      </c>
      <c r="O59" s="198">
        <v>2930.61701776924</v>
      </c>
      <c r="P59" s="198">
        <f t="shared" si="3"/>
        <v>8791.85105330772</v>
      </c>
      <c r="Q59" s="161">
        <v>0.21794</v>
      </c>
      <c r="R59" s="211">
        <v>2</v>
      </c>
      <c r="S59" s="211">
        <v>2</v>
      </c>
      <c r="T59" s="212">
        <v>10</v>
      </c>
      <c r="U59" s="212">
        <v>10</v>
      </c>
      <c r="V59" s="212">
        <v>2</v>
      </c>
      <c r="W59" s="213">
        <v>43681.53</v>
      </c>
      <c r="X59" s="213">
        <v>10690.88</v>
      </c>
      <c r="Y59" s="215">
        <f t="shared" si="4"/>
        <v>0.24474600592058</v>
      </c>
      <c r="Z59" s="229"/>
      <c r="AA59" s="230"/>
      <c r="AB59" s="114">
        <f t="shared" si="5"/>
        <v>1.25519973471816</v>
      </c>
      <c r="AC59" s="114">
        <f t="shared" si="6"/>
        <v>1.22886964160503</v>
      </c>
      <c r="AD59" s="231">
        <f t="shared" si="17"/>
        <v>1.25519973471816</v>
      </c>
      <c r="AE59" s="231">
        <f t="shared" si="18"/>
        <v>1.22886964160503</v>
      </c>
      <c r="AF59" s="232">
        <f t="shared" si="19"/>
        <v>1.08281550614058</v>
      </c>
      <c r="AG59" s="232">
        <f t="shared" si="20"/>
        <v>1.21599876239689</v>
      </c>
      <c r="AH59" s="240">
        <v>14</v>
      </c>
      <c r="AI59" s="240">
        <v>1</v>
      </c>
      <c r="AJ59" s="240">
        <v>0</v>
      </c>
      <c r="AK59" s="241">
        <f t="shared" si="21"/>
        <v>1</v>
      </c>
      <c r="AL59" s="240">
        <f t="shared" si="22"/>
        <v>12</v>
      </c>
      <c r="AM59" s="242"/>
      <c r="AN59" s="240">
        <f t="shared" si="23"/>
        <v>-9</v>
      </c>
      <c r="AO59" s="242">
        <f>AN59*5</f>
        <v>-45</v>
      </c>
      <c r="AP59" s="61">
        <v>0</v>
      </c>
      <c r="AQ59" s="61">
        <v>0</v>
      </c>
      <c r="AR59" s="61">
        <v>0</v>
      </c>
      <c r="AS59" s="212">
        <f t="shared" si="24"/>
        <v>0</v>
      </c>
      <c r="AT59" s="120">
        <v>-200</v>
      </c>
      <c r="AU59" s="120">
        <v>0</v>
      </c>
      <c r="AV59" s="120">
        <v>0</v>
      </c>
      <c r="AW59" s="120">
        <f t="shared" si="25"/>
        <v>-200</v>
      </c>
      <c r="AX59" s="254"/>
      <c r="AY59" s="254">
        <f t="shared" si="26"/>
        <v>600</v>
      </c>
    </row>
    <row r="60" s="61" customFormat="1" customHeight="1" spans="1:51">
      <c r="A60" s="184">
        <v>58</v>
      </c>
      <c r="B60" s="81">
        <v>371</v>
      </c>
      <c r="C60" s="82" t="s">
        <v>112</v>
      </c>
      <c r="D60" s="81" t="s">
        <v>53</v>
      </c>
      <c r="E60" s="83">
        <v>34</v>
      </c>
      <c r="F60" s="76">
        <v>100</v>
      </c>
      <c r="G60" s="77">
        <v>300</v>
      </c>
      <c r="H60" s="89">
        <v>5300</v>
      </c>
      <c r="I60" s="195">
        <f t="shared" si="0"/>
        <v>15900</v>
      </c>
      <c r="J60" s="196">
        <v>1364.6334</v>
      </c>
      <c r="K60" s="196">
        <f t="shared" si="1"/>
        <v>4093.9002</v>
      </c>
      <c r="L60" s="197">
        <v>0.257478</v>
      </c>
      <c r="M60" s="198">
        <v>6304.032</v>
      </c>
      <c r="N60" s="198">
        <f t="shared" si="2"/>
        <v>18912.096</v>
      </c>
      <c r="O60" s="198">
        <v>1415.053454976</v>
      </c>
      <c r="P60" s="198">
        <f t="shared" si="3"/>
        <v>4245.160364928</v>
      </c>
      <c r="Q60" s="161">
        <v>0.224468</v>
      </c>
      <c r="R60" s="211">
        <v>2</v>
      </c>
      <c r="S60" s="211">
        <v>1</v>
      </c>
      <c r="T60" s="212">
        <v>3</v>
      </c>
      <c r="U60" s="212">
        <v>5</v>
      </c>
      <c r="V60" s="212">
        <v>1</v>
      </c>
      <c r="W60" s="213">
        <v>19848.59</v>
      </c>
      <c r="X60" s="213">
        <v>4254.14</v>
      </c>
      <c r="Y60" s="215">
        <f t="shared" si="4"/>
        <v>0.214329582101298</v>
      </c>
      <c r="Z60" s="229">
        <v>490</v>
      </c>
      <c r="AA60" s="230">
        <v>41</v>
      </c>
      <c r="AB60" s="114">
        <f t="shared" si="5"/>
        <v>1.24833899371069</v>
      </c>
      <c r="AC60" s="114">
        <f t="shared" si="6"/>
        <v>1.03914111047455</v>
      </c>
      <c r="AD60" s="231">
        <f t="shared" si="17"/>
        <v>1.2175213836478</v>
      </c>
      <c r="AE60" s="231">
        <f t="shared" si="18"/>
        <v>1.02912621074642</v>
      </c>
      <c r="AF60" s="232">
        <f t="shared" si="19"/>
        <v>1.02360891146069</v>
      </c>
      <c r="AG60" s="243">
        <f t="shared" si="20"/>
        <v>0.992457207225305</v>
      </c>
      <c r="AH60" s="240">
        <v>3</v>
      </c>
      <c r="AI60" s="240">
        <v>12</v>
      </c>
      <c r="AJ60" s="240">
        <v>5</v>
      </c>
      <c r="AK60" s="241">
        <f t="shared" si="21"/>
        <v>17</v>
      </c>
      <c r="AL60" s="240">
        <f t="shared" si="22"/>
        <v>1</v>
      </c>
      <c r="AM60" s="242"/>
      <c r="AN60" s="240">
        <f t="shared" si="23"/>
        <v>12</v>
      </c>
      <c r="AO60" s="242"/>
      <c r="AP60" s="61">
        <v>0</v>
      </c>
      <c r="AQ60" s="61">
        <v>0</v>
      </c>
      <c r="AR60" s="61">
        <v>100</v>
      </c>
      <c r="AS60" s="212">
        <f t="shared" si="24"/>
        <v>100</v>
      </c>
      <c r="AT60" s="120">
        <v>0</v>
      </c>
      <c r="AU60" s="120">
        <v>0</v>
      </c>
      <c r="AV60" s="120">
        <v>0</v>
      </c>
      <c r="AW60" s="120">
        <f t="shared" si="25"/>
        <v>0</v>
      </c>
      <c r="AX60" s="254">
        <f>(R60*100)+(S60*50)</f>
        <v>250</v>
      </c>
      <c r="AY60" s="254">
        <v>0</v>
      </c>
    </row>
    <row r="61" s="61" customFormat="1" customHeight="1" spans="1:51">
      <c r="A61" s="184">
        <v>59</v>
      </c>
      <c r="B61" s="20">
        <v>706</v>
      </c>
      <c r="C61" s="21" t="s">
        <v>113</v>
      </c>
      <c r="D61" s="20" t="s">
        <v>55</v>
      </c>
      <c r="E61" s="78">
        <v>33</v>
      </c>
      <c r="F61" s="76">
        <v>100</v>
      </c>
      <c r="G61" s="77">
        <v>300</v>
      </c>
      <c r="H61" s="89">
        <v>6716.3353145244</v>
      </c>
      <c r="I61" s="195">
        <f t="shared" si="0"/>
        <v>20149.0059435732</v>
      </c>
      <c r="J61" s="196">
        <v>1743.4531862855</v>
      </c>
      <c r="K61" s="196">
        <f t="shared" si="1"/>
        <v>5230.3595588565</v>
      </c>
      <c r="L61" s="197">
        <v>0.259584</v>
      </c>
      <c r="M61" s="198">
        <v>7988.6778765079</v>
      </c>
      <c r="N61" s="198">
        <f t="shared" si="2"/>
        <v>23966.0336295237</v>
      </c>
      <c r="O61" s="198">
        <v>1807.86975816524</v>
      </c>
      <c r="P61" s="198">
        <f t="shared" si="3"/>
        <v>5423.60927449572</v>
      </c>
      <c r="Q61" s="161">
        <v>0.226304</v>
      </c>
      <c r="R61" s="211">
        <v>3</v>
      </c>
      <c r="S61" s="211">
        <v>0</v>
      </c>
      <c r="T61" s="212">
        <v>4</v>
      </c>
      <c r="U61" s="212">
        <v>5</v>
      </c>
      <c r="V61" s="212">
        <v>1</v>
      </c>
      <c r="W61" s="213">
        <v>24998.65</v>
      </c>
      <c r="X61" s="213">
        <v>5753.23</v>
      </c>
      <c r="Y61" s="215">
        <f t="shared" si="4"/>
        <v>0.230141627647893</v>
      </c>
      <c r="Z61" s="229"/>
      <c r="AA61" s="230"/>
      <c r="AB61" s="114">
        <f t="shared" si="5"/>
        <v>1.24068899825669</v>
      </c>
      <c r="AC61" s="114">
        <f t="shared" si="6"/>
        <v>1.09996835499734</v>
      </c>
      <c r="AD61" s="231">
        <f t="shared" si="17"/>
        <v>1.24068899825669</v>
      </c>
      <c r="AE61" s="231">
        <f t="shared" si="18"/>
        <v>1.09996835499734</v>
      </c>
      <c r="AF61" s="232">
        <f t="shared" si="19"/>
        <v>1.0430866611655</v>
      </c>
      <c r="AG61" s="232">
        <f t="shared" si="20"/>
        <v>1.0607751607503</v>
      </c>
      <c r="AH61" s="240">
        <v>4</v>
      </c>
      <c r="AI61" s="240">
        <v>2</v>
      </c>
      <c r="AJ61" s="240">
        <v>10</v>
      </c>
      <c r="AK61" s="241">
        <f t="shared" si="21"/>
        <v>12</v>
      </c>
      <c r="AL61" s="240">
        <f t="shared" si="22"/>
        <v>1</v>
      </c>
      <c r="AM61" s="242"/>
      <c r="AN61" s="240">
        <f t="shared" si="23"/>
        <v>7</v>
      </c>
      <c r="AO61" s="242"/>
      <c r="AP61" s="61">
        <v>0</v>
      </c>
      <c r="AQ61" s="61">
        <v>0</v>
      </c>
      <c r="AR61" s="61">
        <v>100</v>
      </c>
      <c r="AS61" s="212">
        <f t="shared" si="24"/>
        <v>100</v>
      </c>
      <c r="AT61" s="120">
        <v>-100</v>
      </c>
      <c r="AU61" s="120">
        <v>0</v>
      </c>
      <c r="AV61" s="120">
        <v>0</v>
      </c>
      <c r="AW61" s="120">
        <f t="shared" si="25"/>
        <v>-100</v>
      </c>
      <c r="AX61" s="254"/>
      <c r="AY61" s="254">
        <f t="shared" si="26"/>
        <v>600</v>
      </c>
    </row>
    <row r="62" s="61" customFormat="1" customHeight="1" spans="1:51">
      <c r="A62" s="184">
        <v>60</v>
      </c>
      <c r="B62" s="20">
        <v>102934</v>
      </c>
      <c r="C62" s="21" t="s">
        <v>114</v>
      </c>
      <c r="D62" s="21" t="s">
        <v>68</v>
      </c>
      <c r="E62" s="78">
        <v>7</v>
      </c>
      <c r="F62" s="76">
        <v>200</v>
      </c>
      <c r="G62" s="77">
        <v>600</v>
      </c>
      <c r="H62" s="89">
        <v>14829.6661289952</v>
      </c>
      <c r="I62" s="195">
        <f t="shared" si="0"/>
        <v>44488.9983869856</v>
      </c>
      <c r="J62" s="196">
        <v>3157.82910550824</v>
      </c>
      <c r="K62" s="196">
        <f t="shared" si="1"/>
        <v>9473.48731652472</v>
      </c>
      <c r="L62" s="197">
        <v>0.21294</v>
      </c>
      <c r="M62" s="198">
        <v>16592.6168384102</v>
      </c>
      <c r="N62" s="198">
        <f t="shared" si="2"/>
        <v>49777.8505152306</v>
      </c>
      <c r="O62" s="198">
        <v>3080.25338988246</v>
      </c>
      <c r="P62" s="198">
        <f t="shared" si="3"/>
        <v>9240.76016964738</v>
      </c>
      <c r="Q62" s="161">
        <v>0.18564</v>
      </c>
      <c r="R62" s="211">
        <v>3</v>
      </c>
      <c r="S62" s="211">
        <v>2</v>
      </c>
      <c r="T62" s="212">
        <v>10</v>
      </c>
      <c r="U62" s="212">
        <v>15</v>
      </c>
      <c r="V62" s="212">
        <v>3</v>
      </c>
      <c r="W62" s="213">
        <v>55135.78</v>
      </c>
      <c r="X62" s="213">
        <v>11831.36</v>
      </c>
      <c r="Y62" s="215">
        <f t="shared" si="4"/>
        <v>0.214585882343553</v>
      </c>
      <c r="Z62" s="229"/>
      <c r="AA62" s="230"/>
      <c r="AB62" s="114">
        <f t="shared" si="5"/>
        <v>1.23931268401243</v>
      </c>
      <c r="AC62" s="114">
        <f t="shared" si="6"/>
        <v>1.24889173381405</v>
      </c>
      <c r="AD62" s="231">
        <f t="shared" si="17"/>
        <v>1.23931268401243</v>
      </c>
      <c r="AE62" s="231">
        <f t="shared" si="18"/>
        <v>1.24889173381405</v>
      </c>
      <c r="AF62" s="232">
        <f t="shared" si="19"/>
        <v>1.10763681897293</v>
      </c>
      <c r="AG62" s="232">
        <f t="shared" si="20"/>
        <v>1.28034488319065</v>
      </c>
      <c r="AH62" s="240">
        <v>5</v>
      </c>
      <c r="AI62" s="240">
        <v>12</v>
      </c>
      <c r="AJ62" s="240">
        <v>7</v>
      </c>
      <c r="AK62" s="241">
        <f t="shared" si="21"/>
        <v>19</v>
      </c>
      <c r="AL62" s="240">
        <f t="shared" si="22"/>
        <v>2</v>
      </c>
      <c r="AM62" s="242"/>
      <c r="AN62" s="240">
        <f t="shared" si="23"/>
        <v>4</v>
      </c>
      <c r="AO62" s="242"/>
      <c r="AP62" s="61">
        <v>0</v>
      </c>
      <c r="AQ62" s="61">
        <v>200</v>
      </c>
      <c r="AR62" s="61">
        <v>0</v>
      </c>
      <c r="AS62" s="212">
        <f t="shared" si="24"/>
        <v>200</v>
      </c>
      <c r="AT62" s="120">
        <v>0</v>
      </c>
      <c r="AU62" s="120">
        <v>0</v>
      </c>
      <c r="AV62" s="120">
        <v>0</v>
      </c>
      <c r="AW62" s="120">
        <f t="shared" si="25"/>
        <v>0</v>
      </c>
      <c r="AX62" s="254"/>
      <c r="AY62" s="254">
        <f t="shared" si="26"/>
        <v>800</v>
      </c>
    </row>
    <row r="63" s="61" customFormat="1" customHeight="1" spans="1:51">
      <c r="A63" s="184">
        <v>61</v>
      </c>
      <c r="B63" s="20">
        <v>106066</v>
      </c>
      <c r="C63" s="21" t="s">
        <v>115</v>
      </c>
      <c r="D63" s="20" t="s">
        <v>116</v>
      </c>
      <c r="E63" s="78">
        <v>15</v>
      </c>
      <c r="F63" s="76">
        <v>150</v>
      </c>
      <c r="G63" s="77">
        <v>450</v>
      </c>
      <c r="H63" s="89">
        <v>8525.5</v>
      </c>
      <c r="I63" s="195">
        <f t="shared" si="0"/>
        <v>25576.5</v>
      </c>
      <c r="J63" s="196">
        <v>2337.436335</v>
      </c>
      <c r="K63" s="196">
        <f t="shared" si="1"/>
        <v>7012.309005</v>
      </c>
      <c r="L63" s="197">
        <v>0.27417</v>
      </c>
      <c r="M63" s="198">
        <v>9968.69664</v>
      </c>
      <c r="N63" s="198">
        <f t="shared" si="2"/>
        <v>29906.08992</v>
      </c>
      <c r="O63" s="198">
        <v>2382.7178708928</v>
      </c>
      <c r="P63" s="198">
        <f t="shared" si="3"/>
        <v>7148.1536126784</v>
      </c>
      <c r="Q63" s="161">
        <v>0.23902</v>
      </c>
      <c r="R63" s="211">
        <v>4</v>
      </c>
      <c r="S63" s="211">
        <v>0</v>
      </c>
      <c r="T63" s="212">
        <v>7</v>
      </c>
      <c r="U63" s="212">
        <v>15</v>
      </c>
      <c r="V63" s="212">
        <v>2</v>
      </c>
      <c r="W63" s="213">
        <v>31319.85</v>
      </c>
      <c r="X63" s="213">
        <v>9476.69</v>
      </c>
      <c r="Y63" s="215">
        <f t="shared" si="4"/>
        <v>0.302577758194883</v>
      </c>
      <c r="Z63" s="229"/>
      <c r="AA63" s="230"/>
      <c r="AB63" s="114">
        <f t="shared" si="5"/>
        <v>1.22455574453111</v>
      </c>
      <c r="AC63" s="114">
        <f t="shared" si="6"/>
        <v>1.35143645170839</v>
      </c>
      <c r="AD63" s="231">
        <f t="shared" si="17"/>
        <v>1.22455574453111</v>
      </c>
      <c r="AE63" s="231">
        <f t="shared" si="18"/>
        <v>1.35143645170839</v>
      </c>
      <c r="AF63" s="232">
        <f t="shared" si="19"/>
        <v>1.04727331736719</v>
      </c>
      <c r="AG63" s="232">
        <f t="shared" si="20"/>
        <v>1.32575354608938</v>
      </c>
      <c r="AH63" s="240">
        <v>3</v>
      </c>
      <c r="AI63" s="240">
        <v>1</v>
      </c>
      <c r="AJ63" s="240">
        <v>5</v>
      </c>
      <c r="AK63" s="241">
        <f t="shared" si="21"/>
        <v>6</v>
      </c>
      <c r="AL63" s="240">
        <f t="shared" si="22"/>
        <v>-1</v>
      </c>
      <c r="AM63" s="242"/>
      <c r="AN63" s="240">
        <f t="shared" si="23"/>
        <v>-9</v>
      </c>
      <c r="AO63" s="242">
        <f>AN63*5</f>
        <v>-45</v>
      </c>
      <c r="AP63" s="61">
        <v>0</v>
      </c>
      <c r="AQ63" s="61">
        <v>0</v>
      </c>
      <c r="AR63" s="61">
        <v>0</v>
      </c>
      <c r="AS63" s="212">
        <f t="shared" si="24"/>
        <v>0</v>
      </c>
      <c r="AT63" s="120">
        <v>0</v>
      </c>
      <c r="AU63" s="120">
        <v>0</v>
      </c>
      <c r="AV63" s="120">
        <v>0</v>
      </c>
      <c r="AW63" s="120">
        <f t="shared" si="25"/>
        <v>0</v>
      </c>
      <c r="AX63" s="254"/>
      <c r="AY63" s="254">
        <f t="shared" si="26"/>
        <v>800</v>
      </c>
    </row>
    <row r="64" s="61" customFormat="1" ht="19" customHeight="1" spans="1:51">
      <c r="A64" s="184">
        <v>62</v>
      </c>
      <c r="B64" s="81">
        <v>598</v>
      </c>
      <c r="C64" s="82" t="s">
        <v>117</v>
      </c>
      <c r="D64" s="81" t="s">
        <v>73</v>
      </c>
      <c r="E64" s="83">
        <v>12</v>
      </c>
      <c r="F64" s="76">
        <v>150</v>
      </c>
      <c r="G64" s="77">
        <v>450</v>
      </c>
      <c r="H64" s="89">
        <v>10430.9654654007</v>
      </c>
      <c r="I64" s="195">
        <f t="shared" si="0"/>
        <v>31292.8963962021</v>
      </c>
      <c r="J64" s="196">
        <v>2706.08450875797</v>
      </c>
      <c r="K64" s="196">
        <f t="shared" si="1"/>
        <v>8118.25352627391</v>
      </c>
      <c r="L64" s="197">
        <v>0.259428</v>
      </c>
      <c r="M64" s="198">
        <v>12196.7192993837</v>
      </c>
      <c r="N64" s="198">
        <f t="shared" si="2"/>
        <v>36590.1578981511</v>
      </c>
      <c r="O64" s="198">
        <v>2758.50761050302</v>
      </c>
      <c r="P64" s="198">
        <f t="shared" si="3"/>
        <v>8275.52283150906</v>
      </c>
      <c r="Q64" s="161">
        <v>0.226168</v>
      </c>
      <c r="R64" s="211">
        <v>4</v>
      </c>
      <c r="S64" s="211">
        <v>0</v>
      </c>
      <c r="T64" s="212">
        <v>10</v>
      </c>
      <c r="U64" s="212">
        <v>15</v>
      </c>
      <c r="V64" s="212">
        <v>2</v>
      </c>
      <c r="W64" s="213">
        <v>38000.55</v>
      </c>
      <c r="X64" s="213">
        <v>8269.8</v>
      </c>
      <c r="Y64" s="215">
        <f t="shared" si="4"/>
        <v>0.217623165980492</v>
      </c>
      <c r="Z64" s="229"/>
      <c r="AA64" s="230"/>
      <c r="AB64" s="114">
        <f t="shared" si="5"/>
        <v>1.21435067942806</v>
      </c>
      <c r="AC64" s="114">
        <f t="shared" si="6"/>
        <v>1.0186673738675</v>
      </c>
      <c r="AD64" s="231">
        <f t="shared" si="17"/>
        <v>1.21435067942806</v>
      </c>
      <c r="AE64" s="231">
        <f t="shared" si="18"/>
        <v>1.0186673738675</v>
      </c>
      <c r="AF64" s="232">
        <f t="shared" si="19"/>
        <v>1.03854566864059</v>
      </c>
      <c r="AG64" s="243">
        <f t="shared" si="20"/>
        <v>0.999308462845722</v>
      </c>
      <c r="AH64" s="240">
        <v>7</v>
      </c>
      <c r="AI64" s="240">
        <v>12</v>
      </c>
      <c r="AJ64" s="240">
        <v>2</v>
      </c>
      <c r="AK64" s="241">
        <f t="shared" si="21"/>
        <v>14</v>
      </c>
      <c r="AL64" s="240">
        <f t="shared" si="22"/>
        <v>3</v>
      </c>
      <c r="AM64" s="242"/>
      <c r="AN64" s="240">
        <f t="shared" si="23"/>
        <v>-1</v>
      </c>
      <c r="AO64" s="242">
        <f>AN64*5</f>
        <v>-5</v>
      </c>
      <c r="AP64" s="61">
        <v>150</v>
      </c>
      <c r="AQ64" s="61">
        <v>0</v>
      </c>
      <c r="AR64" s="61">
        <v>0</v>
      </c>
      <c r="AS64" s="212">
        <f t="shared" si="24"/>
        <v>150</v>
      </c>
      <c r="AT64" s="120">
        <v>0</v>
      </c>
      <c r="AU64" s="120">
        <v>0</v>
      </c>
      <c r="AV64" s="120">
        <v>0</v>
      </c>
      <c r="AW64" s="120">
        <f t="shared" si="25"/>
        <v>0</v>
      </c>
      <c r="AX64" s="254">
        <f>(R64*100)+(S64*50)</f>
        <v>400</v>
      </c>
      <c r="AY64" s="254">
        <v>0</v>
      </c>
    </row>
    <row r="65" s="61" customFormat="1" customHeight="1" spans="1:51">
      <c r="A65" s="184">
        <v>63</v>
      </c>
      <c r="B65" s="20">
        <v>307</v>
      </c>
      <c r="C65" s="21" t="s">
        <v>118</v>
      </c>
      <c r="D65" s="20" t="s">
        <v>116</v>
      </c>
      <c r="E65" s="78">
        <v>3</v>
      </c>
      <c r="F65" s="76">
        <v>200</v>
      </c>
      <c r="G65" s="77">
        <v>600</v>
      </c>
      <c r="H65" s="89">
        <v>100000</v>
      </c>
      <c r="I65" s="195">
        <f t="shared" si="0"/>
        <v>300000</v>
      </c>
      <c r="J65" s="196">
        <v>22175.4</v>
      </c>
      <c r="K65" s="196">
        <f t="shared" si="1"/>
        <v>66526.2</v>
      </c>
      <c r="L65" s="197">
        <v>0.221754</v>
      </c>
      <c r="M65" s="198">
        <v>120000</v>
      </c>
      <c r="N65" s="198">
        <f t="shared" si="2"/>
        <v>360000</v>
      </c>
      <c r="O65" s="198">
        <v>23198.88</v>
      </c>
      <c r="P65" s="198">
        <f t="shared" si="3"/>
        <v>69596.64</v>
      </c>
      <c r="Q65" s="161">
        <v>0.193324</v>
      </c>
      <c r="R65" s="211">
        <v>22</v>
      </c>
      <c r="S65" s="211">
        <v>2</v>
      </c>
      <c r="T65" s="212">
        <v>42</v>
      </c>
      <c r="U65" s="212">
        <v>40</v>
      </c>
      <c r="V65" s="212">
        <v>9</v>
      </c>
      <c r="W65" s="213">
        <v>360013.58</v>
      </c>
      <c r="X65" s="213">
        <v>73128</v>
      </c>
      <c r="Y65" s="215">
        <f t="shared" si="4"/>
        <v>0.203125670981634</v>
      </c>
      <c r="Z65" s="229"/>
      <c r="AA65" s="230"/>
      <c r="AB65" s="114">
        <f t="shared" si="5"/>
        <v>1.20004526666667</v>
      </c>
      <c r="AC65" s="114">
        <f t="shared" si="6"/>
        <v>1.09923609044256</v>
      </c>
      <c r="AD65" s="231">
        <f t="shared" si="17"/>
        <v>1.20004526666667</v>
      </c>
      <c r="AE65" s="231">
        <f t="shared" si="18"/>
        <v>1.09923609044256</v>
      </c>
      <c r="AF65" s="232">
        <f t="shared" si="19"/>
        <v>1.00003772222222</v>
      </c>
      <c r="AG65" s="232">
        <f t="shared" si="20"/>
        <v>1.0507403805701</v>
      </c>
      <c r="AH65" s="240">
        <v>98.2</v>
      </c>
      <c r="AI65" s="240">
        <v>27</v>
      </c>
      <c r="AJ65" s="240">
        <v>5</v>
      </c>
      <c r="AK65" s="241">
        <f t="shared" si="21"/>
        <v>32</v>
      </c>
      <c r="AL65" s="240">
        <f t="shared" si="22"/>
        <v>76.2</v>
      </c>
      <c r="AM65" s="242"/>
      <c r="AN65" s="240">
        <f t="shared" si="23"/>
        <v>-8</v>
      </c>
      <c r="AO65" s="242">
        <f>AN65*5</f>
        <v>-40</v>
      </c>
      <c r="AP65" s="61">
        <v>200</v>
      </c>
      <c r="AQ65" s="61">
        <v>0</v>
      </c>
      <c r="AR65" s="61">
        <v>0</v>
      </c>
      <c r="AS65" s="212">
        <f t="shared" si="24"/>
        <v>200</v>
      </c>
      <c r="AT65" s="120">
        <v>0</v>
      </c>
      <c r="AU65" s="120">
        <v>-200</v>
      </c>
      <c r="AV65" s="120">
        <v>0</v>
      </c>
      <c r="AW65" s="120">
        <f t="shared" si="25"/>
        <v>-200</v>
      </c>
      <c r="AX65" s="254"/>
      <c r="AY65" s="254">
        <v>2000</v>
      </c>
    </row>
    <row r="66" s="61" customFormat="1" customHeight="1" spans="1:51">
      <c r="A66" s="184">
        <v>64</v>
      </c>
      <c r="B66" s="20">
        <v>753</v>
      </c>
      <c r="C66" s="21" t="s">
        <v>119</v>
      </c>
      <c r="D66" s="20" t="s">
        <v>73</v>
      </c>
      <c r="E66" s="78">
        <v>37</v>
      </c>
      <c r="F66" s="76">
        <v>100</v>
      </c>
      <c r="G66" s="77">
        <v>300</v>
      </c>
      <c r="H66" s="89">
        <v>5000</v>
      </c>
      <c r="I66" s="195">
        <f t="shared" si="0"/>
        <v>15000</v>
      </c>
      <c r="J66" s="196">
        <v>1170</v>
      </c>
      <c r="K66" s="196">
        <f t="shared" si="1"/>
        <v>3510</v>
      </c>
      <c r="L66" s="197">
        <v>0.234</v>
      </c>
      <c r="M66" s="198">
        <v>6300</v>
      </c>
      <c r="N66" s="198">
        <f t="shared" si="2"/>
        <v>18900</v>
      </c>
      <c r="O66" s="198">
        <v>1285.2</v>
      </c>
      <c r="P66" s="198">
        <f t="shared" si="3"/>
        <v>3855.6</v>
      </c>
      <c r="Q66" s="161">
        <v>0.204</v>
      </c>
      <c r="R66" s="211">
        <v>2</v>
      </c>
      <c r="S66" s="211">
        <v>1</v>
      </c>
      <c r="T66" s="212">
        <v>3</v>
      </c>
      <c r="U66" s="212">
        <v>5</v>
      </c>
      <c r="V66" s="212">
        <v>1</v>
      </c>
      <c r="W66" s="213">
        <v>17990.88</v>
      </c>
      <c r="X66" s="213">
        <v>4658.14</v>
      </c>
      <c r="Y66" s="215">
        <f t="shared" si="4"/>
        <v>0.258916740037174</v>
      </c>
      <c r="Z66" s="229"/>
      <c r="AA66" s="230"/>
      <c r="AB66" s="114">
        <f t="shared" si="5"/>
        <v>1.199392</v>
      </c>
      <c r="AC66" s="114">
        <f t="shared" si="6"/>
        <v>1.32710541310541</v>
      </c>
      <c r="AD66" s="231">
        <f t="shared" si="17"/>
        <v>1.199392</v>
      </c>
      <c r="AE66" s="231">
        <f t="shared" si="18"/>
        <v>1.32710541310541</v>
      </c>
      <c r="AF66" s="243">
        <f t="shared" si="19"/>
        <v>0.951898412698413</v>
      </c>
      <c r="AG66" s="243">
        <f t="shared" si="20"/>
        <v>1.20814918560017</v>
      </c>
      <c r="AH66" s="240">
        <v>0</v>
      </c>
      <c r="AI66" s="240">
        <v>5</v>
      </c>
      <c r="AJ66" s="240">
        <v>1</v>
      </c>
      <c r="AK66" s="241">
        <f t="shared" si="21"/>
        <v>6</v>
      </c>
      <c r="AL66" s="240">
        <f t="shared" si="22"/>
        <v>-2</v>
      </c>
      <c r="AM66" s="242">
        <f>AL66*30</f>
        <v>-60</v>
      </c>
      <c r="AN66" s="240">
        <f t="shared" si="23"/>
        <v>1</v>
      </c>
      <c r="AO66" s="242"/>
      <c r="AP66" s="61">
        <v>100</v>
      </c>
      <c r="AQ66" s="61">
        <v>0</v>
      </c>
      <c r="AR66" s="61">
        <v>0</v>
      </c>
      <c r="AS66" s="212">
        <f t="shared" si="24"/>
        <v>100</v>
      </c>
      <c r="AT66" s="120">
        <v>0</v>
      </c>
      <c r="AU66" s="120">
        <v>0</v>
      </c>
      <c r="AV66" s="120">
        <v>0</v>
      </c>
      <c r="AW66" s="120">
        <f t="shared" si="25"/>
        <v>0</v>
      </c>
      <c r="AX66" s="254">
        <f>(R66*100)+(S66*50)</f>
        <v>250</v>
      </c>
      <c r="AY66" s="254">
        <v>0</v>
      </c>
    </row>
    <row r="67" s="61" customFormat="1" customHeight="1" spans="1:51">
      <c r="A67" s="184">
        <v>65</v>
      </c>
      <c r="B67" s="20">
        <v>105910</v>
      </c>
      <c r="C67" s="21" t="s">
        <v>120</v>
      </c>
      <c r="D67" s="20" t="s">
        <v>73</v>
      </c>
      <c r="E67" s="78">
        <v>35</v>
      </c>
      <c r="F67" s="76">
        <v>100</v>
      </c>
      <c r="G67" s="77">
        <v>300</v>
      </c>
      <c r="H67" s="89">
        <v>4500</v>
      </c>
      <c r="I67" s="195">
        <f t="shared" ref="I67:I114" si="27">H67*3</f>
        <v>13500</v>
      </c>
      <c r="J67" s="196">
        <v>1031.589</v>
      </c>
      <c r="K67" s="196">
        <f t="shared" ref="K67:K114" si="28">J67*3</f>
        <v>3094.767</v>
      </c>
      <c r="L67" s="197">
        <v>0.229242</v>
      </c>
      <c r="M67" s="198">
        <v>5533.92</v>
      </c>
      <c r="N67" s="198">
        <f t="shared" ref="N67:N114" si="29">M67*3</f>
        <v>16601.76</v>
      </c>
      <c r="O67" s="198">
        <v>1105.96497984</v>
      </c>
      <c r="P67" s="198">
        <f t="shared" ref="P67:P114" si="30">O67*3</f>
        <v>3317.89493952</v>
      </c>
      <c r="Q67" s="161">
        <v>0.199852</v>
      </c>
      <c r="R67" s="211">
        <v>2</v>
      </c>
      <c r="S67" s="211">
        <v>2</v>
      </c>
      <c r="T67" s="212">
        <v>3</v>
      </c>
      <c r="U67" s="212">
        <v>5</v>
      </c>
      <c r="V67" s="212">
        <v>1</v>
      </c>
      <c r="W67" s="213">
        <v>16120.36</v>
      </c>
      <c r="X67" s="213">
        <v>3597.38</v>
      </c>
      <c r="Y67" s="215">
        <f t="shared" ref="Y67:Y115" si="31">X67/W67</f>
        <v>0.223157547350059</v>
      </c>
      <c r="Z67" s="229"/>
      <c r="AA67" s="230"/>
      <c r="AB67" s="114">
        <f t="shared" ref="AB67:AB115" si="32">W67/I67</f>
        <v>1.19410074074074</v>
      </c>
      <c r="AC67" s="114">
        <f t="shared" ref="AC67:AC115" si="33">X67/K67</f>
        <v>1.16240737994169</v>
      </c>
      <c r="AD67" s="231">
        <f t="shared" si="17"/>
        <v>1.19410074074074</v>
      </c>
      <c r="AE67" s="231">
        <f t="shared" si="18"/>
        <v>1.16240737994169</v>
      </c>
      <c r="AF67" s="243">
        <f t="shared" si="19"/>
        <v>0.971003074372838</v>
      </c>
      <c r="AG67" s="243">
        <f t="shared" si="20"/>
        <v>1.08423565711832</v>
      </c>
      <c r="AH67" s="240">
        <v>6</v>
      </c>
      <c r="AI67" s="240">
        <v>7</v>
      </c>
      <c r="AJ67" s="240">
        <v>1</v>
      </c>
      <c r="AK67" s="241">
        <f t="shared" si="21"/>
        <v>8</v>
      </c>
      <c r="AL67" s="240">
        <f t="shared" si="22"/>
        <v>4</v>
      </c>
      <c r="AM67" s="242"/>
      <c r="AN67" s="240">
        <f t="shared" si="23"/>
        <v>3</v>
      </c>
      <c r="AO67" s="242"/>
      <c r="AP67" s="61">
        <v>0</v>
      </c>
      <c r="AQ67" s="61">
        <v>0</v>
      </c>
      <c r="AR67" s="61">
        <v>100</v>
      </c>
      <c r="AS67" s="212">
        <f t="shared" si="24"/>
        <v>100</v>
      </c>
      <c r="AT67" s="120">
        <v>0</v>
      </c>
      <c r="AU67" s="120">
        <v>-100</v>
      </c>
      <c r="AV67" s="120">
        <v>0</v>
      </c>
      <c r="AW67" s="120">
        <f t="shared" si="25"/>
        <v>-100</v>
      </c>
      <c r="AX67" s="254">
        <f>(R67*100)+(S67*50)</f>
        <v>300</v>
      </c>
      <c r="AY67" s="254">
        <v>0</v>
      </c>
    </row>
    <row r="68" s="61" customFormat="1" customHeight="1" spans="1:51">
      <c r="A68" s="184">
        <v>66</v>
      </c>
      <c r="B68" s="81">
        <v>515</v>
      </c>
      <c r="C68" s="82" t="s">
        <v>121</v>
      </c>
      <c r="D68" s="81" t="s">
        <v>49</v>
      </c>
      <c r="E68" s="83">
        <v>14</v>
      </c>
      <c r="F68" s="76">
        <v>150</v>
      </c>
      <c r="G68" s="77">
        <v>450</v>
      </c>
      <c r="H68" s="89">
        <v>10357.5654</v>
      </c>
      <c r="I68" s="195">
        <f t="shared" si="27"/>
        <v>31072.6962</v>
      </c>
      <c r="J68" s="196">
        <v>2494.7646325056</v>
      </c>
      <c r="K68" s="196">
        <f t="shared" si="28"/>
        <v>7484.2938975168</v>
      </c>
      <c r="L68" s="197">
        <v>0.240864</v>
      </c>
      <c r="M68" s="198">
        <v>12110.894070912</v>
      </c>
      <c r="N68" s="198">
        <f t="shared" si="29"/>
        <v>36332.682212736</v>
      </c>
      <c r="O68" s="198">
        <v>2543.09398058639</v>
      </c>
      <c r="P68" s="198">
        <f t="shared" si="30"/>
        <v>7629.28194175917</v>
      </c>
      <c r="Q68" s="161">
        <v>0.209984</v>
      </c>
      <c r="R68" s="211">
        <v>2</v>
      </c>
      <c r="S68" s="214">
        <v>1</v>
      </c>
      <c r="T68" s="212">
        <v>10</v>
      </c>
      <c r="U68" s="212">
        <v>10</v>
      </c>
      <c r="V68" s="212">
        <v>2</v>
      </c>
      <c r="W68" s="213">
        <v>37044.38</v>
      </c>
      <c r="X68" s="213">
        <v>8229.22</v>
      </c>
      <c r="Y68" s="215">
        <f t="shared" si="31"/>
        <v>0.222144897552611</v>
      </c>
      <c r="Z68" s="229">
        <v>490</v>
      </c>
      <c r="AA68" s="230">
        <v>41</v>
      </c>
      <c r="AB68" s="114">
        <f t="shared" si="32"/>
        <v>1.19218428171032</v>
      </c>
      <c r="AC68" s="114">
        <f t="shared" si="33"/>
        <v>1.09953191479164</v>
      </c>
      <c r="AD68" s="231">
        <f t="shared" ref="AD68:AD99" si="34">(W68-Z68)/I68</f>
        <v>1.17641481011873</v>
      </c>
      <c r="AE68" s="231">
        <f t="shared" ref="AE68:AE99" si="35">(X68-AA68)/K68</f>
        <v>1.09405377609727</v>
      </c>
      <c r="AF68" s="232">
        <f t="shared" ref="AF68:AF99" si="36">(W68-Z68)/N68</f>
        <v>1.00610188331172</v>
      </c>
      <c r="AG68" s="232">
        <f t="shared" ref="AG68:AG99" si="37">(X68-AA68)/P68</f>
        <v>1.07326221032434</v>
      </c>
      <c r="AH68" s="240">
        <v>5</v>
      </c>
      <c r="AI68" s="240">
        <v>8</v>
      </c>
      <c r="AJ68" s="240">
        <v>2</v>
      </c>
      <c r="AK68" s="241">
        <f t="shared" ref="AK68:AK99" si="38">AI68+AJ68</f>
        <v>10</v>
      </c>
      <c r="AL68" s="240">
        <f t="shared" ref="AL68:AL99" si="39">AH68-R68</f>
        <v>3</v>
      </c>
      <c r="AM68" s="242"/>
      <c r="AN68" s="240">
        <f t="shared" ref="AN68:AN114" si="40">AK68-U68</f>
        <v>0</v>
      </c>
      <c r="AO68" s="242"/>
      <c r="AP68" s="61">
        <v>150</v>
      </c>
      <c r="AQ68" s="61">
        <v>0</v>
      </c>
      <c r="AR68" s="61">
        <v>0</v>
      </c>
      <c r="AS68" s="212">
        <f t="shared" ref="AS68:AS114" si="41">AP68+AQ68+AR68</f>
        <v>150</v>
      </c>
      <c r="AT68" s="120">
        <v>0</v>
      </c>
      <c r="AU68" s="120">
        <v>0</v>
      </c>
      <c r="AV68" s="120">
        <v>-150</v>
      </c>
      <c r="AW68" s="120">
        <f t="shared" ref="AW68:AW114" si="42">AT68+AU68+AV68</f>
        <v>-150</v>
      </c>
      <c r="AX68" s="254"/>
      <c r="AY68" s="254">
        <f>(R68*200)+(S68*100)</f>
        <v>500</v>
      </c>
    </row>
    <row r="69" s="61" customFormat="1" customHeight="1" spans="1:51">
      <c r="A69" s="184">
        <v>67</v>
      </c>
      <c r="B69" s="20">
        <v>752</v>
      </c>
      <c r="C69" s="21" t="s">
        <v>122</v>
      </c>
      <c r="D69" s="21" t="s">
        <v>68</v>
      </c>
      <c r="E69" s="78">
        <v>27</v>
      </c>
      <c r="F69" s="76">
        <v>100</v>
      </c>
      <c r="G69" s="77">
        <v>300</v>
      </c>
      <c r="H69" s="89">
        <v>7200</v>
      </c>
      <c r="I69" s="195">
        <f t="shared" si="27"/>
        <v>21600</v>
      </c>
      <c r="J69" s="196">
        <v>1482.0624</v>
      </c>
      <c r="K69" s="196">
        <f t="shared" si="28"/>
        <v>4446.1872</v>
      </c>
      <c r="L69" s="197">
        <v>0.205842</v>
      </c>
      <c r="M69" s="198">
        <v>8563.968</v>
      </c>
      <c r="N69" s="198">
        <f t="shared" si="29"/>
        <v>25691.904</v>
      </c>
      <c r="O69" s="198">
        <v>1536.821185536</v>
      </c>
      <c r="P69" s="198">
        <f t="shared" si="30"/>
        <v>4610.463556608</v>
      </c>
      <c r="Q69" s="161">
        <v>0.179452</v>
      </c>
      <c r="R69" s="214">
        <v>2</v>
      </c>
      <c r="S69" s="211">
        <v>1</v>
      </c>
      <c r="T69" s="212">
        <v>4</v>
      </c>
      <c r="U69" s="212">
        <v>5</v>
      </c>
      <c r="V69" s="212">
        <v>1</v>
      </c>
      <c r="W69" s="213">
        <v>25712.16</v>
      </c>
      <c r="X69" s="213">
        <v>3955.28</v>
      </c>
      <c r="Y69" s="215">
        <f t="shared" si="31"/>
        <v>0.15382916098842</v>
      </c>
      <c r="Z69" s="229"/>
      <c r="AA69" s="230"/>
      <c r="AB69" s="114">
        <f t="shared" si="32"/>
        <v>1.19037777777778</v>
      </c>
      <c r="AC69" s="102">
        <f t="shared" si="33"/>
        <v>0.889589174292976</v>
      </c>
      <c r="AD69" s="231">
        <f t="shared" si="34"/>
        <v>1.19037777777778</v>
      </c>
      <c r="AE69" s="233">
        <f t="shared" si="35"/>
        <v>0.889589174292976</v>
      </c>
      <c r="AF69" s="232">
        <f t="shared" si="36"/>
        <v>1.00078841957373</v>
      </c>
      <c r="AG69" s="243">
        <f t="shared" si="37"/>
        <v>0.857892043053035</v>
      </c>
      <c r="AH69" s="240">
        <v>3</v>
      </c>
      <c r="AI69" s="240">
        <v>2</v>
      </c>
      <c r="AJ69" s="240">
        <v>2</v>
      </c>
      <c r="AK69" s="241">
        <f t="shared" si="38"/>
        <v>4</v>
      </c>
      <c r="AL69" s="240">
        <f t="shared" si="39"/>
        <v>1</v>
      </c>
      <c r="AM69" s="242"/>
      <c r="AN69" s="240">
        <f t="shared" si="40"/>
        <v>-1</v>
      </c>
      <c r="AO69" s="242">
        <f>AN69*5</f>
        <v>-5</v>
      </c>
      <c r="AP69" s="61">
        <v>0</v>
      </c>
      <c r="AQ69" s="61">
        <v>0</v>
      </c>
      <c r="AR69" s="61">
        <v>0</v>
      </c>
      <c r="AS69" s="212">
        <f t="shared" si="41"/>
        <v>0</v>
      </c>
      <c r="AT69" s="120">
        <v>0</v>
      </c>
      <c r="AU69" s="120">
        <v>0</v>
      </c>
      <c r="AV69" s="120">
        <v>0</v>
      </c>
      <c r="AW69" s="120">
        <f t="shared" si="42"/>
        <v>0</v>
      </c>
      <c r="AX69" s="254"/>
      <c r="AY69" s="254">
        <v>0</v>
      </c>
    </row>
    <row r="70" s="61" customFormat="1" customHeight="1" spans="1:51">
      <c r="A70" s="184">
        <v>68</v>
      </c>
      <c r="B70" s="20">
        <v>102935</v>
      </c>
      <c r="C70" s="21" t="s">
        <v>123</v>
      </c>
      <c r="D70" s="20" t="s">
        <v>49</v>
      </c>
      <c r="E70" s="78">
        <v>21</v>
      </c>
      <c r="F70" s="76">
        <v>150</v>
      </c>
      <c r="G70" s="77">
        <v>450</v>
      </c>
      <c r="H70" s="89">
        <v>8749.224297396</v>
      </c>
      <c r="I70" s="195">
        <f t="shared" si="27"/>
        <v>26247.672892188</v>
      </c>
      <c r="J70" s="196">
        <v>2297.77378032792</v>
      </c>
      <c r="K70" s="196">
        <f t="shared" si="28"/>
        <v>6893.32134098376</v>
      </c>
      <c r="L70" s="197">
        <v>0.262626</v>
      </c>
      <c r="M70" s="198">
        <v>10406.6773482947</v>
      </c>
      <c r="N70" s="198">
        <f t="shared" si="29"/>
        <v>31220.0320448841</v>
      </c>
      <c r="O70" s="198">
        <v>2382.67121895616</v>
      </c>
      <c r="P70" s="198">
        <f t="shared" si="30"/>
        <v>7148.01365686848</v>
      </c>
      <c r="Q70" s="161">
        <v>0.228956</v>
      </c>
      <c r="R70" s="211">
        <v>3</v>
      </c>
      <c r="S70" s="211">
        <v>1</v>
      </c>
      <c r="T70" s="212">
        <v>4</v>
      </c>
      <c r="U70" s="212">
        <v>10</v>
      </c>
      <c r="V70" s="212">
        <v>2</v>
      </c>
      <c r="W70" s="213">
        <v>31222.32</v>
      </c>
      <c r="X70" s="213">
        <v>7223.05</v>
      </c>
      <c r="Y70" s="215">
        <f t="shared" si="31"/>
        <v>0.231342513945152</v>
      </c>
      <c r="Z70" s="229"/>
      <c r="AA70" s="230"/>
      <c r="AB70" s="114">
        <f t="shared" si="32"/>
        <v>1.18952716792248</v>
      </c>
      <c r="AC70" s="114">
        <f t="shared" si="33"/>
        <v>1.04783306082887</v>
      </c>
      <c r="AD70" s="231">
        <f t="shared" si="34"/>
        <v>1.18952716792248</v>
      </c>
      <c r="AE70" s="231">
        <f t="shared" si="35"/>
        <v>1.04783306082887</v>
      </c>
      <c r="AF70" s="232">
        <f t="shared" si="36"/>
        <v>1.00007328484201</v>
      </c>
      <c r="AG70" s="232">
        <f t="shared" si="37"/>
        <v>1.01049750976055</v>
      </c>
      <c r="AH70" s="240">
        <v>6</v>
      </c>
      <c r="AI70" s="240">
        <v>2</v>
      </c>
      <c r="AJ70" s="240">
        <v>4</v>
      </c>
      <c r="AK70" s="241">
        <f t="shared" si="38"/>
        <v>6</v>
      </c>
      <c r="AL70" s="240">
        <f t="shared" si="39"/>
        <v>3</v>
      </c>
      <c r="AM70" s="242"/>
      <c r="AN70" s="240">
        <f t="shared" si="40"/>
        <v>-4</v>
      </c>
      <c r="AO70" s="242">
        <f>AN70*5</f>
        <v>-20</v>
      </c>
      <c r="AP70" s="61">
        <v>150</v>
      </c>
      <c r="AQ70" s="61">
        <v>0</v>
      </c>
      <c r="AR70" s="61">
        <v>150</v>
      </c>
      <c r="AS70" s="212">
        <f t="shared" si="41"/>
        <v>300</v>
      </c>
      <c r="AT70" s="120">
        <v>0</v>
      </c>
      <c r="AU70" s="120">
        <v>-150</v>
      </c>
      <c r="AV70" s="120">
        <v>0</v>
      </c>
      <c r="AW70" s="120">
        <f t="shared" si="42"/>
        <v>-150</v>
      </c>
      <c r="AX70" s="254"/>
      <c r="AY70" s="254">
        <f>(R70*200)+(S70*100)</f>
        <v>700</v>
      </c>
    </row>
    <row r="71" s="61" customFormat="1" customHeight="1" spans="1:51">
      <c r="A71" s="184">
        <v>69</v>
      </c>
      <c r="B71" s="20">
        <v>744</v>
      </c>
      <c r="C71" s="21" t="s">
        <v>124</v>
      </c>
      <c r="D71" s="20" t="s">
        <v>49</v>
      </c>
      <c r="E71" s="78">
        <v>9</v>
      </c>
      <c r="F71" s="76">
        <v>200</v>
      </c>
      <c r="G71" s="77">
        <v>600</v>
      </c>
      <c r="H71" s="89">
        <v>14320.185</v>
      </c>
      <c r="I71" s="195">
        <f t="shared" si="27"/>
        <v>42960.555</v>
      </c>
      <c r="J71" s="196">
        <v>3077.26455465</v>
      </c>
      <c r="K71" s="196">
        <f t="shared" si="28"/>
        <v>9231.79366395</v>
      </c>
      <c r="L71" s="197">
        <v>0.21489</v>
      </c>
      <c r="M71" s="198">
        <v>16022.5685928</v>
      </c>
      <c r="N71" s="198">
        <f t="shared" si="29"/>
        <v>48067.7057784</v>
      </c>
      <c r="O71" s="198">
        <v>3001.66800017515</v>
      </c>
      <c r="P71" s="198">
        <f t="shared" si="30"/>
        <v>9005.00400052545</v>
      </c>
      <c r="Q71" s="161">
        <v>0.18734</v>
      </c>
      <c r="R71" s="211">
        <v>4</v>
      </c>
      <c r="S71" s="211">
        <v>1</v>
      </c>
      <c r="T71" s="212">
        <v>10</v>
      </c>
      <c r="U71" s="212">
        <v>10</v>
      </c>
      <c r="V71" s="212">
        <v>3</v>
      </c>
      <c r="W71" s="213">
        <v>50537.46</v>
      </c>
      <c r="X71" s="213">
        <v>11832.15</v>
      </c>
      <c r="Y71" s="215">
        <f t="shared" si="31"/>
        <v>0.234126329261502</v>
      </c>
      <c r="Z71" s="229"/>
      <c r="AA71" s="230"/>
      <c r="AB71" s="114">
        <f t="shared" si="32"/>
        <v>1.17636888070929</v>
      </c>
      <c r="AC71" s="114">
        <f t="shared" si="33"/>
        <v>1.28167400948359</v>
      </c>
      <c r="AD71" s="231">
        <f t="shared" si="34"/>
        <v>1.17636888070929</v>
      </c>
      <c r="AE71" s="231">
        <f t="shared" si="35"/>
        <v>1.28167400948359</v>
      </c>
      <c r="AF71" s="232">
        <f t="shared" si="36"/>
        <v>1.05138073851467</v>
      </c>
      <c r="AG71" s="232">
        <f t="shared" si="37"/>
        <v>1.31395277551343</v>
      </c>
      <c r="AH71" s="240">
        <v>2</v>
      </c>
      <c r="AI71" s="240">
        <v>5</v>
      </c>
      <c r="AJ71" s="240">
        <v>9</v>
      </c>
      <c r="AK71" s="241">
        <f t="shared" si="38"/>
        <v>14</v>
      </c>
      <c r="AL71" s="240">
        <f t="shared" si="39"/>
        <v>-2</v>
      </c>
      <c r="AM71" s="242">
        <f>AL71*30</f>
        <v>-60</v>
      </c>
      <c r="AN71" s="240">
        <f t="shared" si="40"/>
        <v>4</v>
      </c>
      <c r="AO71" s="242"/>
      <c r="AP71" s="61">
        <v>0</v>
      </c>
      <c r="AQ71" s="61">
        <v>0</v>
      </c>
      <c r="AR71" s="61">
        <v>0</v>
      </c>
      <c r="AS71" s="212">
        <f t="shared" si="41"/>
        <v>0</v>
      </c>
      <c r="AT71" s="120">
        <v>0</v>
      </c>
      <c r="AU71" s="120">
        <v>0</v>
      </c>
      <c r="AV71" s="120">
        <v>0</v>
      </c>
      <c r="AW71" s="120">
        <f t="shared" si="42"/>
        <v>0</v>
      </c>
      <c r="AX71" s="254"/>
      <c r="AY71" s="254">
        <f>(R71*200)+(S71*100)</f>
        <v>900</v>
      </c>
    </row>
    <row r="72" s="61" customFormat="1" customHeight="1" spans="1:51">
      <c r="A72" s="184">
        <v>70</v>
      </c>
      <c r="B72" s="20">
        <v>572</v>
      </c>
      <c r="C72" s="21" t="s">
        <v>125</v>
      </c>
      <c r="D72" s="20" t="s">
        <v>49</v>
      </c>
      <c r="E72" s="78">
        <v>17</v>
      </c>
      <c r="F72" s="76">
        <v>150</v>
      </c>
      <c r="G72" s="77">
        <v>450</v>
      </c>
      <c r="H72" s="89">
        <v>11843.9993785728</v>
      </c>
      <c r="I72" s="195">
        <f t="shared" si="27"/>
        <v>35531.9981357184</v>
      </c>
      <c r="J72" s="196">
        <v>2549.77618621915</v>
      </c>
      <c r="K72" s="196">
        <f t="shared" si="28"/>
        <v>7649.32855865745</v>
      </c>
      <c r="L72" s="197">
        <v>0.21528</v>
      </c>
      <c r="M72" s="198">
        <v>13848.9515933776</v>
      </c>
      <c r="N72" s="198">
        <f t="shared" si="29"/>
        <v>41546.8547801328</v>
      </c>
      <c r="O72" s="198">
        <v>2599.17123504511</v>
      </c>
      <c r="P72" s="198">
        <f t="shared" si="30"/>
        <v>7797.51370513533</v>
      </c>
      <c r="Q72" s="161">
        <v>0.18768</v>
      </c>
      <c r="R72" s="211">
        <v>4</v>
      </c>
      <c r="S72" s="211">
        <v>1</v>
      </c>
      <c r="T72" s="212">
        <v>4</v>
      </c>
      <c r="U72" s="212">
        <v>10</v>
      </c>
      <c r="V72" s="212">
        <v>2</v>
      </c>
      <c r="W72" s="213">
        <v>41592.64</v>
      </c>
      <c r="X72" s="213">
        <v>8018.19</v>
      </c>
      <c r="Y72" s="215">
        <f t="shared" si="31"/>
        <v>0.192779058987359</v>
      </c>
      <c r="Z72" s="229">
        <v>490</v>
      </c>
      <c r="AA72" s="230">
        <v>41</v>
      </c>
      <c r="AB72" s="114">
        <f t="shared" si="32"/>
        <v>1.17056856304935</v>
      </c>
      <c r="AC72" s="114">
        <f t="shared" si="33"/>
        <v>1.04822141427368</v>
      </c>
      <c r="AD72" s="231">
        <f t="shared" si="34"/>
        <v>1.15677817619499</v>
      </c>
      <c r="AE72" s="231">
        <f t="shared" si="35"/>
        <v>1.04286146670631</v>
      </c>
      <c r="AF72" s="243">
        <f t="shared" si="36"/>
        <v>0.989308100878307</v>
      </c>
      <c r="AG72" s="243">
        <f t="shared" si="37"/>
        <v>1.02304276743321</v>
      </c>
      <c r="AH72" s="240">
        <v>1</v>
      </c>
      <c r="AI72" s="240">
        <v>6</v>
      </c>
      <c r="AJ72" s="240">
        <v>6</v>
      </c>
      <c r="AK72" s="241">
        <f t="shared" si="38"/>
        <v>12</v>
      </c>
      <c r="AL72" s="240">
        <f t="shared" si="39"/>
        <v>-3</v>
      </c>
      <c r="AM72" s="242">
        <f>AL72*30</f>
        <v>-90</v>
      </c>
      <c r="AN72" s="240">
        <f t="shared" si="40"/>
        <v>2</v>
      </c>
      <c r="AO72" s="242"/>
      <c r="AP72" s="61">
        <v>0</v>
      </c>
      <c r="AQ72" s="61">
        <v>0</v>
      </c>
      <c r="AR72" s="61">
        <v>150</v>
      </c>
      <c r="AS72" s="212">
        <f t="shared" si="41"/>
        <v>150</v>
      </c>
      <c r="AT72" s="120">
        <v>-150</v>
      </c>
      <c r="AU72" s="120">
        <v>0</v>
      </c>
      <c r="AV72" s="120">
        <v>0</v>
      </c>
      <c r="AW72" s="120">
        <f t="shared" si="42"/>
        <v>-150</v>
      </c>
      <c r="AX72" s="254">
        <f>(R72*100)+(S72*50)</f>
        <v>450</v>
      </c>
      <c r="AY72" s="254">
        <v>0</v>
      </c>
    </row>
    <row r="73" s="61" customFormat="1" customHeight="1" spans="1:51">
      <c r="A73" s="184">
        <v>71</v>
      </c>
      <c r="B73" s="81">
        <v>106568</v>
      </c>
      <c r="C73" s="82" t="s">
        <v>126</v>
      </c>
      <c r="D73" s="81" t="s">
        <v>73</v>
      </c>
      <c r="E73" s="83">
        <v>36</v>
      </c>
      <c r="F73" s="76">
        <v>100</v>
      </c>
      <c r="G73" s="77">
        <v>300</v>
      </c>
      <c r="H73" s="89">
        <v>4000</v>
      </c>
      <c r="I73" s="195">
        <f t="shared" si="27"/>
        <v>12000</v>
      </c>
      <c r="J73" s="196">
        <v>971.568</v>
      </c>
      <c r="K73" s="196">
        <f t="shared" si="28"/>
        <v>2914.704</v>
      </c>
      <c r="L73" s="197">
        <v>0.242892</v>
      </c>
      <c r="M73" s="198">
        <v>5040</v>
      </c>
      <c r="N73" s="198">
        <f t="shared" si="29"/>
        <v>15120</v>
      </c>
      <c r="O73" s="198">
        <v>1067.23008</v>
      </c>
      <c r="P73" s="198">
        <f t="shared" si="30"/>
        <v>3201.69024</v>
      </c>
      <c r="Q73" s="161">
        <v>0.211752</v>
      </c>
      <c r="R73" s="211">
        <v>2</v>
      </c>
      <c r="S73" s="211">
        <v>1</v>
      </c>
      <c r="T73" s="212">
        <v>3</v>
      </c>
      <c r="U73" s="212">
        <v>5</v>
      </c>
      <c r="V73" s="212">
        <v>1</v>
      </c>
      <c r="W73" s="213">
        <v>14040.66</v>
      </c>
      <c r="X73" s="213">
        <v>3616.13</v>
      </c>
      <c r="Y73" s="215">
        <f t="shared" si="31"/>
        <v>0.257547009898395</v>
      </c>
      <c r="Z73" s="229"/>
      <c r="AA73" s="230"/>
      <c r="AB73" s="114">
        <f t="shared" si="32"/>
        <v>1.170055</v>
      </c>
      <c r="AC73" s="114">
        <f t="shared" si="33"/>
        <v>1.24065085168168</v>
      </c>
      <c r="AD73" s="231">
        <f t="shared" si="34"/>
        <v>1.170055</v>
      </c>
      <c r="AE73" s="231">
        <f t="shared" si="35"/>
        <v>1.24065085168168</v>
      </c>
      <c r="AF73" s="243">
        <f t="shared" si="36"/>
        <v>0.928615079365079</v>
      </c>
      <c r="AG73" s="243">
        <f t="shared" si="37"/>
        <v>1.12944405265139</v>
      </c>
      <c r="AH73" s="240">
        <v>9</v>
      </c>
      <c r="AI73" s="240">
        <v>3</v>
      </c>
      <c r="AJ73" s="240">
        <v>1</v>
      </c>
      <c r="AK73" s="241">
        <f t="shared" si="38"/>
        <v>4</v>
      </c>
      <c r="AL73" s="240">
        <f t="shared" si="39"/>
        <v>7</v>
      </c>
      <c r="AM73" s="242"/>
      <c r="AN73" s="240">
        <f t="shared" si="40"/>
        <v>-1</v>
      </c>
      <c r="AO73" s="242">
        <f>AN73*5</f>
        <v>-5</v>
      </c>
      <c r="AP73" s="61">
        <v>100</v>
      </c>
      <c r="AQ73" s="61">
        <v>0</v>
      </c>
      <c r="AR73" s="61">
        <v>0</v>
      </c>
      <c r="AS73" s="212">
        <f t="shared" si="41"/>
        <v>100</v>
      </c>
      <c r="AT73" s="120">
        <v>0</v>
      </c>
      <c r="AU73" s="120">
        <v>-100</v>
      </c>
      <c r="AV73" s="120">
        <v>-100</v>
      </c>
      <c r="AW73" s="120">
        <f t="shared" si="42"/>
        <v>-200</v>
      </c>
      <c r="AX73" s="254">
        <f>(R73*100)+(S73*50)</f>
        <v>250</v>
      </c>
      <c r="AY73" s="254">
        <v>0</v>
      </c>
    </row>
    <row r="74" s="61" customFormat="1" customHeight="1" spans="1:51">
      <c r="A74" s="184">
        <v>72</v>
      </c>
      <c r="B74" s="20">
        <v>730</v>
      </c>
      <c r="C74" s="21" t="s">
        <v>127</v>
      </c>
      <c r="D74" s="21" t="s">
        <v>68</v>
      </c>
      <c r="E74" s="78">
        <v>3</v>
      </c>
      <c r="F74" s="76">
        <v>200</v>
      </c>
      <c r="G74" s="77">
        <v>600</v>
      </c>
      <c r="H74" s="89">
        <v>18103.0867943232</v>
      </c>
      <c r="I74" s="195">
        <f t="shared" si="27"/>
        <v>54309.2603829696</v>
      </c>
      <c r="J74" s="196">
        <v>4346.26148992829</v>
      </c>
      <c r="K74" s="196">
        <f t="shared" si="28"/>
        <v>13038.7844697849</v>
      </c>
      <c r="L74" s="197">
        <v>0.240084</v>
      </c>
      <c r="M74" s="198">
        <v>20255.1817524323</v>
      </c>
      <c r="N74" s="198">
        <f t="shared" si="29"/>
        <v>60765.5452572969</v>
      </c>
      <c r="O74" s="198">
        <v>4239.4905615111</v>
      </c>
      <c r="P74" s="198">
        <f t="shared" si="30"/>
        <v>12718.4716845333</v>
      </c>
      <c r="Q74" s="161">
        <v>0.209304</v>
      </c>
      <c r="R74" s="211">
        <v>5</v>
      </c>
      <c r="S74" s="211">
        <v>0</v>
      </c>
      <c r="T74" s="212">
        <v>10</v>
      </c>
      <c r="U74" s="212">
        <v>15</v>
      </c>
      <c r="V74" s="212">
        <v>3</v>
      </c>
      <c r="W74" s="213">
        <v>63261.71</v>
      </c>
      <c r="X74" s="213">
        <v>13365.37</v>
      </c>
      <c r="Y74" s="215">
        <f t="shared" si="31"/>
        <v>0.211271083250832</v>
      </c>
      <c r="Z74" s="229"/>
      <c r="AA74" s="230"/>
      <c r="AB74" s="114">
        <f t="shared" si="32"/>
        <v>1.16484204634534</v>
      </c>
      <c r="AC74" s="114">
        <f t="shared" si="33"/>
        <v>1.0250472374148</v>
      </c>
      <c r="AD74" s="231">
        <f t="shared" si="34"/>
        <v>1.16484204634534</v>
      </c>
      <c r="AE74" s="231">
        <f t="shared" si="35"/>
        <v>1.0250472374148</v>
      </c>
      <c r="AF74" s="232">
        <f t="shared" si="36"/>
        <v>1.04107861999977</v>
      </c>
      <c r="AG74" s="232">
        <f t="shared" si="37"/>
        <v>1.05086289701406</v>
      </c>
      <c r="AH74" s="240">
        <v>18</v>
      </c>
      <c r="AI74" s="240">
        <v>19</v>
      </c>
      <c r="AJ74" s="240">
        <v>4</v>
      </c>
      <c r="AK74" s="241">
        <f t="shared" si="38"/>
        <v>23</v>
      </c>
      <c r="AL74" s="240">
        <f t="shared" si="39"/>
        <v>13</v>
      </c>
      <c r="AM74" s="242"/>
      <c r="AN74" s="240">
        <f t="shared" si="40"/>
        <v>8</v>
      </c>
      <c r="AO74" s="242"/>
      <c r="AP74" s="61">
        <v>0</v>
      </c>
      <c r="AQ74" s="61">
        <v>200</v>
      </c>
      <c r="AR74" s="61">
        <v>0</v>
      </c>
      <c r="AS74" s="212">
        <f t="shared" si="41"/>
        <v>200</v>
      </c>
      <c r="AT74" s="120">
        <v>0</v>
      </c>
      <c r="AU74" s="120">
        <v>0</v>
      </c>
      <c r="AV74" s="120">
        <v>0</v>
      </c>
      <c r="AW74" s="120">
        <f t="shared" si="42"/>
        <v>0</v>
      </c>
      <c r="AX74" s="254"/>
      <c r="AY74" s="254">
        <f>(R74*200)+(S74*100)</f>
        <v>1000</v>
      </c>
    </row>
    <row r="75" s="61" customFormat="1" customHeight="1" spans="1:51">
      <c r="A75" s="184">
        <v>73</v>
      </c>
      <c r="B75" s="20">
        <v>707</v>
      </c>
      <c r="C75" s="21" t="s">
        <v>128</v>
      </c>
      <c r="D75" s="20" t="s">
        <v>73</v>
      </c>
      <c r="E75" s="78">
        <v>7</v>
      </c>
      <c r="F75" s="76">
        <v>200</v>
      </c>
      <c r="G75" s="77">
        <v>600</v>
      </c>
      <c r="H75" s="89">
        <v>15045</v>
      </c>
      <c r="I75" s="195">
        <f t="shared" si="27"/>
        <v>45135</v>
      </c>
      <c r="J75" s="196">
        <v>3623.79888</v>
      </c>
      <c r="K75" s="196">
        <f t="shared" si="28"/>
        <v>10871.39664</v>
      </c>
      <c r="L75" s="197">
        <v>0.240864</v>
      </c>
      <c r="M75" s="198">
        <v>17440.164</v>
      </c>
      <c r="N75" s="198">
        <f t="shared" si="29"/>
        <v>52320.492</v>
      </c>
      <c r="O75" s="198">
        <v>3662.155397376</v>
      </c>
      <c r="P75" s="198">
        <f t="shared" si="30"/>
        <v>10986.466192128</v>
      </c>
      <c r="Q75" s="161">
        <v>0.209984</v>
      </c>
      <c r="R75" s="211">
        <v>4</v>
      </c>
      <c r="S75" s="211">
        <v>1</v>
      </c>
      <c r="T75" s="212">
        <v>10</v>
      </c>
      <c r="U75" s="212">
        <v>15</v>
      </c>
      <c r="V75" s="212">
        <v>3</v>
      </c>
      <c r="W75" s="213">
        <v>52344.31</v>
      </c>
      <c r="X75" s="213">
        <v>13563.21</v>
      </c>
      <c r="Y75" s="215">
        <f t="shared" si="31"/>
        <v>0.259115269644399</v>
      </c>
      <c r="Z75" s="229"/>
      <c r="AA75" s="230"/>
      <c r="AB75" s="114">
        <f t="shared" si="32"/>
        <v>1.15972770577157</v>
      </c>
      <c r="AC75" s="114">
        <f t="shared" si="33"/>
        <v>1.24760510991714</v>
      </c>
      <c r="AD75" s="231">
        <f t="shared" si="34"/>
        <v>1.15972770577157</v>
      </c>
      <c r="AE75" s="231">
        <f t="shared" si="35"/>
        <v>1.24760510991714</v>
      </c>
      <c r="AF75" s="232">
        <f t="shared" si="36"/>
        <v>1.0004552327222</v>
      </c>
      <c r="AG75" s="232">
        <f t="shared" si="37"/>
        <v>1.23453800000935</v>
      </c>
      <c r="AH75" s="240">
        <v>16</v>
      </c>
      <c r="AI75" s="240">
        <v>7</v>
      </c>
      <c r="AJ75" s="240">
        <v>6</v>
      </c>
      <c r="AK75" s="241">
        <f t="shared" si="38"/>
        <v>13</v>
      </c>
      <c r="AL75" s="240">
        <f t="shared" si="39"/>
        <v>12</v>
      </c>
      <c r="AM75" s="242"/>
      <c r="AN75" s="240">
        <f t="shared" si="40"/>
        <v>-2</v>
      </c>
      <c r="AO75" s="242">
        <f>AN75*5</f>
        <v>-10</v>
      </c>
      <c r="AP75" s="61">
        <v>0</v>
      </c>
      <c r="AQ75" s="61">
        <v>0</v>
      </c>
      <c r="AR75" s="61">
        <v>0</v>
      </c>
      <c r="AS75" s="212">
        <f t="shared" si="41"/>
        <v>0</v>
      </c>
      <c r="AT75" s="120">
        <v>0</v>
      </c>
      <c r="AU75" s="120">
        <v>0</v>
      </c>
      <c r="AV75" s="120">
        <v>0</v>
      </c>
      <c r="AW75" s="120">
        <f t="shared" si="42"/>
        <v>0</v>
      </c>
      <c r="AX75" s="254"/>
      <c r="AY75" s="254">
        <f>(R75*200)+(S75*100)</f>
        <v>900</v>
      </c>
    </row>
    <row r="76" s="61" customFormat="1" customHeight="1" spans="1:51">
      <c r="A76" s="184">
        <v>74</v>
      </c>
      <c r="B76" s="20">
        <v>743</v>
      </c>
      <c r="C76" s="21" t="s">
        <v>129</v>
      </c>
      <c r="D76" s="20" t="s">
        <v>73</v>
      </c>
      <c r="E76" s="78">
        <v>27</v>
      </c>
      <c r="F76" s="76">
        <v>100</v>
      </c>
      <c r="G76" s="77">
        <v>300</v>
      </c>
      <c r="H76" s="89">
        <v>6890.13</v>
      </c>
      <c r="I76" s="195">
        <f t="shared" si="27"/>
        <v>20670.39</v>
      </c>
      <c r="J76" s="196">
        <v>1429.5641724</v>
      </c>
      <c r="K76" s="196">
        <f t="shared" si="28"/>
        <v>4288.6925172</v>
      </c>
      <c r="L76" s="197">
        <v>0.20748</v>
      </c>
      <c r="M76" s="198">
        <v>8195.3962272</v>
      </c>
      <c r="N76" s="198">
        <f t="shared" si="29"/>
        <v>24586.1886816</v>
      </c>
      <c r="O76" s="198">
        <v>1482.38326957594</v>
      </c>
      <c r="P76" s="198">
        <f t="shared" si="30"/>
        <v>4447.14980872782</v>
      </c>
      <c r="Q76" s="161">
        <v>0.18088</v>
      </c>
      <c r="R76" s="211">
        <v>3</v>
      </c>
      <c r="S76" s="211">
        <v>1</v>
      </c>
      <c r="T76" s="212">
        <v>4</v>
      </c>
      <c r="U76" s="212">
        <v>10</v>
      </c>
      <c r="V76" s="212">
        <v>2</v>
      </c>
      <c r="W76" s="213">
        <v>23780.08</v>
      </c>
      <c r="X76" s="213">
        <v>4577.38</v>
      </c>
      <c r="Y76" s="215">
        <f t="shared" si="31"/>
        <v>0.19248799835829</v>
      </c>
      <c r="Z76" s="229"/>
      <c r="AA76" s="230"/>
      <c r="AB76" s="114">
        <f t="shared" si="32"/>
        <v>1.15044176718485</v>
      </c>
      <c r="AC76" s="114">
        <f t="shared" si="33"/>
        <v>1.06731363501631</v>
      </c>
      <c r="AD76" s="231">
        <f t="shared" si="34"/>
        <v>1.15044176718485</v>
      </c>
      <c r="AE76" s="231">
        <f t="shared" si="35"/>
        <v>1.06731363501631</v>
      </c>
      <c r="AF76" s="243">
        <f t="shared" si="36"/>
        <v>0.967212946583978</v>
      </c>
      <c r="AG76" s="243">
        <f t="shared" si="37"/>
        <v>1.02928396768119</v>
      </c>
      <c r="AH76" s="240">
        <v>3</v>
      </c>
      <c r="AI76" s="240">
        <v>4</v>
      </c>
      <c r="AJ76" s="240">
        <v>2</v>
      </c>
      <c r="AK76" s="241">
        <f t="shared" si="38"/>
        <v>6</v>
      </c>
      <c r="AL76" s="240">
        <f t="shared" si="39"/>
        <v>0</v>
      </c>
      <c r="AM76" s="242"/>
      <c r="AN76" s="240">
        <f t="shared" si="40"/>
        <v>-4</v>
      </c>
      <c r="AO76" s="242">
        <f>AN76*5</f>
        <v>-20</v>
      </c>
      <c r="AP76" s="61">
        <v>0</v>
      </c>
      <c r="AQ76" s="61">
        <v>0</v>
      </c>
      <c r="AR76" s="61">
        <v>0</v>
      </c>
      <c r="AS76" s="212">
        <f t="shared" si="41"/>
        <v>0</v>
      </c>
      <c r="AT76" s="120">
        <v>0</v>
      </c>
      <c r="AU76" s="120">
        <v>0</v>
      </c>
      <c r="AV76" s="120">
        <v>0</v>
      </c>
      <c r="AW76" s="120">
        <f t="shared" si="42"/>
        <v>0</v>
      </c>
      <c r="AX76" s="254">
        <f>(R76*100)+(S76*50)</f>
        <v>350</v>
      </c>
      <c r="AY76" s="254">
        <v>0</v>
      </c>
    </row>
    <row r="77" s="61" customFormat="1" customHeight="1" spans="1:51">
      <c r="A77" s="184">
        <v>75</v>
      </c>
      <c r="B77" s="20">
        <v>373</v>
      </c>
      <c r="C77" s="21" t="s">
        <v>130</v>
      </c>
      <c r="D77" s="20" t="s">
        <v>49</v>
      </c>
      <c r="E77" s="78">
        <v>5</v>
      </c>
      <c r="F77" s="76">
        <v>200</v>
      </c>
      <c r="G77" s="77">
        <v>600</v>
      </c>
      <c r="H77" s="89">
        <v>16788.0998441568</v>
      </c>
      <c r="I77" s="195">
        <f t="shared" si="27"/>
        <v>50364.2995324704</v>
      </c>
      <c r="J77" s="196">
        <v>3810.56290262671</v>
      </c>
      <c r="K77" s="196">
        <f t="shared" si="28"/>
        <v>11431.6887078801</v>
      </c>
      <c r="L77" s="197">
        <v>0.22698</v>
      </c>
      <c r="M77" s="198">
        <v>18783.8691536302</v>
      </c>
      <c r="N77" s="198">
        <f t="shared" si="29"/>
        <v>56351.6074608906</v>
      </c>
      <c r="O77" s="198">
        <v>3716.95202812034</v>
      </c>
      <c r="P77" s="198">
        <f t="shared" si="30"/>
        <v>11150.856084361</v>
      </c>
      <c r="Q77" s="161">
        <v>0.19788</v>
      </c>
      <c r="R77" s="211">
        <v>3</v>
      </c>
      <c r="S77" s="211">
        <v>1</v>
      </c>
      <c r="T77" s="212">
        <v>10</v>
      </c>
      <c r="U77" s="212">
        <v>15</v>
      </c>
      <c r="V77" s="212">
        <v>3</v>
      </c>
      <c r="W77" s="213">
        <v>57888.75</v>
      </c>
      <c r="X77" s="213">
        <v>14081.9</v>
      </c>
      <c r="Y77" s="215">
        <f t="shared" si="31"/>
        <v>0.24325797326769</v>
      </c>
      <c r="Z77" s="229"/>
      <c r="AA77" s="230"/>
      <c r="AB77" s="114">
        <f t="shared" si="32"/>
        <v>1.14940047885861</v>
      </c>
      <c r="AC77" s="114">
        <f t="shared" si="33"/>
        <v>1.23183025359088</v>
      </c>
      <c r="AD77" s="231">
        <f t="shared" si="34"/>
        <v>1.14940047885861</v>
      </c>
      <c r="AE77" s="231">
        <f t="shared" si="35"/>
        <v>1.23183025359088</v>
      </c>
      <c r="AF77" s="232">
        <f t="shared" si="36"/>
        <v>1.02727770525759</v>
      </c>
      <c r="AG77" s="232">
        <f t="shared" si="37"/>
        <v>1.26285371216922</v>
      </c>
      <c r="AH77" s="240">
        <v>4</v>
      </c>
      <c r="AI77" s="240">
        <v>3</v>
      </c>
      <c r="AJ77" s="240">
        <v>9</v>
      </c>
      <c r="AK77" s="241">
        <f t="shared" si="38"/>
        <v>12</v>
      </c>
      <c r="AL77" s="240">
        <f t="shared" si="39"/>
        <v>1</v>
      </c>
      <c r="AM77" s="242"/>
      <c r="AN77" s="240">
        <f t="shared" si="40"/>
        <v>-3</v>
      </c>
      <c r="AO77" s="242">
        <f>AN77*5</f>
        <v>-15</v>
      </c>
      <c r="AP77" s="61">
        <v>200</v>
      </c>
      <c r="AQ77" s="61">
        <v>0</v>
      </c>
      <c r="AR77" s="61">
        <v>0</v>
      </c>
      <c r="AS77" s="212">
        <f t="shared" si="41"/>
        <v>200</v>
      </c>
      <c r="AT77" s="120">
        <v>0</v>
      </c>
      <c r="AU77" s="120">
        <v>0</v>
      </c>
      <c r="AV77" s="120">
        <v>-200</v>
      </c>
      <c r="AW77" s="120">
        <f t="shared" si="42"/>
        <v>-200</v>
      </c>
      <c r="AX77" s="254"/>
      <c r="AY77" s="254">
        <f>(R77*200)+(S77*100)</f>
        <v>700</v>
      </c>
    </row>
    <row r="78" s="61" customFormat="1" customHeight="1" spans="1:51">
      <c r="A78" s="184">
        <v>76</v>
      </c>
      <c r="B78" s="81">
        <v>724</v>
      </c>
      <c r="C78" s="82" t="s">
        <v>131</v>
      </c>
      <c r="D78" s="81" t="s">
        <v>73</v>
      </c>
      <c r="E78" s="83">
        <v>10</v>
      </c>
      <c r="F78" s="76">
        <v>200</v>
      </c>
      <c r="G78" s="77">
        <v>600</v>
      </c>
      <c r="H78" s="89">
        <v>12919.708347456</v>
      </c>
      <c r="I78" s="195">
        <f t="shared" si="27"/>
        <v>38759.125042368</v>
      </c>
      <c r="J78" s="196">
        <v>3188.48066248536</v>
      </c>
      <c r="K78" s="196">
        <f t="shared" si="28"/>
        <v>9565.44198745608</v>
      </c>
      <c r="L78" s="197">
        <v>0.246792</v>
      </c>
      <c r="M78" s="198">
        <v>14455.6032758016</v>
      </c>
      <c r="N78" s="198">
        <f t="shared" si="29"/>
        <v>43366.8098274048</v>
      </c>
      <c r="O78" s="198">
        <v>3110.15195599526</v>
      </c>
      <c r="P78" s="198">
        <f t="shared" si="30"/>
        <v>9330.45586798578</v>
      </c>
      <c r="Q78" s="161">
        <v>0.215152</v>
      </c>
      <c r="R78" s="211">
        <v>2</v>
      </c>
      <c r="S78" s="211">
        <v>2</v>
      </c>
      <c r="T78" s="212">
        <v>10</v>
      </c>
      <c r="U78" s="212">
        <v>10</v>
      </c>
      <c r="V78" s="212">
        <v>3</v>
      </c>
      <c r="W78" s="213">
        <v>44484.08</v>
      </c>
      <c r="X78" s="213">
        <v>8547.43</v>
      </c>
      <c r="Y78" s="215">
        <f t="shared" si="31"/>
        <v>0.192145819358296</v>
      </c>
      <c r="Z78" s="229"/>
      <c r="AA78" s="230"/>
      <c r="AB78" s="114">
        <f t="shared" si="32"/>
        <v>1.14770599056026</v>
      </c>
      <c r="AC78" s="102">
        <f t="shared" si="33"/>
        <v>0.893573972975731</v>
      </c>
      <c r="AD78" s="231">
        <f t="shared" si="34"/>
        <v>1.14770599056026</v>
      </c>
      <c r="AE78" s="233">
        <f t="shared" si="35"/>
        <v>0.893573972975731</v>
      </c>
      <c r="AF78" s="232">
        <f t="shared" si="36"/>
        <v>1.02576325482649</v>
      </c>
      <c r="AG78" s="243">
        <f t="shared" si="37"/>
        <v>0.916078498300125</v>
      </c>
      <c r="AH78" s="240">
        <v>0</v>
      </c>
      <c r="AI78" s="240">
        <v>3</v>
      </c>
      <c r="AJ78" s="240">
        <v>6</v>
      </c>
      <c r="AK78" s="241">
        <f t="shared" si="38"/>
        <v>9</v>
      </c>
      <c r="AL78" s="240">
        <f t="shared" si="39"/>
        <v>-2</v>
      </c>
      <c r="AM78" s="242">
        <f>AL78*30</f>
        <v>-60</v>
      </c>
      <c r="AN78" s="240">
        <f t="shared" si="40"/>
        <v>-1</v>
      </c>
      <c r="AO78" s="242">
        <f>AN78*5</f>
        <v>-5</v>
      </c>
      <c r="AP78" s="61">
        <v>0</v>
      </c>
      <c r="AQ78" s="61">
        <v>0</v>
      </c>
      <c r="AR78" s="61">
        <v>0</v>
      </c>
      <c r="AS78" s="212">
        <f t="shared" si="41"/>
        <v>0</v>
      </c>
      <c r="AT78" s="120">
        <v>0</v>
      </c>
      <c r="AU78" s="120">
        <v>0</v>
      </c>
      <c r="AV78" s="120">
        <v>0</v>
      </c>
      <c r="AW78" s="120">
        <f t="shared" si="42"/>
        <v>0</v>
      </c>
      <c r="AX78" s="254"/>
      <c r="AY78" s="254"/>
    </row>
    <row r="79" s="61" customFormat="1" customHeight="1" spans="1:51">
      <c r="A79" s="184">
        <v>77</v>
      </c>
      <c r="B79" s="20">
        <v>737</v>
      </c>
      <c r="C79" s="21" t="s">
        <v>132</v>
      </c>
      <c r="D79" s="20" t="s">
        <v>73</v>
      </c>
      <c r="E79" s="78">
        <v>13</v>
      </c>
      <c r="F79" s="76">
        <v>150</v>
      </c>
      <c r="G79" s="77">
        <v>450</v>
      </c>
      <c r="H79" s="89">
        <v>11136.3256</v>
      </c>
      <c r="I79" s="195">
        <f t="shared" si="27"/>
        <v>33408.9768</v>
      </c>
      <c r="J79" s="196">
        <v>2978.5439176272</v>
      </c>
      <c r="K79" s="196">
        <f t="shared" si="28"/>
        <v>8935.6317528816</v>
      </c>
      <c r="L79" s="197">
        <v>0.267462</v>
      </c>
      <c r="M79" s="198">
        <v>13021.482797568</v>
      </c>
      <c r="N79" s="198">
        <f t="shared" si="29"/>
        <v>39064.448392704</v>
      </c>
      <c r="O79" s="198">
        <v>3036.24518687453</v>
      </c>
      <c r="P79" s="198">
        <f t="shared" si="30"/>
        <v>9108.73556062359</v>
      </c>
      <c r="Q79" s="161">
        <v>0.233172</v>
      </c>
      <c r="R79" s="214">
        <v>2</v>
      </c>
      <c r="S79" s="211">
        <v>2</v>
      </c>
      <c r="T79" s="212">
        <v>10</v>
      </c>
      <c r="U79" s="212">
        <v>10</v>
      </c>
      <c r="V79" s="212">
        <v>3</v>
      </c>
      <c r="W79" s="213">
        <v>37908.19</v>
      </c>
      <c r="X79" s="213">
        <v>8421.4</v>
      </c>
      <c r="Y79" s="215">
        <f t="shared" si="31"/>
        <v>0.222152521658249</v>
      </c>
      <c r="Z79" s="229"/>
      <c r="AA79" s="230"/>
      <c r="AB79" s="114">
        <f t="shared" si="32"/>
        <v>1.13467078704428</v>
      </c>
      <c r="AC79" s="102">
        <f t="shared" si="33"/>
        <v>0.942451550477584</v>
      </c>
      <c r="AD79" s="231">
        <f t="shared" si="34"/>
        <v>1.13467078704428</v>
      </c>
      <c r="AE79" s="233">
        <f t="shared" si="35"/>
        <v>0.942451550477584</v>
      </c>
      <c r="AF79" s="243">
        <f t="shared" si="36"/>
        <v>0.970401261497911</v>
      </c>
      <c r="AG79" s="243">
        <f t="shared" si="37"/>
        <v>0.924541056653912</v>
      </c>
      <c r="AH79" s="240">
        <v>14</v>
      </c>
      <c r="AI79" s="240">
        <v>9</v>
      </c>
      <c r="AJ79" s="240">
        <v>4</v>
      </c>
      <c r="AK79" s="241">
        <f t="shared" si="38"/>
        <v>13</v>
      </c>
      <c r="AL79" s="240">
        <f t="shared" si="39"/>
        <v>12</v>
      </c>
      <c r="AM79" s="242"/>
      <c r="AN79" s="240">
        <f t="shared" si="40"/>
        <v>3</v>
      </c>
      <c r="AO79" s="242"/>
      <c r="AP79" s="61">
        <v>0</v>
      </c>
      <c r="AQ79" s="61">
        <v>0</v>
      </c>
      <c r="AR79" s="61">
        <v>0</v>
      </c>
      <c r="AS79" s="212">
        <f t="shared" si="41"/>
        <v>0</v>
      </c>
      <c r="AT79" s="120">
        <v>0</v>
      </c>
      <c r="AU79" s="120">
        <v>0</v>
      </c>
      <c r="AV79" s="120">
        <v>0</v>
      </c>
      <c r="AW79" s="120">
        <f t="shared" si="42"/>
        <v>0</v>
      </c>
      <c r="AX79" s="254"/>
      <c r="AY79" s="254"/>
    </row>
    <row r="80" s="61" customFormat="1" customHeight="1" spans="1:51">
      <c r="A80" s="184">
        <v>78</v>
      </c>
      <c r="B80" s="20">
        <v>351</v>
      </c>
      <c r="C80" s="21" t="s">
        <v>133</v>
      </c>
      <c r="D80" s="20" t="s">
        <v>55</v>
      </c>
      <c r="E80" s="78">
        <v>17</v>
      </c>
      <c r="F80" s="76">
        <v>150</v>
      </c>
      <c r="G80" s="77">
        <v>450</v>
      </c>
      <c r="H80" s="89">
        <v>10535.586</v>
      </c>
      <c r="I80" s="195">
        <f t="shared" si="27"/>
        <v>31606.758</v>
      </c>
      <c r="J80" s="196">
        <v>2697.889649364</v>
      </c>
      <c r="K80" s="196">
        <f t="shared" si="28"/>
        <v>8093.668948092</v>
      </c>
      <c r="L80" s="197">
        <v>0.256074</v>
      </c>
      <c r="M80" s="198">
        <v>12743.8448256</v>
      </c>
      <c r="N80" s="198">
        <f t="shared" si="29"/>
        <v>38231.5344768</v>
      </c>
      <c r="O80" s="198">
        <v>2844.98689424625</v>
      </c>
      <c r="P80" s="198">
        <f t="shared" si="30"/>
        <v>8534.96068273875</v>
      </c>
      <c r="Q80" s="161">
        <v>0.223244</v>
      </c>
      <c r="R80" s="214">
        <v>4</v>
      </c>
      <c r="S80" s="211">
        <v>0</v>
      </c>
      <c r="T80" s="212">
        <v>4</v>
      </c>
      <c r="U80" s="212">
        <v>10</v>
      </c>
      <c r="V80" s="212">
        <v>2</v>
      </c>
      <c r="W80" s="213">
        <v>35612.76</v>
      </c>
      <c r="X80" s="213">
        <v>10570.01</v>
      </c>
      <c r="Y80" s="215">
        <f t="shared" si="31"/>
        <v>0.296804010697289</v>
      </c>
      <c r="Z80" s="229"/>
      <c r="AA80" s="230"/>
      <c r="AB80" s="114">
        <f t="shared" si="32"/>
        <v>1.12674510938452</v>
      </c>
      <c r="AC80" s="114">
        <f t="shared" si="33"/>
        <v>1.30596025952998</v>
      </c>
      <c r="AD80" s="231">
        <f t="shared" si="34"/>
        <v>1.12674510938452</v>
      </c>
      <c r="AE80" s="231">
        <f t="shared" si="35"/>
        <v>1.30596025952998</v>
      </c>
      <c r="AF80" s="243">
        <f t="shared" si="36"/>
        <v>0.931502239901222</v>
      </c>
      <c r="AG80" s="243">
        <f t="shared" si="37"/>
        <v>1.2384368707611</v>
      </c>
      <c r="AH80" s="240">
        <v>10</v>
      </c>
      <c r="AI80" s="240">
        <v>4</v>
      </c>
      <c r="AJ80" s="240">
        <v>0</v>
      </c>
      <c r="AK80" s="241">
        <f t="shared" si="38"/>
        <v>4</v>
      </c>
      <c r="AL80" s="240">
        <f t="shared" si="39"/>
        <v>6</v>
      </c>
      <c r="AM80" s="242"/>
      <c r="AN80" s="240">
        <f t="shared" si="40"/>
        <v>-6</v>
      </c>
      <c r="AO80" s="242">
        <f>AN80*5</f>
        <v>-30</v>
      </c>
      <c r="AP80" s="61">
        <v>150</v>
      </c>
      <c r="AQ80" s="61">
        <v>0</v>
      </c>
      <c r="AR80" s="61">
        <v>0</v>
      </c>
      <c r="AS80" s="212">
        <f t="shared" si="41"/>
        <v>150</v>
      </c>
      <c r="AT80" s="120">
        <v>0</v>
      </c>
      <c r="AU80" s="120">
        <v>0</v>
      </c>
      <c r="AV80" s="120">
        <v>-150</v>
      </c>
      <c r="AW80" s="120">
        <f t="shared" si="42"/>
        <v>-150</v>
      </c>
      <c r="AX80" s="254">
        <f>(R80*100)+(S80*50)</f>
        <v>400</v>
      </c>
      <c r="AY80" s="254"/>
    </row>
    <row r="81" s="61" customFormat="1" customHeight="1" spans="1:51">
      <c r="A81" s="184">
        <v>79</v>
      </c>
      <c r="B81" s="20">
        <v>104838</v>
      </c>
      <c r="C81" s="21" t="s">
        <v>134</v>
      </c>
      <c r="D81" s="20" t="s">
        <v>55</v>
      </c>
      <c r="E81" s="78">
        <v>31</v>
      </c>
      <c r="F81" s="76">
        <v>100</v>
      </c>
      <c r="G81" s="77">
        <v>300</v>
      </c>
      <c r="H81" s="89">
        <v>6820.4</v>
      </c>
      <c r="I81" s="195">
        <f t="shared" si="27"/>
        <v>20461.2</v>
      </c>
      <c r="J81" s="196">
        <v>1391.156988</v>
      </c>
      <c r="K81" s="196">
        <f t="shared" si="28"/>
        <v>4173.470964</v>
      </c>
      <c r="L81" s="197">
        <v>0.20397</v>
      </c>
      <c r="M81" s="198">
        <v>8112.456576</v>
      </c>
      <c r="N81" s="198">
        <f t="shared" si="29"/>
        <v>24337.369728</v>
      </c>
      <c r="O81" s="198">
        <v>1442.55702834432</v>
      </c>
      <c r="P81" s="198">
        <f t="shared" si="30"/>
        <v>4327.67108503296</v>
      </c>
      <c r="Q81" s="161">
        <v>0.17782</v>
      </c>
      <c r="R81" s="211">
        <v>2</v>
      </c>
      <c r="S81" s="211">
        <v>2</v>
      </c>
      <c r="T81" s="212">
        <v>4</v>
      </c>
      <c r="U81" s="212">
        <v>5</v>
      </c>
      <c r="V81" s="212">
        <v>1</v>
      </c>
      <c r="W81" s="213">
        <v>22956.98</v>
      </c>
      <c r="X81" s="213">
        <v>3682.9</v>
      </c>
      <c r="Y81" s="215">
        <f t="shared" si="31"/>
        <v>0.160426153614282</v>
      </c>
      <c r="Z81" s="229"/>
      <c r="AA81" s="230"/>
      <c r="AB81" s="114">
        <f t="shared" si="32"/>
        <v>1.12197622817821</v>
      </c>
      <c r="AC81" s="102">
        <f t="shared" si="33"/>
        <v>0.882454923436242</v>
      </c>
      <c r="AD81" s="231">
        <f t="shared" si="34"/>
        <v>1.12197622817821</v>
      </c>
      <c r="AE81" s="233">
        <f t="shared" si="35"/>
        <v>0.882454923436242</v>
      </c>
      <c r="AF81" s="243">
        <f t="shared" si="36"/>
        <v>0.943281063507374</v>
      </c>
      <c r="AG81" s="243">
        <f t="shared" si="37"/>
        <v>0.851011994127079</v>
      </c>
      <c r="AH81" s="240">
        <v>4</v>
      </c>
      <c r="AI81" s="240">
        <v>5</v>
      </c>
      <c r="AJ81" s="240">
        <v>5</v>
      </c>
      <c r="AK81" s="241">
        <f t="shared" si="38"/>
        <v>10</v>
      </c>
      <c r="AL81" s="240">
        <f t="shared" si="39"/>
        <v>2</v>
      </c>
      <c r="AM81" s="242"/>
      <c r="AN81" s="240">
        <f t="shared" si="40"/>
        <v>5</v>
      </c>
      <c r="AO81" s="242"/>
      <c r="AP81" s="61">
        <v>0</v>
      </c>
      <c r="AQ81" s="61">
        <v>0</v>
      </c>
      <c r="AR81" s="61">
        <v>200</v>
      </c>
      <c r="AS81" s="212">
        <f t="shared" si="41"/>
        <v>200</v>
      </c>
      <c r="AT81" s="120">
        <v>-100</v>
      </c>
      <c r="AU81" s="120">
        <v>0</v>
      </c>
      <c r="AV81" s="120">
        <v>0</v>
      </c>
      <c r="AW81" s="120">
        <f t="shared" si="42"/>
        <v>-100</v>
      </c>
      <c r="AX81" s="254">
        <v>0</v>
      </c>
      <c r="AY81" s="254"/>
    </row>
    <row r="82" s="61" customFormat="1" customHeight="1" spans="1:51">
      <c r="A82" s="184">
        <v>80</v>
      </c>
      <c r="B82" s="81">
        <v>377</v>
      </c>
      <c r="C82" s="82" t="s">
        <v>135</v>
      </c>
      <c r="D82" s="81" t="s">
        <v>73</v>
      </c>
      <c r="E82" s="83">
        <v>14</v>
      </c>
      <c r="F82" s="76">
        <v>150</v>
      </c>
      <c r="G82" s="77">
        <v>450</v>
      </c>
      <c r="H82" s="89">
        <v>11818.9826584896</v>
      </c>
      <c r="I82" s="195">
        <f t="shared" si="27"/>
        <v>35456.9479754688</v>
      </c>
      <c r="J82" s="196">
        <v>3097.51897513695</v>
      </c>
      <c r="K82" s="196">
        <f t="shared" si="28"/>
        <v>9292.55692541085</v>
      </c>
      <c r="L82" s="197">
        <v>0.26208</v>
      </c>
      <c r="M82" s="198">
        <v>13700.5646977211</v>
      </c>
      <c r="N82" s="198">
        <f t="shared" si="29"/>
        <v>41101.6940931633</v>
      </c>
      <c r="O82" s="198">
        <v>3130.30502213533</v>
      </c>
      <c r="P82" s="198">
        <f t="shared" si="30"/>
        <v>9390.91506640599</v>
      </c>
      <c r="Q82" s="161">
        <v>0.22848</v>
      </c>
      <c r="R82" s="211">
        <v>2</v>
      </c>
      <c r="S82" s="211">
        <v>2</v>
      </c>
      <c r="T82" s="212">
        <v>10</v>
      </c>
      <c r="U82" s="212">
        <v>10</v>
      </c>
      <c r="V82" s="212">
        <v>3</v>
      </c>
      <c r="W82" s="213">
        <v>39589.59</v>
      </c>
      <c r="X82" s="213">
        <v>8002.6</v>
      </c>
      <c r="Y82" s="215">
        <f t="shared" si="31"/>
        <v>0.202138996640278</v>
      </c>
      <c r="Z82" s="229"/>
      <c r="AA82" s="230"/>
      <c r="AB82" s="114">
        <f t="shared" si="32"/>
        <v>1.11655380004479</v>
      </c>
      <c r="AC82" s="102">
        <f t="shared" si="33"/>
        <v>0.861183855448503</v>
      </c>
      <c r="AD82" s="231">
        <f t="shared" si="34"/>
        <v>1.11655380004479</v>
      </c>
      <c r="AE82" s="233">
        <f t="shared" si="35"/>
        <v>0.861183855448503</v>
      </c>
      <c r="AF82" s="243">
        <f t="shared" si="36"/>
        <v>0.963210662564519</v>
      </c>
      <c r="AG82" s="243">
        <f t="shared" si="37"/>
        <v>0.85216402697833</v>
      </c>
      <c r="AH82" s="240">
        <v>2</v>
      </c>
      <c r="AI82" s="240">
        <v>8</v>
      </c>
      <c r="AJ82" s="240">
        <v>9</v>
      </c>
      <c r="AK82" s="241">
        <f t="shared" si="38"/>
        <v>17</v>
      </c>
      <c r="AL82" s="240">
        <f t="shared" si="39"/>
        <v>0</v>
      </c>
      <c r="AM82" s="242"/>
      <c r="AN82" s="240">
        <f t="shared" si="40"/>
        <v>7</v>
      </c>
      <c r="AO82" s="242"/>
      <c r="AP82" s="61">
        <v>0</v>
      </c>
      <c r="AQ82" s="61">
        <v>0</v>
      </c>
      <c r="AR82" s="61">
        <v>0</v>
      </c>
      <c r="AS82" s="212">
        <f t="shared" si="41"/>
        <v>0</v>
      </c>
      <c r="AT82" s="120">
        <v>0</v>
      </c>
      <c r="AU82" s="120">
        <v>0</v>
      </c>
      <c r="AV82" s="120">
        <v>0</v>
      </c>
      <c r="AW82" s="120">
        <f t="shared" si="42"/>
        <v>0</v>
      </c>
      <c r="AX82" s="254">
        <v>0</v>
      </c>
      <c r="AY82" s="254"/>
    </row>
    <row r="83" s="61" customFormat="1" customHeight="1" spans="1:51">
      <c r="A83" s="184">
        <v>81</v>
      </c>
      <c r="B83" s="20">
        <v>105267</v>
      </c>
      <c r="C83" s="21" t="s">
        <v>136</v>
      </c>
      <c r="D83" s="21" t="s">
        <v>68</v>
      </c>
      <c r="E83" s="78">
        <v>21</v>
      </c>
      <c r="F83" s="76">
        <v>150</v>
      </c>
      <c r="G83" s="77">
        <v>450</v>
      </c>
      <c r="H83" s="89">
        <v>7600</v>
      </c>
      <c r="I83" s="195">
        <f t="shared" si="27"/>
        <v>22800</v>
      </c>
      <c r="J83" s="196">
        <v>1661.0256</v>
      </c>
      <c r="K83" s="196">
        <f t="shared" si="28"/>
        <v>4983.0768</v>
      </c>
      <c r="L83" s="197">
        <v>0.218556</v>
      </c>
      <c r="M83" s="198">
        <v>9039.744</v>
      </c>
      <c r="N83" s="198">
        <f t="shared" si="29"/>
        <v>27119.232</v>
      </c>
      <c r="O83" s="198">
        <v>1722.396662784</v>
      </c>
      <c r="P83" s="198">
        <f t="shared" si="30"/>
        <v>5167.189988352</v>
      </c>
      <c r="Q83" s="161">
        <v>0.190536</v>
      </c>
      <c r="R83" s="214">
        <v>2</v>
      </c>
      <c r="S83" s="211">
        <v>1</v>
      </c>
      <c r="T83" s="212">
        <v>4</v>
      </c>
      <c r="U83" s="212">
        <v>10</v>
      </c>
      <c r="V83" s="212">
        <v>2</v>
      </c>
      <c r="W83" s="213">
        <v>25392.8</v>
      </c>
      <c r="X83" s="213">
        <v>6520.87</v>
      </c>
      <c r="Y83" s="215">
        <f t="shared" si="31"/>
        <v>0.256799959043508</v>
      </c>
      <c r="Z83" s="229"/>
      <c r="AA83" s="230"/>
      <c r="AB83" s="114">
        <f t="shared" si="32"/>
        <v>1.11371929824561</v>
      </c>
      <c r="AC83" s="114">
        <f t="shared" si="33"/>
        <v>1.30860315056754</v>
      </c>
      <c r="AD83" s="231">
        <f t="shared" si="34"/>
        <v>1.11371929824561</v>
      </c>
      <c r="AE83" s="231">
        <f t="shared" si="35"/>
        <v>1.30860315056754</v>
      </c>
      <c r="AF83" s="243">
        <f t="shared" si="36"/>
        <v>0.93633920016614</v>
      </c>
      <c r="AG83" s="243">
        <f t="shared" si="37"/>
        <v>1.26197604785183</v>
      </c>
      <c r="AH83" s="240">
        <v>2</v>
      </c>
      <c r="AI83" s="240">
        <v>12</v>
      </c>
      <c r="AJ83" s="240">
        <v>12</v>
      </c>
      <c r="AK83" s="241">
        <f t="shared" si="38"/>
        <v>24</v>
      </c>
      <c r="AL83" s="240">
        <f t="shared" si="39"/>
        <v>0</v>
      </c>
      <c r="AM83" s="242">
        <f>AL83*30</f>
        <v>0</v>
      </c>
      <c r="AN83" s="240">
        <f t="shared" si="40"/>
        <v>14</v>
      </c>
      <c r="AO83" s="242"/>
      <c r="AP83" s="61">
        <v>0</v>
      </c>
      <c r="AQ83" s="61">
        <v>300</v>
      </c>
      <c r="AR83" s="61">
        <v>0</v>
      </c>
      <c r="AS83" s="212">
        <f t="shared" si="41"/>
        <v>300</v>
      </c>
      <c r="AT83" s="120">
        <v>0</v>
      </c>
      <c r="AU83" s="120">
        <v>0</v>
      </c>
      <c r="AV83" s="120">
        <v>0</v>
      </c>
      <c r="AW83" s="120">
        <f t="shared" si="42"/>
        <v>0</v>
      </c>
      <c r="AX83" s="254">
        <f>(R83*100)+(S83*50)</f>
        <v>250</v>
      </c>
      <c r="AY83" s="254"/>
    </row>
    <row r="84" s="61" customFormat="1" customHeight="1" spans="1:51">
      <c r="A84" s="184">
        <v>82</v>
      </c>
      <c r="B84" s="81">
        <v>343</v>
      </c>
      <c r="C84" s="82" t="s">
        <v>137</v>
      </c>
      <c r="D84" s="82" t="s">
        <v>68</v>
      </c>
      <c r="E84" s="83">
        <v>2</v>
      </c>
      <c r="F84" s="76">
        <v>200</v>
      </c>
      <c r="G84" s="77">
        <v>600</v>
      </c>
      <c r="H84" s="89">
        <v>30837.3555599982</v>
      </c>
      <c r="I84" s="195">
        <f t="shared" si="27"/>
        <v>92512.0666799946</v>
      </c>
      <c r="J84" s="196">
        <v>6768.55284657512</v>
      </c>
      <c r="K84" s="196">
        <f t="shared" si="28"/>
        <v>20305.6585397254</v>
      </c>
      <c r="L84" s="197">
        <v>0.219492</v>
      </c>
      <c r="M84" s="198">
        <v>34192.459844926</v>
      </c>
      <c r="N84" s="198">
        <f t="shared" si="29"/>
        <v>102577.379534778</v>
      </c>
      <c r="O84" s="198">
        <v>6542.79557624628</v>
      </c>
      <c r="P84" s="198">
        <f t="shared" si="30"/>
        <v>19628.3867287388</v>
      </c>
      <c r="Q84" s="161">
        <v>0.191352</v>
      </c>
      <c r="R84" s="214">
        <v>4</v>
      </c>
      <c r="S84" s="211">
        <v>2</v>
      </c>
      <c r="T84" s="212">
        <v>14</v>
      </c>
      <c r="U84" s="212">
        <v>15</v>
      </c>
      <c r="V84" s="212">
        <v>3</v>
      </c>
      <c r="W84" s="213">
        <v>102691.41</v>
      </c>
      <c r="X84" s="213">
        <v>20794.52</v>
      </c>
      <c r="Y84" s="215">
        <f t="shared" si="31"/>
        <v>0.202495223310304</v>
      </c>
      <c r="Z84" s="229">
        <v>3920</v>
      </c>
      <c r="AA84" s="230">
        <v>328</v>
      </c>
      <c r="AB84" s="114">
        <f t="shared" si="32"/>
        <v>1.11003260099265</v>
      </c>
      <c r="AC84" s="114">
        <f t="shared" si="33"/>
        <v>1.02407513449112</v>
      </c>
      <c r="AD84" s="231">
        <f t="shared" si="34"/>
        <v>1.06765975017785</v>
      </c>
      <c r="AE84" s="231">
        <f t="shared" si="35"/>
        <v>1.00792200164107</v>
      </c>
      <c r="AF84" s="243">
        <f t="shared" si="36"/>
        <v>0.962896600088252</v>
      </c>
      <c r="AG84" s="243">
        <f t="shared" si="37"/>
        <v>1.04270005899334</v>
      </c>
      <c r="AH84" s="240">
        <v>11</v>
      </c>
      <c r="AI84" s="240">
        <v>13</v>
      </c>
      <c r="AJ84" s="240">
        <v>6</v>
      </c>
      <c r="AK84" s="241">
        <f t="shared" si="38"/>
        <v>19</v>
      </c>
      <c r="AL84" s="240">
        <f t="shared" si="39"/>
        <v>7</v>
      </c>
      <c r="AM84" s="242"/>
      <c r="AN84" s="240">
        <f t="shared" si="40"/>
        <v>4</v>
      </c>
      <c r="AO84" s="242"/>
      <c r="AP84" s="61">
        <v>0</v>
      </c>
      <c r="AQ84" s="61">
        <v>0</v>
      </c>
      <c r="AR84" s="61">
        <v>0</v>
      </c>
      <c r="AS84" s="212">
        <f t="shared" si="41"/>
        <v>0</v>
      </c>
      <c r="AT84" s="120">
        <v>0</v>
      </c>
      <c r="AU84" s="120">
        <v>0</v>
      </c>
      <c r="AV84" s="120">
        <v>0</v>
      </c>
      <c r="AW84" s="120">
        <f t="shared" si="42"/>
        <v>0</v>
      </c>
      <c r="AX84" s="254">
        <f>(R84*100)+(S84*50)</f>
        <v>500</v>
      </c>
      <c r="AY84" s="254"/>
    </row>
    <row r="85" s="61" customFormat="1" customHeight="1" spans="1:51">
      <c r="A85" s="184">
        <v>83</v>
      </c>
      <c r="B85" s="20">
        <v>106569</v>
      </c>
      <c r="C85" s="21" t="s">
        <v>138</v>
      </c>
      <c r="D85" s="21" t="s">
        <v>68</v>
      </c>
      <c r="E85" s="78">
        <v>25</v>
      </c>
      <c r="F85" s="76">
        <v>100</v>
      </c>
      <c r="G85" s="77">
        <v>300</v>
      </c>
      <c r="H85" s="89">
        <v>8024</v>
      </c>
      <c r="I85" s="195">
        <f t="shared" si="27"/>
        <v>24072</v>
      </c>
      <c r="J85" s="196">
        <v>1805.014848</v>
      </c>
      <c r="K85" s="196">
        <f t="shared" si="28"/>
        <v>5415.044544</v>
      </c>
      <c r="L85" s="197">
        <v>0.224952</v>
      </c>
      <c r="M85" s="198">
        <v>9544.06656</v>
      </c>
      <c r="N85" s="198">
        <f t="shared" si="29"/>
        <v>28632.19968</v>
      </c>
      <c r="O85" s="198">
        <v>1871.70598121472</v>
      </c>
      <c r="P85" s="198">
        <f t="shared" si="30"/>
        <v>5615.11794364416</v>
      </c>
      <c r="Q85" s="161">
        <v>0.196112</v>
      </c>
      <c r="R85" s="211">
        <v>3</v>
      </c>
      <c r="S85" s="211">
        <v>1</v>
      </c>
      <c r="T85" s="212">
        <v>4</v>
      </c>
      <c r="U85" s="212">
        <v>5</v>
      </c>
      <c r="V85" s="212">
        <v>1</v>
      </c>
      <c r="W85" s="213">
        <v>26577.8</v>
      </c>
      <c r="X85" s="213">
        <v>6735.29</v>
      </c>
      <c r="Y85" s="215">
        <f t="shared" si="31"/>
        <v>0.253417890118821</v>
      </c>
      <c r="Z85" s="229"/>
      <c r="AA85" s="230"/>
      <c r="AB85" s="114">
        <f t="shared" si="32"/>
        <v>1.10409604519774</v>
      </c>
      <c r="AC85" s="114">
        <f t="shared" si="33"/>
        <v>1.24381063632484</v>
      </c>
      <c r="AD85" s="231">
        <f t="shared" si="34"/>
        <v>1.10409604519774</v>
      </c>
      <c r="AE85" s="231">
        <f t="shared" si="35"/>
        <v>1.24381063632484</v>
      </c>
      <c r="AF85" s="243">
        <f t="shared" si="36"/>
        <v>0.928248625569798</v>
      </c>
      <c r="AG85" s="243">
        <f t="shared" si="37"/>
        <v>1.19949216874844</v>
      </c>
      <c r="AH85" s="240">
        <v>2</v>
      </c>
      <c r="AI85" s="240">
        <v>4</v>
      </c>
      <c r="AJ85" s="240">
        <v>3</v>
      </c>
      <c r="AK85" s="241">
        <f t="shared" si="38"/>
        <v>7</v>
      </c>
      <c r="AL85" s="240">
        <f t="shared" si="39"/>
        <v>-1</v>
      </c>
      <c r="AM85" s="242">
        <f>AL85*30</f>
        <v>-30</v>
      </c>
      <c r="AN85" s="240">
        <f t="shared" si="40"/>
        <v>2</v>
      </c>
      <c r="AO85" s="242"/>
      <c r="AP85" s="61">
        <v>0</v>
      </c>
      <c r="AQ85" s="61">
        <v>0</v>
      </c>
      <c r="AR85" s="61">
        <v>0</v>
      </c>
      <c r="AS85" s="212">
        <f t="shared" si="41"/>
        <v>0</v>
      </c>
      <c r="AT85" s="120">
        <v>0</v>
      </c>
      <c r="AU85" s="120">
        <v>-100</v>
      </c>
      <c r="AV85" s="120">
        <v>0</v>
      </c>
      <c r="AW85" s="120">
        <f t="shared" si="42"/>
        <v>-100</v>
      </c>
      <c r="AX85" s="254">
        <f>(R85*100)+(S85*50)</f>
        <v>350</v>
      </c>
      <c r="AY85" s="254"/>
    </row>
    <row r="86" s="61" customFormat="1" customHeight="1" spans="1:51">
      <c r="A86" s="184">
        <v>84</v>
      </c>
      <c r="B86" s="81">
        <v>591</v>
      </c>
      <c r="C86" s="82" t="s">
        <v>139</v>
      </c>
      <c r="D86" s="81" t="s">
        <v>53</v>
      </c>
      <c r="E86" s="83">
        <v>24</v>
      </c>
      <c r="F86" s="76">
        <v>100</v>
      </c>
      <c r="G86" s="77">
        <v>300</v>
      </c>
      <c r="H86" s="89">
        <v>7021</v>
      </c>
      <c r="I86" s="195">
        <f t="shared" si="27"/>
        <v>21063</v>
      </c>
      <c r="J86" s="196">
        <v>1741.48884</v>
      </c>
      <c r="K86" s="196">
        <f t="shared" si="28"/>
        <v>5224.46652</v>
      </c>
      <c r="L86" s="197">
        <v>0.24804</v>
      </c>
      <c r="M86" s="198">
        <v>8351.05824</v>
      </c>
      <c r="N86" s="198">
        <f t="shared" si="29"/>
        <v>25053.17472</v>
      </c>
      <c r="O86" s="198">
        <v>1805.8328338176</v>
      </c>
      <c r="P86" s="198">
        <f t="shared" si="30"/>
        <v>5417.4985014528</v>
      </c>
      <c r="Q86" s="161">
        <v>0.21624</v>
      </c>
      <c r="R86" s="211">
        <v>3</v>
      </c>
      <c r="S86" s="211">
        <v>0</v>
      </c>
      <c r="T86" s="212">
        <v>4</v>
      </c>
      <c r="U86" s="212">
        <v>5</v>
      </c>
      <c r="V86" s="212">
        <v>1</v>
      </c>
      <c r="W86" s="213">
        <v>23055.07</v>
      </c>
      <c r="X86" s="213">
        <v>5065.82</v>
      </c>
      <c r="Y86" s="215">
        <f t="shared" si="31"/>
        <v>0.219726940755331</v>
      </c>
      <c r="Z86" s="229"/>
      <c r="AA86" s="230"/>
      <c r="AB86" s="114">
        <f t="shared" si="32"/>
        <v>1.09457674595262</v>
      </c>
      <c r="AC86" s="102">
        <f t="shared" si="33"/>
        <v>0.96963392924566</v>
      </c>
      <c r="AD86" s="231">
        <f t="shared" si="34"/>
        <v>1.09457674595262</v>
      </c>
      <c r="AE86" s="233">
        <f t="shared" si="35"/>
        <v>0.96963392924566</v>
      </c>
      <c r="AF86" s="243">
        <f t="shared" si="36"/>
        <v>0.920245448238346</v>
      </c>
      <c r="AG86" s="243">
        <f t="shared" si="37"/>
        <v>0.93508470720232</v>
      </c>
      <c r="AH86" s="240">
        <v>12</v>
      </c>
      <c r="AI86" s="240">
        <v>8</v>
      </c>
      <c r="AJ86" s="240">
        <v>1</v>
      </c>
      <c r="AK86" s="241">
        <f t="shared" si="38"/>
        <v>9</v>
      </c>
      <c r="AL86" s="240">
        <f t="shared" si="39"/>
        <v>9</v>
      </c>
      <c r="AM86" s="242"/>
      <c r="AN86" s="240">
        <f t="shared" si="40"/>
        <v>4</v>
      </c>
      <c r="AO86" s="242"/>
      <c r="AP86" s="61">
        <v>0</v>
      </c>
      <c r="AQ86" s="61">
        <v>0</v>
      </c>
      <c r="AR86" s="61">
        <v>0</v>
      </c>
      <c r="AS86" s="212">
        <f t="shared" si="41"/>
        <v>0</v>
      </c>
      <c r="AT86" s="120">
        <v>-100</v>
      </c>
      <c r="AU86" s="120">
        <v>0</v>
      </c>
      <c r="AV86" s="120">
        <v>0</v>
      </c>
      <c r="AW86" s="120">
        <f t="shared" si="42"/>
        <v>-100</v>
      </c>
      <c r="AX86" s="254">
        <v>0</v>
      </c>
      <c r="AY86" s="254"/>
    </row>
    <row r="87" s="61" customFormat="1" customHeight="1" spans="1:51">
      <c r="A87" s="184">
        <v>85</v>
      </c>
      <c r="B87" s="81">
        <v>103199</v>
      </c>
      <c r="C87" s="82" t="s">
        <v>140</v>
      </c>
      <c r="D87" s="82" t="s">
        <v>68</v>
      </c>
      <c r="E87" s="83">
        <v>22</v>
      </c>
      <c r="F87" s="76">
        <v>150</v>
      </c>
      <c r="G87" s="77">
        <v>450</v>
      </c>
      <c r="H87" s="89">
        <v>8995.3698830688</v>
      </c>
      <c r="I87" s="195">
        <f t="shared" si="27"/>
        <v>26986.1096492064</v>
      </c>
      <c r="J87" s="196">
        <v>2203.14599176121</v>
      </c>
      <c r="K87" s="196">
        <f t="shared" si="28"/>
        <v>6609.43797528363</v>
      </c>
      <c r="L87" s="197">
        <v>0.24492</v>
      </c>
      <c r="M87" s="198">
        <v>10699.4527537174</v>
      </c>
      <c r="N87" s="198">
        <f t="shared" si="29"/>
        <v>32098.3582611522</v>
      </c>
      <c r="O87" s="198">
        <v>2284.54715197373</v>
      </c>
      <c r="P87" s="198">
        <f t="shared" si="30"/>
        <v>6853.64145592119</v>
      </c>
      <c r="Q87" s="161">
        <v>0.21352</v>
      </c>
      <c r="R87" s="211">
        <v>2</v>
      </c>
      <c r="S87" s="211">
        <v>1</v>
      </c>
      <c r="T87" s="212">
        <v>4</v>
      </c>
      <c r="U87" s="212">
        <v>10</v>
      </c>
      <c r="V87" s="212">
        <v>2</v>
      </c>
      <c r="W87" s="213">
        <v>29358.85</v>
      </c>
      <c r="X87" s="213">
        <v>7196.32</v>
      </c>
      <c r="Y87" s="215">
        <f t="shared" si="31"/>
        <v>0.245115867958043</v>
      </c>
      <c r="Z87" s="229"/>
      <c r="AA87" s="230"/>
      <c r="AB87" s="114">
        <f t="shared" si="32"/>
        <v>1.08792450566743</v>
      </c>
      <c r="AC87" s="114">
        <f t="shared" si="33"/>
        <v>1.08879454303241</v>
      </c>
      <c r="AD87" s="231">
        <f t="shared" si="34"/>
        <v>1.08792450566743</v>
      </c>
      <c r="AE87" s="231">
        <f t="shared" si="35"/>
        <v>1.08879454303241</v>
      </c>
      <c r="AF87" s="243">
        <f t="shared" si="36"/>
        <v>0.914652698469387</v>
      </c>
      <c r="AG87" s="243">
        <f t="shared" si="37"/>
        <v>1.0499994851325</v>
      </c>
      <c r="AH87" s="240">
        <v>3</v>
      </c>
      <c r="AI87" s="240">
        <v>2</v>
      </c>
      <c r="AJ87" s="240">
        <v>0</v>
      </c>
      <c r="AK87" s="241">
        <f t="shared" si="38"/>
        <v>2</v>
      </c>
      <c r="AL87" s="240">
        <f t="shared" si="39"/>
        <v>1</v>
      </c>
      <c r="AM87" s="242"/>
      <c r="AN87" s="240">
        <f t="shared" si="40"/>
        <v>-8</v>
      </c>
      <c r="AO87" s="242">
        <f>AN87*5</f>
        <v>-40</v>
      </c>
      <c r="AP87" s="61">
        <v>0</v>
      </c>
      <c r="AQ87" s="61">
        <v>0</v>
      </c>
      <c r="AR87" s="61">
        <v>0</v>
      </c>
      <c r="AS87" s="212">
        <f t="shared" si="41"/>
        <v>0</v>
      </c>
      <c r="AT87" s="120">
        <v>0</v>
      </c>
      <c r="AU87" s="120">
        <v>0</v>
      </c>
      <c r="AV87" s="120">
        <v>0</v>
      </c>
      <c r="AW87" s="120">
        <f t="shared" si="42"/>
        <v>0</v>
      </c>
      <c r="AX87" s="254">
        <f>(R87*100)+(S87*50)</f>
        <v>250</v>
      </c>
      <c r="AY87" s="254"/>
    </row>
    <row r="88" s="61" customFormat="1" customHeight="1" spans="1:51">
      <c r="A88" s="184">
        <v>86</v>
      </c>
      <c r="B88" s="81">
        <v>339</v>
      </c>
      <c r="C88" s="82" t="s">
        <v>141</v>
      </c>
      <c r="D88" s="82" t="s">
        <v>68</v>
      </c>
      <c r="E88" s="83">
        <v>28</v>
      </c>
      <c r="F88" s="76">
        <v>100</v>
      </c>
      <c r="G88" s="77">
        <v>300</v>
      </c>
      <c r="H88" s="89">
        <v>7200</v>
      </c>
      <c r="I88" s="195">
        <f t="shared" si="27"/>
        <v>21600</v>
      </c>
      <c r="J88" s="196">
        <v>1680.3072</v>
      </c>
      <c r="K88" s="196">
        <f t="shared" si="28"/>
        <v>5040.9216</v>
      </c>
      <c r="L88" s="197">
        <v>0.233376</v>
      </c>
      <c r="M88" s="198">
        <v>8563.968</v>
      </c>
      <c r="N88" s="198">
        <f t="shared" si="29"/>
        <v>25691.904</v>
      </c>
      <c r="O88" s="198">
        <v>1742.390673408</v>
      </c>
      <c r="P88" s="198">
        <f t="shared" si="30"/>
        <v>5227.172020224</v>
      </c>
      <c r="Q88" s="161">
        <v>0.203456</v>
      </c>
      <c r="R88" s="214">
        <v>3</v>
      </c>
      <c r="S88" s="211">
        <v>1</v>
      </c>
      <c r="T88" s="212">
        <v>4</v>
      </c>
      <c r="U88" s="212">
        <v>10</v>
      </c>
      <c r="V88" s="212">
        <v>2</v>
      </c>
      <c r="W88" s="213">
        <v>23408.43</v>
      </c>
      <c r="X88" s="213">
        <v>5244.66</v>
      </c>
      <c r="Y88" s="215">
        <f t="shared" si="31"/>
        <v>0.224050053762683</v>
      </c>
      <c r="Z88" s="229">
        <v>1470</v>
      </c>
      <c r="AA88" s="230">
        <v>123</v>
      </c>
      <c r="AB88" s="114">
        <f t="shared" si="32"/>
        <v>1.08372361111111</v>
      </c>
      <c r="AC88" s="114">
        <f t="shared" si="33"/>
        <v>1.04041689519631</v>
      </c>
      <c r="AD88" s="231">
        <f t="shared" si="34"/>
        <v>1.01566805555556</v>
      </c>
      <c r="AE88" s="231">
        <f t="shared" si="35"/>
        <v>1.01601659506071</v>
      </c>
      <c r="AF88" s="243">
        <f t="shared" si="36"/>
        <v>0.853904405060832</v>
      </c>
      <c r="AG88" s="243">
        <f t="shared" si="37"/>
        <v>0.979814702899432</v>
      </c>
      <c r="AH88" s="240">
        <v>3</v>
      </c>
      <c r="AI88" s="240">
        <v>12</v>
      </c>
      <c r="AJ88" s="240">
        <v>3</v>
      </c>
      <c r="AK88" s="241">
        <f t="shared" si="38"/>
        <v>15</v>
      </c>
      <c r="AL88" s="240">
        <f t="shared" si="39"/>
        <v>0</v>
      </c>
      <c r="AM88" s="242"/>
      <c r="AN88" s="240">
        <f t="shared" si="40"/>
        <v>5</v>
      </c>
      <c r="AO88" s="242"/>
      <c r="AP88" s="61">
        <v>100</v>
      </c>
      <c r="AQ88" s="61">
        <v>0</v>
      </c>
      <c r="AR88" s="61">
        <v>0</v>
      </c>
      <c r="AS88" s="212">
        <f t="shared" si="41"/>
        <v>100</v>
      </c>
      <c r="AT88" s="120">
        <v>0</v>
      </c>
      <c r="AU88" s="120">
        <v>0</v>
      </c>
      <c r="AV88" s="120">
        <v>-100</v>
      </c>
      <c r="AW88" s="120">
        <f t="shared" si="42"/>
        <v>-100</v>
      </c>
      <c r="AX88" s="254">
        <f>(R88*100)+(S88*50)</f>
        <v>350</v>
      </c>
      <c r="AY88" s="254"/>
    </row>
    <row r="89" s="61" customFormat="1" customHeight="1" spans="1:51">
      <c r="A89" s="184">
        <v>87</v>
      </c>
      <c r="B89" s="20">
        <v>733</v>
      </c>
      <c r="C89" s="21" t="s">
        <v>142</v>
      </c>
      <c r="D89" s="20" t="s">
        <v>73</v>
      </c>
      <c r="E89" s="78">
        <v>31</v>
      </c>
      <c r="F89" s="76">
        <v>100</v>
      </c>
      <c r="G89" s="77">
        <v>300</v>
      </c>
      <c r="H89" s="89">
        <v>6122.8678517676</v>
      </c>
      <c r="I89" s="195">
        <f t="shared" si="27"/>
        <v>18368.6035553028</v>
      </c>
      <c r="J89" s="196">
        <v>1503.91104748686</v>
      </c>
      <c r="K89" s="196">
        <f t="shared" si="28"/>
        <v>4511.73314246058</v>
      </c>
      <c r="L89" s="197">
        <v>0.245622</v>
      </c>
      <c r="M89" s="198">
        <v>7282.78393760645</v>
      </c>
      <c r="N89" s="198">
        <f t="shared" si="29"/>
        <v>21848.3518128194</v>
      </c>
      <c r="O89" s="198">
        <v>1559.47709012755</v>
      </c>
      <c r="P89" s="198">
        <f t="shared" si="30"/>
        <v>4678.43127038265</v>
      </c>
      <c r="Q89" s="161">
        <v>0.214132</v>
      </c>
      <c r="R89" s="211">
        <v>2</v>
      </c>
      <c r="S89" s="211">
        <v>1</v>
      </c>
      <c r="T89" s="212">
        <v>4</v>
      </c>
      <c r="U89" s="212">
        <v>5</v>
      </c>
      <c r="V89" s="212">
        <v>1</v>
      </c>
      <c r="W89" s="213">
        <v>19895.03</v>
      </c>
      <c r="X89" s="213">
        <v>4610.85</v>
      </c>
      <c r="Y89" s="215">
        <f t="shared" si="31"/>
        <v>0.231758886515879</v>
      </c>
      <c r="Z89" s="229"/>
      <c r="AA89" s="230"/>
      <c r="AB89" s="114">
        <f t="shared" si="32"/>
        <v>1.08309975443161</v>
      </c>
      <c r="AC89" s="114">
        <f t="shared" si="33"/>
        <v>1.02196868795422</v>
      </c>
      <c r="AD89" s="231">
        <f t="shared" si="34"/>
        <v>1.08309975443161</v>
      </c>
      <c r="AE89" s="231">
        <f t="shared" si="35"/>
        <v>1.02196868795422</v>
      </c>
      <c r="AF89" s="243">
        <f t="shared" si="36"/>
        <v>0.910596376808925</v>
      </c>
      <c r="AG89" s="243">
        <f t="shared" si="37"/>
        <v>0.985554715570905</v>
      </c>
      <c r="AH89" s="240">
        <v>4</v>
      </c>
      <c r="AI89" s="240">
        <v>5</v>
      </c>
      <c r="AJ89" s="240">
        <v>0</v>
      </c>
      <c r="AK89" s="241">
        <f t="shared" si="38"/>
        <v>5</v>
      </c>
      <c r="AL89" s="240">
        <f t="shared" si="39"/>
        <v>2</v>
      </c>
      <c r="AM89" s="242"/>
      <c r="AN89" s="240">
        <f t="shared" si="40"/>
        <v>0</v>
      </c>
      <c r="AO89" s="242"/>
      <c r="AP89" s="61">
        <v>200</v>
      </c>
      <c r="AQ89" s="61">
        <v>100</v>
      </c>
      <c r="AR89" s="61">
        <v>0</v>
      </c>
      <c r="AS89" s="212">
        <f t="shared" si="41"/>
        <v>300</v>
      </c>
      <c r="AT89" s="120">
        <v>0</v>
      </c>
      <c r="AU89" s="120">
        <v>0</v>
      </c>
      <c r="AV89" s="120">
        <v>-100</v>
      </c>
      <c r="AW89" s="120">
        <f t="shared" si="42"/>
        <v>-100</v>
      </c>
      <c r="AX89" s="254">
        <f>(R89*100)+(S89*50)</f>
        <v>250</v>
      </c>
      <c r="AY89" s="254"/>
    </row>
    <row r="90" s="61" customFormat="1" customHeight="1" spans="1:51">
      <c r="A90" s="184">
        <v>88</v>
      </c>
      <c r="B90" s="81">
        <v>341</v>
      </c>
      <c r="C90" s="82" t="s">
        <v>143</v>
      </c>
      <c r="D90" s="81" t="s">
        <v>53</v>
      </c>
      <c r="E90" s="83">
        <v>4</v>
      </c>
      <c r="F90" s="76">
        <v>200</v>
      </c>
      <c r="G90" s="77">
        <v>600</v>
      </c>
      <c r="H90" s="89">
        <v>36962.3549988</v>
      </c>
      <c r="I90" s="195">
        <f t="shared" si="27"/>
        <v>110887.0649964</v>
      </c>
      <c r="J90" s="196">
        <v>7334.51402712188</v>
      </c>
      <c r="K90" s="196">
        <f t="shared" si="28"/>
        <v>22003.5420813656</v>
      </c>
      <c r="L90" s="197">
        <v>0.198432</v>
      </c>
      <c r="M90" s="198">
        <v>40983.8592226694</v>
      </c>
      <c r="N90" s="198">
        <f t="shared" si="29"/>
        <v>122951.577668008</v>
      </c>
      <c r="O90" s="198">
        <v>7089.87977464803</v>
      </c>
      <c r="P90" s="198">
        <f t="shared" si="30"/>
        <v>21269.6393239441</v>
      </c>
      <c r="Q90" s="161">
        <v>0.172992</v>
      </c>
      <c r="R90" s="211">
        <v>5</v>
      </c>
      <c r="S90" s="211">
        <v>1</v>
      </c>
      <c r="T90" s="212">
        <v>14</v>
      </c>
      <c r="U90" s="212">
        <v>15</v>
      </c>
      <c r="V90" s="212">
        <v>3</v>
      </c>
      <c r="W90" s="213">
        <v>119065.31</v>
      </c>
      <c r="X90" s="213">
        <v>27235.21</v>
      </c>
      <c r="Y90" s="215">
        <f t="shared" si="31"/>
        <v>0.228741772057705</v>
      </c>
      <c r="Z90" s="229"/>
      <c r="AA90" s="230"/>
      <c r="AB90" s="114">
        <f t="shared" si="32"/>
        <v>1.07375292153206</v>
      </c>
      <c r="AC90" s="114">
        <f t="shared" si="33"/>
        <v>1.2377648061975</v>
      </c>
      <c r="AD90" s="231">
        <f t="shared" si="34"/>
        <v>1.07375292153206</v>
      </c>
      <c r="AE90" s="231">
        <f t="shared" si="35"/>
        <v>1.2377648061975</v>
      </c>
      <c r="AF90" s="243">
        <f t="shared" si="36"/>
        <v>0.968391884498613</v>
      </c>
      <c r="AG90" s="243">
        <f t="shared" si="37"/>
        <v>1.28047352309074</v>
      </c>
      <c r="AH90" s="240">
        <v>23.12</v>
      </c>
      <c r="AI90" s="240">
        <v>4</v>
      </c>
      <c r="AJ90" s="240">
        <v>2</v>
      </c>
      <c r="AK90" s="241">
        <f t="shared" si="38"/>
        <v>6</v>
      </c>
      <c r="AL90" s="240">
        <f t="shared" si="39"/>
        <v>18.12</v>
      </c>
      <c r="AM90" s="242"/>
      <c r="AN90" s="240">
        <f t="shared" si="40"/>
        <v>-9</v>
      </c>
      <c r="AO90" s="242">
        <f>AN90*5</f>
        <v>-45</v>
      </c>
      <c r="AP90" s="61">
        <v>0</v>
      </c>
      <c r="AQ90" s="61">
        <v>0</v>
      </c>
      <c r="AR90" s="61">
        <v>0</v>
      </c>
      <c r="AS90" s="212">
        <f t="shared" si="41"/>
        <v>0</v>
      </c>
      <c r="AT90" s="120">
        <v>0</v>
      </c>
      <c r="AU90" s="120">
        <v>0</v>
      </c>
      <c r="AV90" s="120">
        <v>0</v>
      </c>
      <c r="AW90" s="120">
        <f t="shared" si="42"/>
        <v>0</v>
      </c>
      <c r="AX90" s="254">
        <f>(R90*100)+(S90*50)</f>
        <v>550</v>
      </c>
      <c r="AY90" s="254"/>
    </row>
    <row r="91" s="61" customFormat="1" customHeight="1" spans="1:51">
      <c r="A91" s="184">
        <v>89</v>
      </c>
      <c r="B91" s="20">
        <v>718</v>
      </c>
      <c r="C91" s="21" t="s">
        <v>144</v>
      </c>
      <c r="D91" s="20" t="s">
        <v>49</v>
      </c>
      <c r="E91" s="78">
        <v>37</v>
      </c>
      <c r="F91" s="76">
        <v>100</v>
      </c>
      <c r="G91" s="77">
        <v>300</v>
      </c>
      <c r="H91" s="89">
        <v>4500</v>
      </c>
      <c r="I91" s="195">
        <f t="shared" si="27"/>
        <v>13500</v>
      </c>
      <c r="J91" s="196">
        <v>835.029</v>
      </c>
      <c r="K91" s="196">
        <f t="shared" si="28"/>
        <v>2505.087</v>
      </c>
      <c r="L91" s="197">
        <v>0.185562</v>
      </c>
      <c r="M91" s="198">
        <v>5670</v>
      </c>
      <c r="N91" s="198">
        <f t="shared" si="29"/>
        <v>17010</v>
      </c>
      <c r="O91" s="198">
        <v>917.24724</v>
      </c>
      <c r="P91" s="198">
        <f t="shared" si="30"/>
        <v>2751.74172</v>
      </c>
      <c r="Q91" s="161">
        <v>0.161772</v>
      </c>
      <c r="R91" s="211">
        <v>2</v>
      </c>
      <c r="S91" s="211">
        <v>0</v>
      </c>
      <c r="T91" s="212">
        <v>3</v>
      </c>
      <c r="U91" s="212">
        <v>5</v>
      </c>
      <c r="V91" s="212">
        <v>1</v>
      </c>
      <c r="W91" s="213">
        <v>14323.76</v>
      </c>
      <c r="X91" s="213">
        <v>3024.77</v>
      </c>
      <c r="Y91" s="215">
        <f t="shared" si="31"/>
        <v>0.211171508039788</v>
      </c>
      <c r="Z91" s="229"/>
      <c r="AA91" s="230"/>
      <c r="AB91" s="114">
        <f t="shared" si="32"/>
        <v>1.06101925925926</v>
      </c>
      <c r="AC91" s="114">
        <f t="shared" si="33"/>
        <v>1.20745107854538</v>
      </c>
      <c r="AD91" s="231">
        <f t="shared" si="34"/>
        <v>1.06101925925926</v>
      </c>
      <c r="AE91" s="231">
        <f t="shared" si="35"/>
        <v>1.20745107854538</v>
      </c>
      <c r="AF91" s="243">
        <f t="shared" si="36"/>
        <v>0.842078777189888</v>
      </c>
      <c r="AG91" s="243">
        <f t="shared" si="37"/>
        <v>1.09922016954411</v>
      </c>
      <c r="AH91" s="240">
        <v>0</v>
      </c>
      <c r="AI91" s="240">
        <v>8</v>
      </c>
      <c r="AJ91" s="240">
        <v>0</v>
      </c>
      <c r="AK91" s="241">
        <f t="shared" si="38"/>
        <v>8</v>
      </c>
      <c r="AL91" s="240">
        <f t="shared" si="39"/>
        <v>-2</v>
      </c>
      <c r="AM91" s="242">
        <f>AL91*30</f>
        <v>-60</v>
      </c>
      <c r="AN91" s="240">
        <f t="shared" si="40"/>
        <v>3</v>
      </c>
      <c r="AO91" s="242"/>
      <c r="AP91" s="61">
        <v>0</v>
      </c>
      <c r="AQ91" s="61">
        <v>0</v>
      </c>
      <c r="AR91" s="61">
        <v>0</v>
      </c>
      <c r="AS91" s="212">
        <f t="shared" si="41"/>
        <v>0</v>
      </c>
      <c r="AT91" s="120">
        <v>0</v>
      </c>
      <c r="AU91" s="120">
        <v>-100</v>
      </c>
      <c r="AV91" s="120">
        <v>0</v>
      </c>
      <c r="AW91" s="120">
        <f t="shared" si="42"/>
        <v>-100</v>
      </c>
      <c r="AX91" s="254">
        <f>(R91*100)+(S91*50)</f>
        <v>200</v>
      </c>
      <c r="AY91" s="254"/>
    </row>
    <row r="92" s="61" customFormat="1" customHeight="1" spans="1:51">
      <c r="A92" s="184">
        <v>90</v>
      </c>
      <c r="B92" s="81">
        <v>709</v>
      </c>
      <c r="C92" s="82" t="s">
        <v>145</v>
      </c>
      <c r="D92" s="82" t="s">
        <v>68</v>
      </c>
      <c r="E92" s="83">
        <v>2</v>
      </c>
      <c r="F92" s="76">
        <v>200</v>
      </c>
      <c r="G92" s="77">
        <v>600</v>
      </c>
      <c r="H92" s="89">
        <v>16745.3991781152</v>
      </c>
      <c r="I92" s="195">
        <f t="shared" si="27"/>
        <v>50236.1975343456</v>
      </c>
      <c r="J92" s="196">
        <v>3965.4444885711</v>
      </c>
      <c r="K92" s="196">
        <f t="shared" si="28"/>
        <v>11896.3334657133</v>
      </c>
      <c r="L92" s="197">
        <v>0.236808</v>
      </c>
      <c r="M92" s="198">
        <v>18736.0922324095</v>
      </c>
      <c r="N92" s="198">
        <f t="shared" si="29"/>
        <v>56208.2766972285</v>
      </c>
      <c r="O92" s="198">
        <v>3868.02876919648</v>
      </c>
      <c r="P92" s="198">
        <f t="shared" si="30"/>
        <v>11604.0863075894</v>
      </c>
      <c r="Q92" s="161">
        <v>0.206448</v>
      </c>
      <c r="R92" s="211">
        <v>4</v>
      </c>
      <c r="S92" s="211">
        <v>0</v>
      </c>
      <c r="T92" s="212">
        <v>10</v>
      </c>
      <c r="U92" s="212">
        <v>15</v>
      </c>
      <c r="V92" s="212">
        <v>3</v>
      </c>
      <c r="W92" s="213">
        <v>52921.99</v>
      </c>
      <c r="X92" s="213">
        <v>11745.35</v>
      </c>
      <c r="Y92" s="215">
        <f t="shared" si="31"/>
        <v>0.221937043561665</v>
      </c>
      <c r="Z92" s="229">
        <v>980</v>
      </c>
      <c r="AA92" s="230">
        <v>82</v>
      </c>
      <c r="AB92" s="114">
        <f t="shared" si="32"/>
        <v>1.05346329136114</v>
      </c>
      <c r="AC92" s="102">
        <f t="shared" si="33"/>
        <v>0.987308403370799</v>
      </c>
      <c r="AD92" s="231">
        <f t="shared" si="34"/>
        <v>1.03395544546317</v>
      </c>
      <c r="AE92" s="233">
        <f t="shared" si="35"/>
        <v>0.980415523288349</v>
      </c>
      <c r="AF92" s="243">
        <f t="shared" si="36"/>
        <v>0.924098603481311</v>
      </c>
      <c r="AG92" s="243">
        <f t="shared" si="37"/>
        <v>1.00510713991948</v>
      </c>
      <c r="AH92" s="240">
        <v>6</v>
      </c>
      <c r="AI92" s="240">
        <v>17</v>
      </c>
      <c r="AJ92" s="240">
        <v>3</v>
      </c>
      <c r="AK92" s="241">
        <f t="shared" si="38"/>
        <v>20</v>
      </c>
      <c r="AL92" s="240">
        <f t="shared" si="39"/>
        <v>2</v>
      </c>
      <c r="AM92" s="242"/>
      <c r="AN92" s="240">
        <f t="shared" si="40"/>
        <v>5</v>
      </c>
      <c r="AO92" s="242"/>
      <c r="AP92" s="61">
        <v>0</v>
      </c>
      <c r="AQ92" s="61">
        <v>0</v>
      </c>
      <c r="AR92" s="61">
        <v>0</v>
      </c>
      <c r="AS92" s="212">
        <f t="shared" si="41"/>
        <v>0</v>
      </c>
      <c r="AT92" s="120">
        <v>0</v>
      </c>
      <c r="AU92" s="120">
        <v>0</v>
      </c>
      <c r="AV92" s="120">
        <v>0</v>
      </c>
      <c r="AW92" s="120">
        <f t="shared" si="42"/>
        <v>0</v>
      </c>
      <c r="AX92" s="254"/>
      <c r="AY92" s="254"/>
    </row>
    <row r="93" s="61" customFormat="1" customHeight="1" spans="1:51">
      <c r="A93" s="184">
        <v>91</v>
      </c>
      <c r="B93" s="81">
        <v>571</v>
      </c>
      <c r="C93" s="82" t="s">
        <v>146</v>
      </c>
      <c r="D93" s="81" t="s">
        <v>73</v>
      </c>
      <c r="E93" s="83">
        <v>6</v>
      </c>
      <c r="F93" s="76">
        <v>200</v>
      </c>
      <c r="G93" s="77">
        <v>600</v>
      </c>
      <c r="H93" s="89">
        <v>26085.4377633504</v>
      </c>
      <c r="I93" s="195">
        <f t="shared" si="27"/>
        <v>78256.3132900512</v>
      </c>
      <c r="J93" s="196">
        <v>6403.08806601857</v>
      </c>
      <c r="K93" s="196">
        <f t="shared" si="28"/>
        <v>19209.2641980557</v>
      </c>
      <c r="L93" s="197">
        <v>0.245466</v>
      </c>
      <c r="M93" s="198">
        <v>28923.5333920029</v>
      </c>
      <c r="N93" s="198">
        <f t="shared" si="29"/>
        <v>86770.6001760087</v>
      </c>
      <c r="O93" s="198">
        <v>6189.52045175506</v>
      </c>
      <c r="P93" s="198">
        <f t="shared" si="30"/>
        <v>18568.5613552652</v>
      </c>
      <c r="Q93" s="161">
        <v>0.213996</v>
      </c>
      <c r="R93" s="214">
        <v>3</v>
      </c>
      <c r="S93" s="211">
        <v>3</v>
      </c>
      <c r="T93" s="212">
        <v>14</v>
      </c>
      <c r="U93" s="212">
        <v>15</v>
      </c>
      <c r="V93" s="212">
        <v>3</v>
      </c>
      <c r="W93" s="213">
        <v>82354.1</v>
      </c>
      <c r="X93" s="213">
        <v>16502.76</v>
      </c>
      <c r="Y93" s="215">
        <f t="shared" si="31"/>
        <v>0.200387837399717</v>
      </c>
      <c r="Z93" s="229"/>
      <c r="AA93" s="230"/>
      <c r="AB93" s="114">
        <f t="shared" si="32"/>
        <v>1.05236365652392</v>
      </c>
      <c r="AC93" s="102">
        <f t="shared" si="33"/>
        <v>0.859104223350228</v>
      </c>
      <c r="AD93" s="231">
        <f t="shared" si="34"/>
        <v>1.05236365652392</v>
      </c>
      <c r="AE93" s="233">
        <f t="shared" si="35"/>
        <v>0.859104223350228</v>
      </c>
      <c r="AF93" s="243">
        <f t="shared" si="36"/>
        <v>0.949101421828936</v>
      </c>
      <c r="AG93" s="243">
        <f t="shared" si="37"/>
        <v>0.888747366274587</v>
      </c>
      <c r="AH93" s="240">
        <v>12</v>
      </c>
      <c r="AI93" s="240">
        <v>21</v>
      </c>
      <c r="AJ93" s="240">
        <v>5</v>
      </c>
      <c r="AK93" s="241">
        <f t="shared" si="38"/>
        <v>26</v>
      </c>
      <c r="AL93" s="240">
        <f t="shared" si="39"/>
        <v>9</v>
      </c>
      <c r="AM93" s="242"/>
      <c r="AN93" s="240">
        <f t="shared" si="40"/>
        <v>11</v>
      </c>
      <c r="AO93" s="242"/>
      <c r="AP93" s="61">
        <v>0</v>
      </c>
      <c r="AQ93" s="61">
        <v>400</v>
      </c>
      <c r="AR93" s="61">
        <v>0</v>
      </c>
      <c r="AS93" s="212">
        <f t="shared" si="41"/>
        <v>400</v>
      </c>
      <c r="AT93" s="120">
        <v>0</v>
      </c>
      <c r="AU93" s="120">
        <v>0</v>
      </c>
      <c r="AV93" s="120">
        <v>-200</v>
      </c>
      <c r="AW93" s="120">
        <f t="shared" si="42"/>
        <v>-200</v>
      </c>
      <c r="AX93" s="254"/>
      <c r="AY93" s="254"/>
    </row>
    <row r="94" s="61" customFormat="1" customHeight="1" spans="1:51">
      <c r="A94" s="184">
        <v>92</v>
      </c>
      <c r="B94" s="81">
        <v>723</v>
      </c>
      <c r="C94" s="82" t="s">
        <v>147</v>
      </c>
      <c r="D94" s="81" t="s">
        <v>49</v>
      </c>
      <c r="E94" s="83">
        <v>26</v>
      </c>
      <c r="F94" s="76">
        <v>100</v>
      </c>
      <c r="G94" s="77">
        <v>300</v>
      </c>
      <c r="H94" s="89">
        <v>6819.6979453356</v>
      </c>
      <c r="I94" s="195">
        <f t="shared" si="27"/>
        <v>20459.0938360068</v>
      </c>
      <c r="J94" s="196">
        <v>1551.12665827069</v>
      </c>
      <c r="K94" s="196">
        <f t="shared" si="28"/>
        <v>4653.37997481207</v>
      </c>
      <c r="L94" s="197">
        <v>0.227448</v>
      </c>
      <c r="M94" s="198">
        <v>8111.62152409998</v>
      </c>
      <c r="N94" s="198">
        <f t="shared" si="29"/>
        <v>24334.8645722999</v>
      </c>
      <c r="O94" s="198">
        <v>1608.43720877074</v>
      </c>
      <c r="P94" s="198">
        <f t="shared" si="30"/>
        <v>4825.31162631222</v>
      </c>
      <c r="Q94" s="161">
        <v>0.198288</v>
      </c>
      <c r="R94" s="211">
        <v>2</v>
      </c>
      <c r="S94" s="211">
        <v>1</v>
      </c>
      <c r="T94" s="212">
        <v>4</v>
      </c>
      <c r="U94" s="212">
        <v>10</v>
      </c>
      <c r="V94" s="212">
        <v>2</v>
      </c>
      <c r="W94" s="213">
        <v>21154.88</v>
      </c>
      <c r="X94" s="213">
        <v>4275.06</v>
      </c>
      <c r="Y94" s="215">
        <f t="shared" si="31"/>
        <v>0.202083869064726</v>
      </c>
      <c r="Z94" s="229"/>
      <c r="AA94" s="230"/>
      <c r="AB94" s="114">
        <f t="shared" si="32"/>
        <v>1.03400865011766</v>
      </c>
      <c r="AC94" s="102">
        <f t="shared" si="33"/>
        <v>0.918699960703865</v>
      </c>
      <c r="AD94" s="231">
        <f t="shared" si="34"/>
        <v>1.03400865011766</v>
      </c>
      <c r="AE94" s="233">
        <f t="shared" si="35"/>
        <v>0.918699960703865</v>
      </c>
      <c r="AF94" s="243">
        <f t="shared" si="36"/>
        <v>0.869323925643717</v>
      </c>
      <c r="AG94" s="243">
        <f t="shared" si="37"/>
        <v>0.885965577163613</v>
      </c>
      <c r="AH94" s="240">
        <v>1</v>
      </c>
      <c r="AI94" s="240">
        <v>11</v>
      </c>
      <c r="AJ94" s="240">
        <v>1</v>
      </c>
      <c r="AK94" s="241">
        <f t="shared" si="38"/>
        <v>12</v>
      </c>
      <c r="AL94" s="240">
        <f t="shared" si="39"/>
        <v>-1</v>
      </c>
      <c r="AM94" s="242">
        <f>AL94*30</f>
        <v>-30</v>
      </c>
      <c r="AN94" s="240">
        <f t="shared" si="40"/>
        <v>2</v>
      </c>
      <c r="AO94" s="242"/>
      <c r="AP94" s="61">
        <v>0</v>
      </c>
      <c r="AQ94" s="61">
        <v>0</v>
      </c>
      <c r="AR94" s="61">
        <v>0</v>
      </c>
      <c r="AS94" s="212">
        <f t="shared" si="41"/>
        <v>0</v>
      </c>
      <c r="AT94" s="120">
        <v>-100</v>
      </c>
      <c r="AU94" s="120">
        <v>0</v>
      </c>
      <c r="AV94" s="120">
        <v>0</v>
      </c>
      <c r="AW94" s="120">
        <f t="shared" si="42"/>
        <v>-100</v>
      </c>
      <c r="AX94" s="254"/>
      <c r="AY94" s="254"/>
    </row>
    <row r="95" s="105" customFormat="1" customHeight="1" spans="1:16384">
      <c r="A95" s="255">
        <v>93</v>
      </c>
      <c r="B95" s="256">
        <v>337</v>
      </c>
      <c r="C95" s="257" t="s">
        <v>148</v>
      </c>
      <c r="D95" s="256" t="s">
        <v>49</v>
      </c>
      <c r="E95" s="78">
        <v>1</v>
      </c>
      <c r="F95" s="77">
        <v>200</v>
      </c>
      <c r="G95" s="77">
        <v>600</v>
      </c>
      <c r="H95" s="258">
        <v>28000</v>
      </c>
      <c r="I95" s="261">
        <f t="shared" si="27"/>
        <v>84000</v>
      </c>
      <c r="J95" s="262">
        <v>5263.44</v>
      </c>
      <c r="K95" s="262">
        <f t="shared" si="28"/>
        <v>15790.32</v>
      </c>
      <c r="L95" s="263">
        <v>0.18798</v>
      </c>
      <c r="M95" s="264">
        <v>31046.4</v>
      </c>
      <c r="N95" s="264">
        <f t="shared" si="29"/>
        <v>93139.2</v>
      </c>
      <c r="O95" s="264">
        <v>5588.352</v>
      </c>
      <c r="P95" s="264">
        <f t="shared" si="30"/>
        <v>16765.056</v>
      </c>
      <c r="Q95" s="158">
        <v>0.18</v>
      </c>
      <c r="R95" s="214">
        <v>6</v>
      </c>
      <c r="S95" s="214">
        <v>3</v>
      </c>
      <c r="T95" s="212">
        <v>14</v>
      </c>
      <c r="U95" s="212">
        <v>20</v>
      </c>
      <c r="V95" s="212">
        <v>3</v>
      </c>
      <c r="W95" s="266">
        <v>112316.78</v>
      </c>
      <c r="X95" s="266">
        <v>22434.02</v>
      </c>
      <c r="Y95" s="267">
        <f t="shared" si="31"/>
        <v>0.199738810176004</v>
      </c>
      <c r="Z95" s="268">
        <v>3430</v>
      </c>
      <c r="AA95" s="269">
        <v>287</v>
      </c>
      <c r="AB95" s="114">
        <f t="shared" si="32"/>
        <v>1.33710452380952</v>
      </c>
      <c r="AC95" s="114">
        <f t="shared" si="33"/>
        <v>1.42074511472852</v>
      </c>
      <c r="AD95" s="231">
        <f t="shared" si="34"/>
        <v>1.29627119047619</v>
      </c>
      <c r="AE95" s="231">
        <f t="shared" si="35"/>
        <v>1.40256942227897</v>
      </c>
      <c r="AF95" s="232">
        <f t="shared" si="36"/>
        <v>1.16907574898646</v>
      </c>
      <c r="AG95" s="232">
        <f t="shared" si="37"/>
        <v>1.32102272727273</v>
      </c>
      <c r="AH95" s="242">
        <v>11</v>
      </c>
      <c r="AI95" s="242">
        <v>22</v>
      </c>
      <c r="AJ95" s="242">
        <v>5</v>
      </c>
      <c r="AK95" s="270">
        <f t="shared" si="38"/>
        <v>27</v>
      </c>
      <c r="AL95" s="242">
        <f t="shared" si="39"/>
        <v>5</v>
      </c>
      <c r="AM95" s="242"/>
      <c r="AN95" s="240">
        <f t="shared" si="40"/>
        <v>7</v>
      </c>
      <c r="AO95" s="242"/>
      <c r="AP95" s="105">
        <v>0</v>
      </c>
      <c r="AQ95" s="105">
        <v>0</v>
      </c>
      <c r="AR95" s="105">
        <v>0</v>
      </c>
      <c r="AS95" s="212">
        <f t="shared" si="41"/>
        <v>0</v>
      </c>
      <c r="AT95" s="120">
        <v>0</v>
      </c>
      <c r="AU95" s="120">
        <v>0</v>
      </c>
      <c r="AV95" s="120">
        <v>0</v>
      </c>
      <c r="AW95" s="120">
        <f t="shared" si="42"/>
        <v>0</v>
      </c>
      <c r="AX95" s="254"/>
      <c r="AY95" s="254">
        <f>(R95*200)+(S95*100)</f>
        <v>1500</v>
      </c>
      <c r="XCE95" s="271"/>
      <c r="XCF95" s="271"/>
      <c r="XCG95" s="271"/>
      <c r="XCH95" s="271"/>
      <c r="XCI95" s="271"/>
      <c r="XCJ95" s="271"/>
      <c r="XCK95" s="271"/>
      <c r="XCL95" s="271"/>
      <c r="XCM95" s="271"/>
      <c r="XCN95" s="271"/>
      <c r="XCO95" s="271"/>
      <c r="XCP95" s="271"/>
      <c r="XCQ95" s="271"/>
      <c r="XCR95" s="271"/>
      <c r="XCS95" s="271"/>
      <c r="XCT95" s="271"/>
      <c r="XCU95" s="271"/>
      <c r="XCV95" s="271"/>
      <c r="XCW95" s="271"/>
      <c r="XCX95" s="271"/>
      <c r="XCY95" s="271"/>
      <c r="XCZ95" s="271"/>
      <c r="XDA95" s="271"/>
      <c r="XDB95" s="271"/>
      <c r="XDC95" s="271"/>
      <c r="XDD95" s="271"/>
      <c r="XDE95" s="271"/>
      <c r="XDF95" s="271"/>
      <c r="XDG95" s="271"/>
      <c r="XDH95" s="271"/>
      <c r="XDI95" s="271"/>
      <c r="XDJ95" s="271"/>
      <c r="XDK95" s="271"/>
      <c r="XDL95" s="271"/>
      <c r="XDM95" s="271"/>
      <c r="XDN95" s="271"/>
      <c r="XDO95" s="271"/>
      <c r="XDP95" s="271"/>
      <c r="XDQ95" s="271"/>
      <c r="XDR95" s="271"/>
      <c r="XDS95" s="271"/>
      <c r="XDT95" s="271"/>
      <c r="XDU95" s="271"/>
      <c r="XDV95" s="271"/>
      <c r="XDW95" s="271"/>
      <c r="XDX95" s="271"/>
      <c r="XDY95" s="271"/>
      <c r="XDZ95" s="271"/>
      <c r="XEA95" s="271"/>
      <c r="XEB95" s="271"/>
      <c r="XEC95" s="271"/>
      <c r="XED95" s="271"/>
      <c r="XEE95" s="271"/>
      <c r="XEF95" s="271"/>
      <c r="XEG95" s="271"/>
      <c r="XEH95" s="271"/>
      <c r="XEI95" s="271"/>
      <c r="XEJ95" s="271"/>
      <c r="XEK95" s="271"/>
      <c r="XEL95" s="271"/>
      <c r="XEM95" s="271"/>
      <c r="XEN95" s="271"/>
      <c r="XEO95" s="271"/>
      <c r="XEP95" s="271"/>
      <c r="XEQ95" s="271"/>
      <c r="XER95" s="271"/>
      <c r="XES95" s="271"/>
      <c r="XET95" s="271"/>
      <c r="XEU95" s="271"/>
      <c r="XEV95" s="271"/>
      <c r="XEW95" s="271"/>
      <c r="XEX95" s="271"/>
      <c r="XEY95" s="271"/>
      <c r="XEZ95" s="271"/>
      <c r="XFA95" s="271"/>
      <c r="XFB95" s="271"/>
      <c r="XFC95" s="271"/>
      <c r="XFD95" s="271"/>
    </row>
    <row r="96" s="61" customFormat="1" customHeight="1" spans="1:51">
      <c r="A96" s="184">
        <v>94</v>
      </c>
      <c r="B96" s="81">
        <v>103639</v>
      </c>
      <c r="C96" s="82" t="s">
        <v>149</v>
      </c>
      <c r="D96" s="81" t="s">
        <v>73</v>
      </c>
      <c r="E96" s="83">
        <v>18</v>
      </c>
      <c r="F96" s="76">
        <v>150</v>
      </c>
      <c r="G96" s="77">
        <v>450</v>
      </c>
      <c r="H96" s="89">
        <v>11364.350662752</v>
      </c>
      <c r="I96" s="195">
        <f t="shared" si="27"/>
        <v>34093.051988256</v>
      </c>
      <c r="J96" s="196">
        <v>2937.59373151609</v>
      </c>
      <c r="K96" s="196">
        <f t="shared" si="28"/>
        <v>8812.78119454827</v>
      </c>
      <c r="L96" s="197">
        <v>0.258492</v>
      </c>
      <c r="M96" s="198">
        <v>13288.1079429427</v>
      </c>
      <c r="N96" s="198">
        <f t="shared" si="29"/>
        <v>39864.3238288281</v>
      </c>
      <c r="O96" s="198">
        <v>2994.50170115801</v>
      </c>
      <c r="P96" s="198">
        <f t="shared" si="30"/>
        <v>8983.50510347403</v>
      </c>
      <c r="Q96" s="161">
        <v>0.225352</v>
      </c>
      <c r="R96" s="211">
        <v>3</v>
      </c>
      <c r="S96" s="211">
        <v>1</v>
      </c>
      <c r="T96" s="212">
        <v>4</v>
      </c>
      <c r="U96" s="212">
        <v>10</v>
      </c>
      <c r="V96" s="212">
        <v>2</v>
      </c>
      <c r="W96" s="213">
        <v>34721.88</v>
      </c>
      <c r="X96" s="213">
        <v>8999.11</v>
      </c>
      <c r="Y96" s="215">
        <f t="shared" si="31"/>
        <v>0.259176922447748</v>
      </c>
      <c r="Z96" s="229"/>
      <c r="AA96" s="230"/>
      <c r="AB96" s="114">
        <f t="shared" si="32"/>
        <v>1.01844446228987</v>
      </c>
      <c r="AC96" s="114">
        <f t="shared" si="33"/>
        <v>1.02114301959148</v>
      </c>
      <c r="AD96" s="231">
        <f t="shared" si="34"/>
        <v>1.01844446228987</v>
      </c>
      <c r="AE96" s="233">
        <f t="shared" si="35"/>
        <v>1.02114301959148</v>
      </c>
      <c r="AF96" s="243">
        <f t="shared" si="36"/>
        <v>0.871001353217251</v>
      </c>
      <c r="AG96" s="243">
        <f t="shared" si="37"/>
        <v>1.00173706101864</v>
      </c>
      <c r="AH96" s="240">
        <v>3</v>
      </c>
      <c r="AI96" s="240">
        <v>5</v>
      </c>
      <c r="AJ96" s="240">
        <v>0</v>
      </c>
      <c r="AK96" s="241">
        <f t="shared" si="38"/>
        <v>5</v>
      </c>
      <c r="AL96" s="240">
        <f t="shared" si="39"/>
        <v>0</v>
      </c>
      <c r="AM96" s="242"/>
      <c r="AN96" s="240">
        <f t="shared" si="40"/>
        <v>-5</v>
      </c>
      <c r="AO96" s="242">
        <f>AN96*5</f>
        <v>-25</v>
      </c>
      <c r="AP96" s="61">
        <v>0</v>
      </c>
      <c r="AQ96" s="61">
        <v>0</v>
      </c>
      <c r="AR96" s="61">
        <v>0</v>
      </c>
      <c r="AS96" s="212">
        <f t="shared" si="41"/>
        <v>0</v>
      </c>
      <c r="AT96" s="120">
        <v>0</v>
      </c>
      <c r="AU96" s="120">
        <v>0</v>
      </c>
      <c r="AV96" s="120">
        <v>0</v>
      </c>
      <c r="AW96" s="120">
        <f t="shared" si="42"/>
        <v>0</v>
      </c>
      <c r="AX96" s="254"/>
      <c r="AY96" s="254"/>
    </row>
    <row r="97" s="61" customFormat="1" customHeight="1" spans="1:51">
      <c r="A97" s="184">
        <v>95</v>
      </c>
      <c r="B97" s="81">
        <v>365</v>
      </c>
      <c r="C97" s="82" t="s">
        <v>150</v>
      </c>
      <c r="D97" s="82" t="s">
        <v>68</v>
      </c>
      <c r="E97" s="83">
        <v>6</v>
      </c>
      <c r="F97" s="76">
        <v>200</v>
      </c>
      <c r="G97" s="77">
        <v>600</v>
      </c>
      <c r="H97" s="89">
        <v>18054</v>
      </c>
      <c r="I97" s="195">
        <f t="shared" si="27"/>
        <v>54162</v>
      </c>
      <c r="J97" s="196">
        <v>4320.394416</v>
      </c>
      <c r="K97" s="196">
        <f t="shared" si="28"/>
        <v>12961.183248</v>
      </c>
      <c r="L97" s="197">
        <v>0.239304</v>
      </c>
      <c r="M97" s="198">
        <v>20018.2752</v>
      </c>
      <c r="N97" s="198">
        <f t="shared" si="29"/>
        <v>60054.8256</v>
      </c>
      <c r="O97" s="198">
        <v>4176.2926453248</v>
      </c>
      <c r="P97" s="198">
        <f t="shared" si="30"/>
        <v>12528.8779359744</v>
      </c>
      <c r="Q97" s="161">
        <v>0.208624</v>
      </c>
      <c r="R97" s="214">
        <v>2</v>
      </c>
      <c r="S97" s="211">
        <v>1</v>
      </c>
      <c r="T97" s="212">
        <v>14</v>
      </c>
      <c r="U97" s="212">
        <v>15</v>
      </c>
      <c r="V97" s="212">
        <v>3</v>
      </c>
      <c r="W97" s="213">
        <v>54711.84</v>
      </c>
      <c r="X97" s="213">
        <v>12534.8</v>
      </c>
      <c r="Y97" s="215">
        <f t="shared" si="31"/>
        <v>0.229105802327248</v>
      </c>
      <c r="Z97" s="229"/>
      <c r="AA97" s="230"/>
      <c r="AB97" s="114">
        <f t="shared" si="32"/>
        <v>1.01015176692146</v>
      </c>
      <c r="AC97" s="102">
        <f t="shared" si="33"/>
        <v>0.967103061515175</v>
      </c>
      <c r="AD97" s="231">
        <f t="shared" si="34"/>
        <v>1.01015176692146</v>
      </c>
      <c r="AE97" s="233">
        <f t="shared" si="35"/>
        <v>0.967103061515175</v>
      </c>
      <c r="AF97" s="243">
        <f t="shared" si="36"/>
        <v>0.911031535823826</v>
      </c>
      <c r="AG97" s="243">
        <f t="shared" si="37"/>
        <v>1.00047267313608</v>
      </c>
      <c r="AH97" s="240">
        <v>4.088</v>
      </c>
      <c r="AI97" s="240">
        <v>3</v>
      </c>
      <c r="AJ97" s="240">
        <v>3</v>
      </c>
      <c r="AK97" s="241">
        <f t="shared" si="38"/>
        <v>6</v>
      </c>
      <c r="AL97" s="240">
        <f t="shared" si="39"/>
        <v>2.088</v>
      </c>
      <c r="AM97" s="242"/>
      <c r="AN97" s="240">
        <f t="shared" si="40"/>
        <v>-9</v>
      </c>
      <c r="AO97" s="242">
        <f>AN97*5</f>
        <v>-45</v>
      </c>
      <c r="AP97" s="61">
        <v>200</v>
      </c>
      <c r="AQ97" s="61">
        <v>0</v>
      </c>
      <c r="AR97" s="61">
        <v>200</v>
      </c>
      <c r="AS97" s="212">
        <f t="shared" si="41"/>
        <v>400</v>
      </c>
      <c r="AT97" s="120">
        <v>0</v>
      </c>
      <c r="AU97" s="120">
        <v>-200</v>
      </c>
      <c r="AV97" s="120">
        <v>0</v>
      </c>
      <c r="AW97" s="120">
        <f t="shared" si="42"/>
        <v>-200</v>
      </c>
      <c r="AX97" s="254"/>
      <c r="AY97" s="254"/>
    </row>
    <row r="98" s="61" customFormat="1" customHeight="1" spans="1:51">
      <c r="A98" s="184">
        <v>96</v>
      </c>
      <c r="B98" s="20">
        <v>546</v>
      </c>
      <c r="C98" s="21" t="s">
        <v>151</v>
      </c>
      <c r="D98" s="20" t="s">
        <v>73</v>
      </c>
      <c r="E98" s="78">
        <v>9</v>
      </c>
      <c r="F98" s="76">
        <v>200</v>
      </c>
      <c r="G98" s="77">
        <v>600</v>
      </c>
      <c r="H98" s="89">
        <v>14180.635</v>
      </c>
      <c r="I98" s="195">
        <f t="shared" si="27"/>
        <v>42541.905</v>
      </c>
      <c r="J98" s="196">
        <v>3710.93037315</v>
      </c>
      <c r="K98" s="196">
        <f t="shared" si="28"/>
        <v>11132.79111945</v>
      </c>
      <c r="L98" s="197">
        <v>0.26169</v>
      </c>
      <c r="M98" s="198">
        <v>16295.2512912</v>
      </c>
      <c r="N98" s="198">
        <f t="shared" si="29"/>
        <v>48885.7538736</v>
      </c>
      <c r="O98" s="198">
        <v>3717.59862957437</v>
      </c>
      <c r="P98" s="198">
        <f t="shared" si="30"/>
        <v>11152.7958887231</v>
      </c>
      <c r="Q98" s="161">
        <v>0.22814</v>
      </c>
      <c r="R98" s="211">
        <v>3</v>
      </c>
      <c r="S98" s="211">
        <v>3</v>
      </c>
      <c r="T98" s="212">
        <v>10</v>
      </c>
      <c r="U98" s="212">
        <v>15</v>
      </c>
      <c r="V98" s="212">
        <v>3</v>
      </c>
      <c r="W98" s="213">
        <v>42439.63</v>
      </c>
      <c r="X98" s="213">
        <v>11994.25</v>
      </c>
      <c r="Y98" s="215">
        <f t="shared" si="31"/>
        <v>0.282619099176878</v>
      </c>
      <c r="Z98" s="229">
        <v>490</v>
      </c>
      <c r="AA98" s="230">
        <v>41</v>
      </c>
      <c r="AB98" s="102">
        <f t="shared" si="32"/>
        <v>0.997595899854508</v>
      </c>
      <c r="AC98" s="102">
        <f t="shared" si="33"/>
        <v>1.07738031472134</v>
      </c>
      <c r="AD98" s="233">
        <f t="shared" si="34"/>
        <v>0.986077844891995</v>
      </c>
      <c r="AE98" s="233">
        <f t="shared" si="35"/>
        <v>1.07369750063096</v>
      </c>
      <c r="AF98" s="243">
        <f t="shared" si="36"/>
        <v>0.858115640570171</v>
      </c>
      <c r="AG98" s="243">
        <f t="shared" si="37"/>
        <v>1.07177160949267</v>
      </c>
      <c r="AH98" s="240">
        <v>3</v>
      </c>
      <c r="AI98" s="240">
        <v>17</v>
      </c>
      <c r="AJ98" s="240">
        <v>4</v>
      </c>
      <c r="AK98" s="241">
        <f t="shared" si="38"/>
        <v>21</v>
      </c>
      <c r="AL98" s="240">
        <f t="shared" si="39"/>
        <v>0</v>
      </c>
      <c r="AM98" s="242"/>
      <c r="AN98" s="240">
        <f t="shared" si="40"/>
        <v>6</v>
      </c>
      <c r="AO98" s="242"/>
      <c r="AP98" s="61">
        <v>0</v>
      </c>
      <c r="AQ98" s="61">
        <v>0</v>
      </c>
      <c r="AR98" s="61">
        <v>0</v>
      </c>
      <c r="AS98" s="212">
        <f t="shared" si="41"/>
        <v>0</v>
      </c>
      <c r="AT98" s="120">
        <v>0</v>
      </c>
      <c r="AU98" s="120">
        <v>-200</v>
      </c>
      <c r="AV98" s="120">
        <v>0</v>
      </c>
      <c r="AW98" s="120">
        <f t="shared" si="42"/>
        <v>-200</v>
      </c>
      <c r="AX98" s="254"/>
      <c r="AY98" s="254"/>
    </row>
    <row r="99" s="61" customFormat="1" customHeight="1" spans="1:51">
      <c r="A99" s="184">
        <v>97</v>
      </c>
      <c r="B99" s="81">
        <v>105751</v>
      </c>
      <c r="C99" s="82" t="s">
        <v>152</v>
      </c>
      <c r="D99" s="81" t="s">
        <v>73</v>
      </c>
      <c r="E99" s="83">
        <v>20</v>
      </c>
      <c r="F99" s="76">
        <v>150</v>
      </c>
      <c r="G99" s="77">
        <v>450</v>
      </c>
      <c r="H99" s="89">
        <v>8800</v>
      </c>
      <c r="I99" s="195">
        <f t="shared" si="27"/>
        <v>26400</v>
      </c>
      <c r="J99" s="196">
        <v>2379.0624</v>
      </c>
      <c r="K99" s="196">
        <f t="shared" si="28"/>
        <v>7137.1872</v>
      </c>
      <c r="L99" s="197">
        <v>0.270348</v>
      </c>
      <c r="M99" s="198">
        <v>10467.072</v>
      </c>
      <c r="N99" s="198">
        <f t="shared" si="29"/>
        <v>31401.216</v>
      </c>
      <c r="O99" s="198">
        <v>2466.963265536</v>
      </c>
      <c r="P99" s="198">
        <f t="shared" si="30"/>
        <v>7400.889796608</v>
      </c>
      <c r="Q99" s="161">
        <v>0.235688</v>
      </c>
      <c r="R99" s="214">
        <v>1</v>
      </c>
      <c r="S99" s="211">
        <v>3</v>
      </c>
      <c r="T99" s="212">
        <v>4</v>
      </c>
      <c r="U99" s="212">
        <v>10</v>
      </c>
      <c r="V99" s="212">
        <v>2</v>
      </c>
      <c r="W99" s="213">
        <v>26253.3</v>
      </c>
      <c r="X99" s="213">
        <v>8594.49</v>
      </c>
      <c r="Y99" s="215">
        <f t="shared" si="31"/>
        <v>0.327367988024363</v>
      </c>
      <c r="Z99" s="229"/>
      <c r="AA99" s="230"/>
      <c r="AB99" s="102">
        <f t="shared" si="32"/>
        <v>0.994443181818182</v>
      </c>
      <c r="AC99" s="102">
        <f t="shared" si="33"/>
        <v>1.2041844720004</v>
      </c>
      <c r="AD99" s="233">
        <f t="shared" si="34"/>
        <v>0.994443181818182</v>
      </c>
      <c r="AE99" s="233">
        <f t="shared" si="35"/>
        <v>1.2041844720004</v>
      </c>
      <c r="AF99" s="243">
        <f t="shared" si="36"/>
        <v>0.836059979333284</v>
      </c>
      <c r="AG99" s="243">
        <f t="shared" si="37"/>
        <v>1.16127793227499</v>
      </c>
      <c r="AH99" s="240">
        <v>2</v>
      </c>
      <c r="AI99" s="240">
        <v>12</v>
      </c>
      <c r="AJ99" s="240">
        <v>2</v>
      </c>
      <c r="AK99" s="241">
        <f t="shared" si="38"/>
        <v>14</v>
      </c>
      <c r="AL99" s="240">
        <f t="shared" si="39"/>
        <v>1</v>
      </c>
      <c r="AM99" s="242"/>
      <c r="AN99" s="240">
        <f t="shared" si="40"/>
        <v>4</v>
      </c>
      <c r="AO99" s="242"/>
      <c r="AP99" s="61">
        <v>0</v>
      </c>
      <c r="AQ99" s="61">
        <v>0</v>
      </c>
      <c r="AR99" s="61">
        <v>0</v>
      </c>
      <c r="AS99" s="212">
        <f t="shared" si="41"/>
        <v>0</v>
      </c>
      <c r="AT99" s="120">
        <v>-150</v>
      </c>
      <c r="AU99" s="120">
        <v>-150</v>
      </c>
      <c r="AV99" s="120">
        <v>0</v>
      </c>
      <c r="AW99" s="120">
        <f t="shared" si="42"/>
        <v>-300</v>
      </c>
      <c r="AX99" s="254"/>
      <c r="AY99" s="254"/>
    </row>
    <row r="100" s="61" customFormat="1" customHeight="1" spans="1:51">
      <c r="A100" s="184">
        <v>98</v>
      </c>
      <c r="B100" s="20">
        <v>359</v>
      </c>
      <c r="C100" s="21" t="s">
        <v>153</v>
      </c>
      <c r="D100" s="21" t="s">
        <v>68</v>
      </c>
      <c r="E100" s="78">
        <v>15</v>
      </c>
      <c r="F100" s="76">
        <v>150</v>
      </c>
      <c r="G100" s="77">
        <v>450</v>
      </c>
      <c r="H100" s="89">
        <v>12394.3838782272</v>
      </c>
      <c r="I100" s="195">
        <f t="shared" si="27"/>
        <v>37183.1516346816</v>
      </c>
      <c r="J100" s="196">
        <v>2815.21077656501</v>
      </c>
      <c r="K100" s="196">
        <f t="shared" si="28"/>
        <v>8445.63232969503</v>
      </c>
      <c r="L100" s="197">
        <v>0.227136</v>
      </c>
      <c r="M100" s="198">
        <v>14492.5051811335</v>
      </c>
      <c r="N100" s="198">
        <f t="shared" si="29"/>
        <v>43477.5155434005</v>
      </c>
      <c r="O100" s="198">
        <v>2869.74790594733</v>
      </c>
      <c r="P100" s="198">
        <f t="shared" si="30"/>
        <v>8609.24371784199</v>
      </c>
      <c r="Q100" s="161">
        <v>0.198016</v>
      </c>
      <c r="R100" s="211">
        <v>2</v>
      </c>
      <c r="S100" s="211">
        <v>2</v>
      </c>
      <c r="T100" s="212">
        <v>10</v>
      </c>
      <c r="U100" s="212">
        <v>10</v>
      </c>
      <c r="V100" s="212">
        <v>2</v>
      </c>
      <c r="W100" s="213">
        <v>34521.75</v>
      </c>
      <c r="X100" s="213">
        <v>8799.59</v>
      </c>
      <c r="Y100" s="215">
        <f t="shared" si="31"/>
        <v>0.254899881958475</v>
      </c>
      <c r="Z100" s="229"/>
      <c r="AA100" s="230"/>
      <c r="AB100" s="102">
        <f t="shared" si="32"/>
        <v>0.928424527839129</v>
      </c>
      <c r="AC100" s="102">
        <f t="shared" si="33"/>
        <v>1.04191014437847</v>
      </c>
      <c r="AD100" s="233">
        <f t="shared" ref="AD100:AD115" si="43">(W100-Z100)/I100</f>
        <v>0.928424527839129</v>
      </c>
      <c r="AE100" s="233">
        <f t="shared" ref="AE100:AE115" si="44">(X100-AA100)/K100</f>
        <v>1.04191014437847</v>
      </c>
      <c r="AF100" s="243">
        <f t="shared" ref="AF100:AF115" si="45">(W100-Z100)/N100</f>
        <v>0.794013861384039</v>
      </c>
      <c r="AG100" s="243">
        <f t="shared" ref="AG100:AG115" si="46">(X100-AA100)/P100</f>
        <v>1.0221095241808</v>
      </c>
      <c r="AH100" s="240">
        <v>0</v>
      </c>
      <c r="AI100" s="240">
        <v>11</v>
      </c>
      <c r="AJ100" s="240">
        <v>5</v>
      </c>
      <c r="AK100" s="241">
        <f t="shared" ref="AK100:AK115" si="47">AI100+AJ100</f>
        <v>16</v>
      </c>
      <c r="AL100" s="240">
        <f t="shared" ref="AL100:AL115" si="48">AH100-R100</f>
        <v>-2</v>
      </c>
      <c r="AM100" s="242">
        <f>AL100*30</f>
        <v>-60</v>
      </c>
      <c r="AN100" s="240">
        <f t="shared" si="40"/>
        <v>6</v>
      </c>
      <c r="AO100" s="242"/>
      <c r="AP100" s="61">
        <v>0</v>
      </c>
      <c r="AQ100" s="61">
        <v>0</v>
      </c>
      <c r="AR100" s="61">
        <v>0</v>
      </c>
      <c r="AS100" s="212">
        <f t="shared" si="41"/>
        <v>0</v>
      </c>
      <c r="AT100" s="120">
        <v>-150</v>
      </c>
      <c r="AU100" s="120">
        <v>-150</v>
      </c>
      <c r="AV100" s="120">
        <v>0</v>
      </c>
      <c r="AW100" s="120">
        <f t="shared" si="42"/>
        <v>-300</v>
      </c>
      <c r="AX100" s="254"/>
      <c r="AY100" s="254"/>
    </row>
    <row r="101" s="61" customFormat="1" customHeight="1" spans="1:51">
      <c r="A101" s="184">
        <v>99</v>
      </c>
      <c r="B101" s="20">
        <v>108277</v>
      </c>
      <c r="C101" s="21" t="s">
        <v>154</v>
      </c>
      <c r="D101" s="21" t="s">
        <v>68</v>
      </c>
      <c r="E101" s="78">
        <v>33</v>
      </c>
      <c r="F101" s="76">
        <v>100</v>
      </c>
      <c r="G101" s="77">
        <v>300</v>
      </c>
      <c r="H101" s="89">
        <v>6406.7946316092</v>
      </c>
      <c r="I101" s="195">
        <f t="shared" si="27"/>
        <v>19220.3838948276</v>
      </c>
      <c r="J101" s="196">
        <v>1167.86896621751</v>
      </c>
      <c r="K101" s="196">
        <f t="shared" si="28"/>
        <v>3503.60689865253</v>
      </c>
      <c r="L101" s="197">
        <v>0.182286</v>
      </c>
      <c r="M101" s="198">
        <v>7620.49780662125</v>
      </c>
      <c r="N101" s="198">
        <f t="shared" si="29"/>
        <v>22861.4934198637</v>
      </c>
      <c r="O101" s="198">
        <v>1211.01902943702</v>
      </c>
      <c r="P101" s="198">
        <f t="shared" si="30"/>
        <v>3633.05708831106</v>
      </c>
      <c r="Q101" s="161">
        <v>0.158916</v>
      </c>
      <c r="R101" s="211">
        <v>2</v>
      </c>
      <c r="S101" s="211">
        <v>1</v>
      </c>
      <c r="T101" s="212">
        <v>4</v>
      </c>
      <c r="U101" s="212">
        <v>5</v>
      </c>
      <c r="V101" s="212">
        <v>1</v>
      </c>
      <c r="W101" s="213">
        <v>17483.52</v>
      </c>
      <c r="X101" s="213">
        <v>3974.96</v>
      </c>
      <c r="Y101" s="215">
        <f t="shared" si="31"/>
        <v>0.227354674573541</v>
      </c>
      <c r="Z101" s="229"/>
      <c r="AA101" s="230"/>
      <c r="AB101" s="102">
        <f t="shared" si="32"/>
        <v>0.909634276592414</v>
      </c>
      <c r="AC101" s="102">
        <f t="shared" si="33"/>
        <v>1.13453367200777</v>
      </c>
      <c r="AD101" s="233">
        <f t="shared" si="43"/>
        <v>0.909634276592414</v>
      </c>
      <c r="AE101" s="233">
        <f t="shared" si="44"/>
        <v>1.13453367200777</v>
      </c>
      <c r="AF101" s="243">
        <f t="shared" si="45"/>
        <v>0.764758438082135</v>
      </c>
      <c r="AG101" s="243">
        <f t="shared" si="46"/>
        <v>1.09410887398081</v>
      </c>
      <c r="AH101" s="240">
        <v>0</v>
      </c>
      <c r="AI101" s="240">
        <v>6</v>
      </c>
      <c r="AJ101" s="240">
        <v>1</v>
      </c>
      <c r="AK101" s="241">
        <f t="shared" si="47"/>
        <v>7</v>
      </c>
      <c r="AL101" s="240">
        <f t="shared" si="48"/>
        <v>-2</v>
      </c>
      <c r="AM101" s="242">
        <f>AL101*30</f>
        <v>-60</v>
      </c>
      <c r="AN101" s="240">
        <f t="shared" si="40"/>
        <v>2</v>
      </c>
      <c r="AO101" s="242"/>
      <c r="AP101" s="61">
        <v>0</v>
      </c>
      <c r="AQ101" s="61">
        <v>0</v>
      </c>
      <c r="AR101" s="61">
        <v>0</v>
      </c>
      <c r="AS101" s="212">
        <f t="shared" si="41"/>
        <v>0</v>
      </c>
      <c r="AT101" s="120">
        <v>0</v>
      </c>
      <c r="AU101" s="120">
        <v>-100</v>
      </c>
      <c r="AV101" s="120">
        <v>0</v>
      </c>
      <c r="AW101" s="120">
        <f t="shared" si="42"/>
        <v>-100</v>
      </c>
      <c r="AX101" s="254"/>
      <c r="AY101" s="254"/>
    </row>
    <row r="102" s="61" customFormat="1" customHeight="1" spans="1:51">
      <c r="A102" s="184">
        <v>100</v>
      </c>
      <c r="B102" s="81">
        <v>742</v>
      </c>
      <c r="C102" s="82" t="s">
        <v>155</v>
      </c>
      <c r="D102" s="81" t="s">
        <v>49</v>
      </c>
      <c r="E102" s="83">
        <v>8</v>
      </c>
      <c r="F102" s="76">
        <v>200</v>
      </c>
      <c r="G102" s="77">
        <v>600</v>
      </c>
      <c r="H102" s="89">
        <v>16442.8231314144</v>
      </c>
      <c r="I102" s="195">
        <f t="shared" si="27"/>
        <v>49328.4693942432</v>
      </c>
      <c r="J102" s="196">
        <v>3496.20459678638</v>
      </c>
      <c r="K102" s="196">
        <f t="shared" si="28"/>
        <v>10488.6137903591</v>
      </c>
      <c r="L102" s="197">
        <v>0.212628</v>
      </c>
      <c r="M102" s="198">
        <v>18397.5459452769</v>
      </c>
      <c r="N102" s="198">
        <f t="shared" si="29"/>
        <v>55192.6378358307</v>
      </c>
      <c r="O102" s="198">
        <v>3410.3162967841</v>
      </c>
      <c r="P102" s="198">
        <f t="shared" si="30"/>
        <v>10230.9488903523</v>
      </c>
      <c r="Q102" s="161">
        <v>0.185368</v>
      </c>
      <c r="R102" s="211">
        <v>3</v>
      </c>
      <c r="S102" s="211">
        <v>1</v>
      </c>
      <c r="T102" s="212">
        <v>10</v>
      </c>
      <c r="U102" s="212">
        <v>15</v>
      </c>
      <c r="V102" s="212">
        <v>3</v>
      </c>
      <c r="W102" s="213">
        <v>43492.83</v>
      </c>
      <c r="X102" s="213">
        <v>8091.11</v>
      </c>
      <c r="Y102" s="215">
        <f t="shared" si="31"/>
        <v>0.186033192137647</v>
      </c>
      <c r="Z102" s="229"/>
      <c r="AA102" s="230"/>
      <c r="AB102" s="102">
        <f t="shared" si="32"/>
        <v>0.881698348521549</v>
      </c>
      <c r="AC102" s="102">
        <f t="shared" si="33"/>
        <v>0.771418431617449</v>
      </c>
      <c r="AD102" s="233">
        <f t="shared" si="43"/>
        <v>0.881698348521549</v>
      </c>
      <c r="AE102" s="233">
        <f t="shared" si="44"/>
        <v>0.771418431617449</v>
      </c>
      <c r="AF102" s="243">
        <f t="shared" si="45"/>
        <v>0.788018687009823</v>
      </c>
      <c r="AG102" s="243">
        <f t="shared" si="46"/>
        <v>0.790846488113126</v>
      </c>
      <c r="AH102" s="240">
        <v>0</v>
      </c>
      <c r="AI102" s="240">
        <v>1</v>
      </c>
      <c r="AJ102" s="240">
        <v>3</v>
      </c>
      <c r="AK102" s="241">
        <f t="shared" si="47"/>
        <v>4</v>
      </c>
      <c r="AL102" s="240">
        <f t="shared" si="48"/>
        <v>-3</v>
      </c>
      <c r="AM102" s="242">
        <f>AL102*30</f>
        <v>-90</v>
      </c>
      <c r="AN102" s="240">
        <f t="shared" si="40"/>
        <v>-11</v>
      </c>
      <c r="AO102" s="242">
        <f>AN102*5</f>
        <v>-55</v>
      </c>
      <c r="AP102" s="61">
        <v>0</v>
      </c>
      <c r="AQ102" s="61">
        <v>0</v>
      </c>
      <c r="AR102" s="61">
        <v>0</v>
      </c>
      <c r="AS102" s="212">
        <f t="shared" si="41"/>
        <v>0</v>
      </c>
      <c r="AT102" s="120">
        <v>-200</v>
      </c>
      <c r="AU102" s="120">
        <v>0</v>
      </c>
      <c r="AV102" s="120">
        <v>0</v>
      </c>
      <c r="AW102" s="120">
        <f t="shared" si="42"/>
        <v>-200</v>
      </c>
      <c r="AX102" s="254"/>
      <c r="AY102" s="254"/>
    </row>
    <row r="103" s="61" customFormat="1" customHeight="1" spans="1:51">
      <c r="A103" s="184">
        <v>101</v>
      </c>
      <c r="B103" s="81">
        <v>387</v>
      </c>
      <c r="C103" s="82" t="s">
        <v>156</v>
      </c>
      <c r="D103" s="81" t="s">
        <v>73</v>
      </c>
      <c r="E103" s="83">
        <v>6</v>
      </c>
      <c r="F103" s="76">
        <v>200</v>
      </c>
      <c r="G103" s="77">
        <v>600</v>
      </c>
      <c r="H103" s="89">
        <v>15794.3207168352</v>
      </c>
      <c r="I103" s="195">
        <f t="shared" si="27"/>
        <v>47382.9621505056</v>
      </c>
      <c r="J103" s="196">
        <v>3174.75323000818</v>
      </c>
      <c r="K103" s="196">
        <f t="shared" si="28"/>
        <v>9524.25969002454</v>
      </c>
      <c r="L103" s="197">
        <v>0.201006</v>
      </c>
      <c r="M103" s="198">
        <v>17671.9495636526</v>
      </c>
      <c r="N103" s="198">
        <f t="shared" si="29"/>
        <v>53015.8486909578</v>
      </c>
      <c r="O103" s="198">
        <v>3096.76175373622</v>
      </c>
      <c r="P103" s="198">
        <f t="shared" si="30"/>
        <v>9290.28526120866</v>
      </c>
      <c r="Q103" s="161">
        <v>0.175236</v>
      </c>
      <c r="R103" s="211">
        <v>3</v>
      </c>
      <c r="S103" s="211">
        <v>2</v>
      </c>
      <c r="T103" s="212">
        <v>10</v>
      </c>
      <c r="U103" s="212">
        <v>15</v>
      </c>
      <c r="V103" s="212">
        <v>3</v>
      </c>
      <c r="W103" s="213">
        <v>40991.48</v>
      </c>
      <c r="X103" s="213">
        <v>8149.93</v>
      </c>
      <c r="Y103" s="215">
        <f t="shared" si="31"/>
        <v>0.198820096273665</v>
      </c>
      <c r="Z103" s="229"/>
      <c r="AA103" s="230"/>
      <c r="AB103" s="102">
        <f t="shared" si="32"/>
        <v>0.865110118480902</v>
      </c>
      <c r="AC103" s="102">
        <f t="shared" si="33"/>
        <v>0.855702203136694</v>
      </c>
      <c r="AD103" s="233">
        <f t="shared" si="43"/>
        <v>0.865110118480902</v>
      </c>
      <c r="AE103" s="233">
        <f t="shared" si="44"/>
        <v>0.855702203136694</v>
      </c>
      <c r="AF103" s="243">
        <f t="shared" si="45"/>
        <v>0.773192941585246</v>
      </c>
      <c r="AG103" s="243">
        <f t="shared" si="46"/>
        <v>0.877252933667152</v>
      </c>
      <c r="AH103" s="240">
        <v>8</v>
      </c>
      <c r="AI103" s="240">
        <v>9</v>
      </c>
      <c r="AJ103" s="240">
        <v>6</v>
      </c>
      <c r="AK103" s="241">
        <f t="shared" si="47"/>
        <v>15</v>
      </c>
      <c r="AL103" s="240">
        <f t="shared" si="48"/>
        <v>5</v>
      </c>
      <c r="AM103" s="242"/>
      <c r="AN103" s="240">
        <f t="shared" si="40"/>
        <v>0</v>
      </c>
      <c r="AO103" s="242"/>
      <c r="AP103" s="61">
        <v>0</v>
      </c>
      <c r="AQ103" s="61">
        <v>0</v>
      </c>
      <c r="AR103" s="61">
        <v>0</v>
      </c>
      <c r="AS103" s="212">
        <f t="shared" si="41"/>
        <v>0</v>
      </c>
      <c r="AT103" s="120">
        <v>-200</v>
      </c>
      <c r="AU103" s="120">
        <v>-200</v>
      </c>
      <c r="AV103" s="120">
        <v>0</v>
      </c>
      <c r="AW103" s="120">
        <f t="shared" si="42"/>
        <v>-400</v>
      </c>
      <c r="AX103" s="254"/>
      <c r="AY103" s="254"/>
    </row>
    <row r="104" s="61" customFormat="1" customHeight="1" spans="1:51">
      <c r="A104" s="184">
        <v>102</v>
      </c>
      <c r="B104" s="81">
        <v>107728</v>
      </c>
      <c r="C104" s="82" t="s">
        <v>157</v>
      </c>
      <c r="D104" s="81" t="s">
        <v>53</v>
      </c>
      <c r="E104" s="83">
        <v>32</v>
      </c>
      <c r="F104" s="76">
        <v>100</v>
      </c>
      <c r="G104" s="77">
        <v>300</v>
      </c>
      <c r="H104" s="89">
        <v>6135.5267568936</v>
      </c>
      <c r="I104" s="195">
        <f t="shared" si="27"/>
        <v>18406.5802706808</v>
      </c>
      <c r="J104" s="196">
        <v>1125.12062562563</v>
      </c>
      <c r="K104" s="196">
        <f t="shared" si="28"/>
        <v>3375.36187687689</v>
      </c>
      <c r="L104" s="197">
        <v>0.183378</v>
      </c>
      <c r="M104" s="198">
        <v>7297.84094571952</v>
      </c>
      <c r="N104" s="198">
        <f t="shared" si="29"/>
        <v>21893.5228371586</v>
      </c>
      <c r="O104" s="198">
        <v>1166.69123631029</v>
      </c>
      <c r="P104" s="198">
        <f t="shared" si="30"/>
        <v>3500.07370893087</v>
      </c>
      <c r="Q104" s="161">
        <v>0.159868</v>
      </c>
      <c r="R104" s="211">
        <v>2</v>
      </c>
      <c r="S104" s="211">
        <v>1</v>
      </c>
      <c r="T104" s="212">
        <v>4</v>
      </c>
      <c r="U104" s="212">
        <v>5</v>
      </c>
      <c r="V104" s="212">
        <v>1</v>
      </c>
      <c r="W104" s="213">
        <v>15898.24</v>
      </c>
      <c r="X104" s="213">
        <v>3412.93</v>
      </c>
      <c r="Y104" s="215">
        <f t="shared" si="31"/>
        <v>0.214673448130107</v>
      </c>
      <c r="Z104" s="229"/>
      <c r="AA104" s="230"/>
      <c r="AB104" s="102">
        <f t="shared" si="32"/>
        <v>0.863725894012141</v>
      </c>
      <c r="AC104" s="102">
        <f t="shared" si="33"/>
        <v>1.01113010233968</v>
      </c>
      <c r="AD104" s="233">
        <f t="shared" si="43"/>
        <v>0.863725894012141</v>
      </c>
      <c r="AE104" s="233">
        <f t="shared" si="44"/>
        <v>1.01113010233968</v>
      </c>
      <c r="AF104" s="243">
        <f t="shared" si="45"/>
        <v>0.726161802202836</v>
      </c>
      <c r="AG104" s="243">
        <f t="shared" si="46"/>
        <v>0.975102321785821</v>
      </c>
      <c r="AH104" s="240">
        <v>0</v>
      </c>
      <c r="AI104" s="240">
        <v>0</v>
      </c>
      <c r="AJ104" s="240">
        <v>6</v>
      </c>
      <c r="AK104" s="241">
        <f t="shared" si="47"/>
        <v>6</v>
      </c>
      <c r="AL104" s="240">
        <f t="shared" si="48"/>
        <v>-2</v>
      </c>
      <c r="AM104" s="242">
        <f>AL104*30</f>
        <v>-60</v>
      </c>
      <c r="AN104" s="240">
        <f t="shared" si="40"/>
        <v>1</v>
      </c>
      <c r="AO104" s="242"/>
      <c r="AP104" s="61">
        <v>0</v>
      </c>
      <c r="AQ104" s="61">
        <v>0</v>
      </c>
      <c r="AR104" s="61">
        <v>0</v>
      </c>
      <c r="AS104" s="212">
        <f t="shared" si="41"/>
        <v>0</v>
      </c>
      <c r="AT104" s="120">
        <v>-100</v>
      </c>
      <c r="AU104" s="120">
        <v>-100</v>
      </c>
      <c r="AV104" s="120">
        <v>0</v>
      </c>
      <c r="AW104" s="120">
        <f t="shared" si="42"/>
        <v>-200</v>
      </c>
      <c r="AX104" s="254"/>
      <c r="AY104" s="254"/>
    </row>
    <row r="105" s="61" customFormat="1" customHeight="1" spans="1:51">
      <c r="A105" s="184">
        <v>103</v>
      </c>
      <c r="B105" s="81">
        <v>712</v>
      </c>
      <c r="C105" s="82" t="s">
        <v>158</v>
      </c>
      <c r="D105" s="81" t="s">
        <v>73</v>
      </c>
      <c r="E105" s="83">
        <v>4</v>
      </c>
      <c r="F105" s="76">
        <v>200</v>
      </c>
      <c r="G105" s="77">
        <v>600</v>
      </c>
      <c r="H105" s="89">
        <v>17102.07155</v>
      </c>
      <c r="I105" s="195">
        <f t="shared" si="27"/>
        <v>51306.21465</v>
      </c>
      <c r="J105" s="196">
        <v>4626.1787625612</v>
      </c>
      <c r="K105" s="196">
        <f t="shared" si="28"/>
        <v>13878.5362876836</v>
      </c>
      <c r="L105" s="197">
        <v>0.270504</v>
      </c>
      <c r="M105" s="198">
        <v>19824.72134076</v>
      </c>
      <c r="N105" s="198">
        <f t="shared" si="29"/>
        <v>59474.16402228</v>
      </c>
      <c r="O105" s="198">
        <v>4675.14508546339</v>
      </c>
      <c r="P105" s="198">
        <f t="shared" si="30"/>
        <v>14025.4352563902</v>
      </c>
      <c r="Q105" s="161">
        <v>0.235824</v>
      </c>
      <c r="R105" s="214">
        <v>4</v>
      </c>
      <c r="S105" s="211">
        <v>0</v>
      </c>
      <c r="T105" s="212">
        <v>10</v>
      </c>
      <c r="U105" s="212">
        <v>15</v>
      </c>
      <c r="V105" s="212">
        <v>3</v>
      </c>
      <c r="W105" s="213">
        <v>41337.63</v>
      </c>
      <c r="X105" s="213">
        <v>12408.7</v>
      </c>
      <c r="Y105" s="215">
        <f t="shared" si="31"/>
        <v>0.300179279750678</v>
      </c>
      <c r="Z105" s="229"/>
      <c r="AA105" s="230"/>
      <c r="AB105" s="102">
        <f t="shared" si="32"/>
        <v>0.805704148746822</v>
      </c>
      <c r="AC105" s="102">
        <f t="shared" si="33"/>
        <v>0.894092845440193</v>
      </c>
      <c r="AD105" s="233">
        <f t="shared" si="43"/>
        <v>0.805704148746822</v>
      </c>
      <c r="AE105" s="233">
        <f t="shared" si="44"/>
        <v>0.894092845440193</v>
      </c>
      <c r="AF105" s="243">
        <f t="shared" si="45"/>
        <v>0.695051888152883</v>
      </c>
      <c r="AG105" s="243">
        <f t="shared" si="46"/>
        <v>0.884728336280789</v>
      </c>
      <c r="AH105" s="240">
        <v>6</v>
      </c>
      <c r="AI105" s="240">
        <v>13</v>
      </c>
      <c r="AJ105" s="240">
        <v>1</v>
      </c>
      <c r="AK105" s="241">
        <f t="shared" si="47"/>
        <v>14</v>
      </c>
      <c r="AL105" s="240">
        <f t="shared" si="48"/>
        <v>2</v>
      </c>
      <c r="AM105" s="242"/>
      <c r="AN105" s="240">
        <f t="shared" si="40"/>
        <v>-1</v>
      </c>
      <c r="AO105" s="242">
        <f>AN105*5</f>
        <v>-5</v>
      </c>
      <c r="AP105" s="61">
        <v>0</v>
      </c>
      <c r="AQ105" s="61">
        <v>0</v>
      </c>
      <c r="AR105" s="61">
        <v>0</v>
      </c>
      <c r="AS105" s="212">
        <f t="shared" si="41"/>
        <v>0</v>
      </c>
      <c r="AT105" s="120">
        <v>-200</v>
      </c>
      <c r="AU105" s="120">
        <v>0</v>
      </c>
      <c r="AV105" s="120">
        <v>-200</v>
      </c>
      <c r="AW105" s="120">
        <f t="shared" si="42"/>
        <v>-400</v>
      </c>
      <c r="AX105" s="254"/>
      <c r="AY105" s="254"/>
    </row>
    <row r="106" s="61" customFormat="1" customHeight="1" spans="1:51">
      <c r="A106" s="184">
        <v>104</v>
      </c>
      <c r="B106" s="81">
        <v>391</v>
      </c>
      <c r="C106" s="82" t="s">
        <v>159</v>
      </c>
      <c r="D106" s="81" t="s">
        <v>49</v>
      </c>
      <c r="E106" s="83">
        <v>12</v>
      </c>
      <c r="F106" s="76">
        <v>150</v>
      </c>
      <c r="G106" s="77">
        <v>450</v>
      </c>
      <c r="H106" s="89">
        <v>9498.6930106926</v>
      </c>
      <c r="I106" s="195">
        <f t="shared" si="27"/>
        <v>28496.0790320778</v>
      </c>
      <c r="J106" s="196">
        <v>2680.56916238949</v>
      </c>
      <c r="K106" s="196">
        <f t="shared" si="28"/>
        <v>8041.70748716847</v>
      </c>
      <c r="L106" s="197">
        <v>0.282204</v>
      </c>
      <c r="M106" s="198">
        <v>11106.6317635426</v>
      </c>
      <c r="N106" s="198">
        <f t="shared" si="29"/>
        <v>33319.8952906278</v>
      </c>
      <c r="O106" s="198">
        <v>2732.49797299381</v>
      </c>
      <c r="P106" s="198">
        <f t="shared" si="30"/>
        <v>8197.49391898143</v>
      </c>
      <c r="Q106" s="161">
        <v>0.246024</v>
      </c>
      <c r="R106" s="214">
        <v>3</v>
      </c>
      <c r="S106" s="211">
        <v>2</v>
      </c>
      <c r="T106" s="212">
        <v>10</v>
      </c>
      <c r="U106" s="212">
        <v>10</v>
      </c>
      <c r="V106" s="212">
        <v>2</v>
      </c>
      <c r="W106" s="213">
        <v>22772.52</v>
      </c>
      <c r="X106" s="213">
        <v>6292.08</v>
      </c>
      <c r="Y106" s="215">
        <f t="shared" si="31"/>
        <v>0.276301436995115</v>
      </c>
      <c r="Z106" s="229"/>
      <c r="AA106" s="230"/>
      <c r="AB106" s="102">
        <f t="shared" si="32"/>
        <v>0.799145734203122</v>
      </c>
      <c r="AC106" s="102">
        <f t="shared" si="33"/>
        <v>0.782430846936398</v>
      </c>
      <c r="AD106" s="233">
        <f t="shared" si="43"/>
        <v>0.799145734203122</v>
      </c>
      <c r="AE106" s="233">
        <f t="shared" si="44"/>
        <v>0.782430846936398</v>
      </c>
      <c r="AF106" s="243">
        <f t="shared" si="45"/>
        <v>0.6834511273631</v>
      </c>
      <c r="AG106" s="243">
        <f t="shared" si="46"/>
        <v>0.767561411107679</v>
      </c>
      <c r="AH106" s="240">
        <v>2</v>
      </c>
      <c r="AI106" s="240">
        <v>4</v>
      </c>
      <c r="AJ106" s="240">
        <v>1</v>
      </c>
      <c r="AK106" s="241">
        <f t="shared" si="47"/>
        <v>5</v>
      </c>
      <c r="AL106" s="240">
        <f t="shared" si="48"/>
        <v>-1</v>
      </c>
      <c r="AM106" s="242"/>
      <c r="AN106" s="240">
        <f t="shared" si="40"/>
        <v>-5</v>
      </c>
      <c r="AO106" s="242">
        <f>AN106*5</f>
        <v>-25</v>
      </c>
      <c r="AP106" s="61">
        <v>0</v>
      </c>
      <c r="AQ106" s="61">
        <v>0</v>
      </c>
      <c r="AR106" s="61">
        <v>0</v>
      </c>
      <c r="AS106" s="212">
        <f t="shared" si="41"/>
        <v>0</v>
      </c>
      <c r="AT106" s="120">
        <v>0</v>
      </c>
      <c r="AU106" s="120">
        <v>0</v>
      </c>
      <c r="AV106" s="120">
        <v>0</v>
      </c>
      <c r="AW106" s="120">
        <f t="shared" si="42"/>
        <v>0</v>
      </c>
      <c r="AX106" s="254"/>
      <c r="AY106" s="254"/>
    </row>
    <row r="107" s="61" customFormat="1" customHeight="1" spans="1:51">
      <c r="A107" s="184">
        <v>105</v>
      </c>
      <c r="B107" s="81">
        <v>349</v>
      </c>
      <c r="C107" s="82" t="s">
        <v>160</v>
      </c>
      <c r="D107" s="81" t="s">
        <v>49</v>
      </c>
      <c r="E107" s="83">
        <v>16</v>
      </c>
      <c r="F107" s="76">
        <v>150</v>
      </c>
      <c r="G107" s="77">
        <v>450</v>
      </c>
      <c r="H107" s="89">
        <v>8887.2110482824</v>
      </c>
      <c r="I107" s="195">
        <f t="shared" si="27"/>
        <v>26661.6331448472</v>
      </c>
      <c r="J107" s="196">
        <v>2344.4107256927</v>
      </c>
      <c r="K107" s="196">
        <f t="shared" si="28"/>
        <v>7033.2321770781</v>
      </c>
      <c r="L107" s="197">
        <v>0.263796</v>
      </c>
      <c r="M107" s="198">
        <v>10391.6381345356</v>
      </c>
      <c r="N107" s="198">
        <f t="shared" si="29"/>
        <v>31174.9144036068</v>
      </c>
      <c r="O107" s="198">
        <v>2389.82737162797</v>
      </c>
      <c r="P107" s="198">
        <f t="shared" si="30"/>
        <v>7169.48211488391</v>
      </c>
      <c r="Q107" s="161">
        <v>0.229976</v>
      </c>
      <c r="R107" s="214">
        <v>2</v>
      </c>
      <c r="S107" s="211">
        <v>2</v>
      </c>
      <c r="T107" s="212">
        <v>4</v>
      </c>
      <c r="U107" s="212">
        <v>15</v>
      </c>
      <c r="V107" s="212">
        <v>2</v>
      </c>
      <c r="W107" s="213">
        <v>21232.57</v>
      </c>
      <c r="X107" s="213">
        <v>6140.49</v>
      </c>
      <c r="Y107" s="215">
        <f t="shared" si="31"/>
        <v>0.289201448529311</v>
      </c>
      <c r="Z107" s="229">
        <v>2450</v>
      </c>
      <c r="AA107" s="230">
        <v>427.84638972</v>
      </c>
      <c r="AB107" s="102">
        <f t="shared" si="32"/>
        <v>0.796371695786518</v>
      </c>
      <c r="AC107" s="102">
        <f t="shared" si="33"/>
        <v>0.873068007055473</v>
      </c>
      <c r="AD107" s="233">
        <f t="shared" si="43"/>
        <v>0.704479350456821</v>
      </c>
      <c r="AE107" s="233">
        <f t="shared" si="44"/>
        <v>0.812235891898747</v>
      </c>
      <c r="AF107" s="243">
        <f t="shared" si="45"/>
        <v>0.60248986594898</v>
      </c>
      <c r="AG107" s="243">
        <f t="shared" si="46"/>
        <v>0.7968000364239</v>
      </c>
      <c r="AH107" s="240">
        <v>5</v>
      </c>
      <c r="AI107" s="240">
        <v>0</v>
      </c>
      <c r="AJ107" s="240">
        <v>0</v>
      </c>
      <c r="AK107" s="241">
        <f t="shared" si="47"/>
        <v>0</v>
      </c>
      <c r="AL107" s="240">
        <f t="shared" si="48"/>
        <v>3</v>
      </c>
      <c r="AM107" s="242"/>
      <c r="AN107" s="240">
        <f t="shared" si="40"/>
        <v>-15</v>
      </c>
      <c r="AO107" s="242">
        <f>AN107*5</f>
        <v>-75</v>
      </c>
      <c r="AP107" s="61">
        <v>0</v>
      </c>
      <c r="AQ107" s="61">
        <v>0</v>
      </c>
      <c r="AR107" s="61">
        <v>0</v>
      </c>
      <c r="AS107" s="212">
        <f t="shared" si="41"/>
        <v>0</v>
      </c>
      <c r="AT107" s="120">
        <v>0</v>
      </c>
      <c r="AU107" s="120">
        <v>0</v>
      </c>
      <c r="AV107" s="120">
        <v>0</v>
      </c>
      <c r="AW107" s="120">
        <f t="shared" si="42"/>
        <v>0</v>
      </c>
      <c r="AX107" s="254"/>
      <c r="AY107" s="254"/>
    </row>
    <row r="108" s="61" customFormat="1" customHeight="1" spans="1:51">
      <c r="A108" s="184">
        <v>106</v>
      </c>
      <c r="B108" s="20">
        <v>750</v>
      </c>
      <c r="C108" s="21" t="s">
        <v>161</v>
      </c>
      <c r="D108" s="20" t="s">
        <v>73</v>
      </c>
      <c r="E108" s="78">
        <v>5</v>
      </c>
      <c r="F108" s="76">
        <v>200</v>
      </c>
      <c r="G108" s="77">
        <v>600</v>
      </c>
      <c r="H108" s="89">
        <v>35398.289842815</v>
      </c>
      <c r="I108" s="195">
        <f t="shared" si="27"/>
        <v>106194.869528445</v>
      </c>
      <c r="J108" s="196">
        <v>8926.52834282203</v>
      </c>
      <c r="K108" s="196">
        <f t="shared" si="28"/>
        <v>26779.5850284661</v>
      </c>
      <c r="L108" s="197">
        <v>0.252174</v>
      </c>
      <c r="M108" s="198">
        <v>39249.6237777133</v>
      </c>
      <c r="N108" s="198">
        <f t="shared" si="29"/>
        <v>117748.87133314</v>
      </c>
      <c r="O108" s="198">
        <v>8628.7942897876</v>
      </c>
      <c r="P108" s="198">
        <f t="shared" si="30"/>
        <v>25886.3828693628</v>
      </c>
      <c r="Q108" s="161">
        <v>0.219844</v>
      </c>
      <c r="R108" s="211">
        <v>4</v>
      </c>
      <c r="S108" s="211">
        <v>3</v>
      </c>
      <c r="T108" s="212">
        <v>14</v>
      </c>
      <c r="U108" s="212">
        <v>30</v>
      </c>
      <c r="V108" s="212">
        <v>3</v>
      </c>
      <c r="W108" s="213">
        <v>83119.15</v>
      </c>
      <c r="X108" s="213">
        <v>24221.5</v>
      </c>
      <c r="Y108" s="215">
        <f t="shared" si="31"/>
        <v>0.291406974205102</v>
      </c>
      <c r="Z108" s="229"/>
      <c r="AA108" s="230"/>
      <c r="AB108" s="102">
        <f t="shared" si="32"/>
        <v>0.782704007915712</v>
      </c>
      <c r="AC108" s="102">
        <f t="shared" si="33"/>
        <v>0.904476300669077</v>
      </c>
      <c r="AD108" s="233">
        <f t="shared" si="43"/>
        <v>0.782704007915712</v>
      </c>
      <c r="AE108" s="233">
        <f t="shared" si="44"/>
        <v>0.904476300669077</v>
      </c>
      <c r="AF108" s="243">
        <f t="shared" si="45"/>
        <v>0.705901883040865</v>
      </c>
      <c r="AG108" s="243">
        <f t="shared" si="46"/>
        <v>0.935684994007671</v>
      </c>
      <c r="AH108" s="240">
        <v>2</v>
      </c>
      <c r="AI108" s="240">
        <v>11</v>
      </c>
      <c r="AJ108" s="240">
        <v>3</v>
      </c>
      <c r="AK108" s="241">
        <f t="shared" si="47"/>
        <v>14</v>
      </c>
      <c r="AL108" s="240">
        <f t="shared" si="48"/>
        <v>-2</v>
      </c>
      <c r="AM108" s="242">
        <f t="shared" ref="AM108:AM113" si="49">AL108*30</f>
        <v>-60</v>
      </c>
      <c r="AN108" s="240">
        <f t="shared" si="40"/>
        <v>-16</v>
      </c>
      <c r="AO108" s="242">
        <f>AN108*5</f>
        <v>-80</v>
      </c>
      <c r="AP108" s="61">
        <v>0</v>
      </c>
      <c r="AQ108" s="61">
        <v>0</v>
      </c>
      <c r="AR108" s="61">
        <v>0</v>
      </c>
      <c r="AS108" s="212">
        <f t="shared" si="41"/>
        <v>0</v>
      </c>
      <c r="AT108" s="120">
        <v>0</v>
      </c>
      <c r="AU108" s="120">
        <v>0</v>
      </c>
      <c r="AV108" s="120">
        <v>0</v>
      </c>
      <c r="AW108" s="120">
        <f t="shared" si="42"/>
        <v>0</v>
      </c>
      <c r="AX108" s="254"/>
      <c r="AY108" s="254"/>
    </row>
    <row r="109" s="61" customFormat="1" customHeight="1" spans="1:51">
      <c r="A109" s="184">
        <v>107</v>
      </c>
      <c r="B109" s="20">
        <v>107658</v>
      </c>
      <c r="C109" s="21" t="s">
        <v>162</v>
      </c>
      <c r="D109" s="21" t="s">
        <v>68</v>
      </c>
      <c r="E109" s="78">
        <v>29</v>
      </c>
      <c r="F109" s="76">
        <v>100</v>
      </c>
      <c r="G109" s="77">
        <v>300</v>
      </c>
      <c r="H109" s="89">
        <v>5946.787</v>
      </c>
      <c r="I109" s="195">
        <f t="shared" si="27"/>
        <v>17840.361</v>
      </c>
      <c r="J109" s="196">
        <v>1212.502295004</v>
      </c>
      <c r="K109" s="196">
        <f t="shared" si="28"/>
        <v>3637.506885012</v>
      </c>
      <c r="L109" s="197">
        <v>0.203892</v>
      </c>
      <c r="M109" s="198">
        <v>7073.34632928</v>
      </c>
      <c r="N109" s="198">
        <f t="shared" si="29"/>
        <v>21220.03898784</v>
      </c>
      <c r="O109" s="198">
        <v>1257.30145672218</v>
      </c>
      <c r="P109" s="198">
        <f t="shared" si="30"/>
        <v>3771.90437016654</v>
      </c>
      <c r="Q109" s="161">
        <v>0.177752</v>
      </c>
      <c r="R109" s="211">
        <v>2</v>
      </c>
      <c r="S109" s="211">
        <v>2</v>
      </c>
      <c r="T109" s="212">
        <v>4</v>
      </c>
      <c r="U109" s="212">
        <v>5</v>
      </c>
      <c r="V109" s="212">
        <v>1</v>
      </c>
      <c r="W109" s="213">
        <v>12838.12</v>
      </c>
      <c r="X109" s="213">
        <v>3243.95</v>
      </c>
      <c r="Y109" s="215">
        <f t="shared" si="31"/>
        <v>0.252681077914835</v>
      </c>
      <c r="Z109" s="229"/>
      <c r="AA109" s="230"/>
      <c r="AB109" s="102">
        <f t="shared" si="32"/>
        <v>0.719610998902993</v>
      </c>
      <c r="AC109" s="102">
        <f t="shared" si="33"/>
        <v>0.89180587213907</v>
      </c>
      <c r="AD109" s="233">
        <f t="shared" si="43"/>
        <v>0.719610998902993</v>
      </c>
      <c r="AE109" s="233">
        <f t="shared" si="44"/>
        <v>0.89180587213907</v>
      </c>
      <c r="AF109" s="243">
        <f t="shared" si="45"/>
        <v>0.604999830931357</v>
      </c>
      <c r="AG109" s="243">
        <f t="shared" si="46"/>
        <v>0.860029757291214</v>
      </c>
      <c r="AH109" s="240">
        <v>0</v>
      </c>
      <c r="AI109" s="240">
        <v>0</v>
      </c>
      <c r="AJ109" s="240">
        <v>10</v>
      </c>
      <c r="AK109" s="241">
        <f t="shared" si="47"/>
        <v>10</v>
      </c>
      <c r="AL109" s="240">
        <f t="shared" si="48"/>
        <v>-2</v>
      </c>
      <c r="AM109" s="242">
        <f t="shared" si="49"/>
        <v>-60</v>
      </c>
      <c r="AN109" s="240">
        <f t="shared" si="40"/>
        <v>5</v>
      </c>
      <c r="AO109" s="242"/>
      <c r="AP109" s="61">
        <v>0</v>
      </c>
      <c r="AQ109" s="61">
        <v>0</v>
      </c>
      <c r="AR109" s="61">
        <v>0</v>
      </c>
      <c r="AS109" s="212">
        <f t="shared" si="41"/>
        <v>0</v>
      </c>
      <c r="AT109" s="120">
        <v>-100</v>
      </c>
      <c r="AU109" s="120">
        <v>-100</v>
      </c>
      <c r="AV109" s="120">
        <v>-100</v>
      </c>
      <c r="AW109" s="120">
        <f t="shared" si="42"/>
        <v>-300</v>
      </c>
      <c r="AX109" s="254"/>
      <c r="AY109" s="254"/>
    </row>
    <row r="110" s="61" customFormat="1" customHeight="1" spans="1:51">
      <c r="A110" s="184">
        <v>108</v>
      </c>
      <c r="B110" s="20">
        <v>347</v>
      </c>
      <c r="C110" s="21" t="s">
        <v>163</v>
      </c>
      <c r="D110" s="21" t="s">
        <v>68</v>
      </c>
      <c r="E110" s="78">
        <v>21</v>
      </c>
      <c r="F110" s="76">
        <v>150</v>
      </c>
      <c r="G110" s="77">
        <v>450</v>
      </c>
      <c r="H110" s="89">
        <v>8857.7006198967</v>
      </c>
      <c r="I110" s="195">
        <f t="shared" si="27"/>
        <v>26573.1018596901</v>
      </c>
      <c r="J110" s="196">
        <v>2298.62645706691</v>
      </c>
      <c r="K110" s="196">
        <f t="shared" si="28"/>
        <v>6895.87937120073</v>
      </c>
      <c r="L110" s="197">
        <v>0.259506</v>
      </c>
      <c r="M110" s="198">
        <v>10535.7034253299</v>
      </c>
      <c r="N110" s="198">
        <f t="shared" si="29"/>
        <v>31607.1102759897</v>
      </c>
      <c r="O110" s="198">
        <v>2383.55540013294</v>
      </c>
      <c r="P110" s="198">
        <f t="shared" si="30"/>
        <v>7150.66620039882</v>
      </c>
      <c r="Q110" s="161">
        <v>0.226236</v>
      </c>
      <c r="R110" s="211">
        <v>2</v>
      </c>
      <c r="S110" s="211">
        <v>2</v>
      </c>
      <c r="T110" s="212">
        <v>4</v>
      </c>
      <c r="U110" s="212">
        <v>10</v>
      </c>
      <c r="V110" s="212">
        <v>2</v>
      </c>
      <c r="W110" s="213">
        <v>18575.22</v>
      </c>
      <c r="X110" s="213">
        <v>4933.43</v>
      </c>
      <c r="Y110" s="215">
        <f t="shared" si="31"/>
        <v>0.265592009139057</v>
      </c>
      <c r="Z110" s="229"/>
      <c r="AA110" s="230"/>
      <c r="AB110" s="102">
        <f t="shared" si="32"/>
        <v>0.699023399604604</v>
      </c>
      <c r="AC110" s="102">
        <f t="shared" si="33"/>
        <v>0.715417096854027</v>
      </c>
      <c r="AD110" s="233">
        <f t="shared" si="43"/>
        <v>0.699023399604604</v>
      </c>
      <c r="AE110" s="233">
        <f t="shared" si="44"/>
        <v>0.715417096854027</v>
      </c>
      <c r="AF110" s="243">
        <f t="shared" si="45"/>
        <v>0.587691182072745</v>
      </c>
      <c r="AG110" s="243">
        <f t="shared" si="46"/>
        <v>0.689925926024186</v>
      </c>
      <c r="AH110" s="240">
        <v>0</v>
      </c>
      <c r="AI110" s="240">
        <v>3</v>
      </c>
      <c r="AJ110" s="240">
        <v>0</v>
      </c>
      <c r="AK110" s="241">
        <f t="shared" si="47"/>
        <v>3</v>
      </c>
      <c r="AL110" s="240">
        <f t="shared" si="48"/>
        <v>-2</v>
      </c>
      <c r="AM110" s="242">
        <f t="shared" si="49"/>
        <v>-60</v>
      </c>
      <c r="AN110" s="240">
        <f t="shared" si="40"/>
        <v>-7</v>
      </c>
      <c r="AO110" s="242">
        <f>AN110*5</f>
        <v>-35</v>
      </c>
      <c r="AP110" s="61">
        <v>0</v>
      </c>
      <c r="AQ110" s="61">
        <v>0</v>
      </c>
      <c r="AR110" s="61">
        <v>0</v>
      </c>
      <c r="AS110" s="212">
        <f t="shared" si="41"/>
        <v>0</v>
      </c>
      <c r="AT110" s="120">
        <v>-150</v>
      </c>
      <c r="AU110" s="120">
        <v>-150</v>
      </c>
      <c r="AV110" s="120">
        <v>-150</v>
      </c>
      <c r="AW110" s="120">
        <f t="shared" si="42"/>
        <v>-450</v>
      </c>
      <c r="AX110" s="254"/>
      <c r="AY110" s="254"/>
    </row>
    <row r="111" s="61" customFormat="1" customHeight="1" spans="1:51">
      <c r="A111" s="184">
        <v>109</v>
      </c>
      <c r="B111" s="81">
        <v>102565</v>
      </c>
      <c r="C111" s="82" t="s">
        <v>164</v>
      </c>
      <c r="D111" s="82" t="s">
        <v>68</v>
      </c>
      <c r="E111" s="83">
        <v>16</v>
      </c>
      <c r="F111" s="76">
        <v>150</v>
      </c>
      <c r="G111" s="77">
        <v>450</v>
      </c>
      <c r="H111" s="89">
        <v>10210.3995</v>
      </c>
      <c r="I111" s="195">
        <f t="shared" si="27"/>
        <v>30631.1985</v>
      </c>
      <c r="J111" s="196">
        <v>2358.173447721</v>
      </c>
      <c r="K111" s="196">
        <f t="shared" si="28"/>
        <v>7074.520343163</v>
      </c>
      <c r="L111" s="197">
        <v>0.230958</v>
      </c>
      <c r="M111" s="198">
        <v>12350.4992352</v>
      </c>
      <c r="N111" s="198">
        <f t="shared" si="29"/>
        <v>37051.4977056</v>
      </c>
      <c r="O111" s="198">
        <v>2486.74832000905</v>
      </c>
      <c r="P111" s="198">
        <f t="shared" si="30"/>
        <v>7460.24496002715</v>
      </c>
      <c r="Q111" s="161">
        <v>0.201348</v>
      </c>
      <c r="R111" s="214">
        <v>3</v>
      </c>
      <c r="S111" s="211">
        <v>1</v>
      </c>
      <c r="T111" s="212">
        <v>4</v>
      </c>
      <c r="U111" s="212">
        <v>10</v>
      </c>
      <c r="V111" s="212">
        <v>2</v>
      </c>
      <c r="W111" s="213">
        <v>21171.84</v>
      </c>
      <c r="X111" s="213">
        <v>5660.01</v>
      </c>
      <c r="Y111" s="215">
        <f t="shared" si="31"/>
        <v>0.267336707626734</v>
      </c>
      <c r="Z111" s="229"/>
      <c r="AA111" s="230"/>
      <c r="AB111" s="102">
        <f t="shared" si="32"/>
        <v>0.691185491811559</v>
      </c>
      <c r="AC111" s="102">
        <f t="shared" si="33"/>
        <v>0.800055654016174</v>
      </c>
      <c r="AD111" s="233">
        <f t="shared" si="43"/>
        <v>0.691185491811559</v>
      </c>
      <c r="AE111" s="233">
        <f t="shared" si="44"/>
        <v>0.800055654016174</v>
      </c>
      <c r="AF111" s="243">
        <f t="shared" si="45"/>
        <v>0.571416577225165</v>
      </c>
      <c r="AG111" s="243">
        <f t="shared" si="46"/>
        <v>0.758689564528643</v>
      </c>
      <c r="AH111" s="240">
        <v>0</v>
      </c>
      <c r="AI111" s="240">
        <v>5</v>
      </c>
      <c r="AJ111" s="240">
        <v>0</v>
      </c>
      <c r="AK111" s="241">
        <f t="shared" si="47"/>
        <v>5</v>
      </c>
      <c r="AL111" s="240">
        <f t="shared" si="48"/>
        <v>-3</v>
      </c>
      <c r="AM111" s="242">
        <f t="shared" si="49"/>
        <v>-90</v>
      </c>
      <c r="AN111" s="240">
        <f t="shared" si="40"/>
        <v>-5</v>
      </c>
      <c r="AO111" s="242">
        <f>AN111*5</f>
        <v>-25</v>
      </c>
      <c r="AP111" s="61">
        <v>0</v>
      </c>
      <c r="AQ111" s="61">
        <v>0</v>
      </c>
      <c r="AR111" s="61">
        <v>0</v>
      </c>
      <c r="AS111" s="212">
        <f t="shared" si="41"/>
        <v>0</v>
      </c>
      <c r="AT111" s="120">
        <v>-150</v>
      </c>
      <c r="AU111" s="120">
        <v>-150</v>
      </c>
      <c r="AV111" s="120">
        <v>-150</v>
      </c>
      <c r="AW111" s="120">
        <f t="shared" si="42"/>
        <v>-450</v>
      </c>
      <c r="AX111" s="254"/>
      <c r="AY111" s="254"/>
    </row>
    <row r="112" s="61" customFormat="1" customHeight="1" spans="1:51">
      <c r="A112" s="184">
        <v>110</v>
      </c>
      <c r="B112" s="81">
        <v>107829</v>
      </c>
      <c r="C112" s="82" t="s">
        <v>165</v>
      </c>
      <c r="D112" s="81" t="s">
        <v>49</v>
      </c>
      <c r="E112" s="83">
        <v>34</v>
      </c>
      <c r="F112" s="76">
        <v>100</v>
      </c>
      <c r="G112" s="77">
        <v>300</v>
      </c>
      <c r="H112" s="89">
        <v>4500</v>
      </c>
      <c r="I112" s="195">
        <f t="shared" si="27"/>
        <v>13500</v>
      </c>
      <c r="J112" s="196">
        <v>694.98</v>
      </c>
      <c r="K112" s="196">
        <f t="shared" si="28"/>
        <v>2084.94</v>
      </c>
      <c r="L112" s="197">
        <v>0.15444</v>
      </c>
      <c r="M112" s="198">
        <v>5670</v>
      </c>
      <c r="N112" s="198">
        <f t="shared" si="29"/>
        <v>17010</v>
      </c>
      <c r="O112" s="198">
        <v>763.4088</v>
      </c>
      <c r="P112" s="198">
        <f t="shared" si="30"/>
        <v>2290.2264</v>
      </c>
      <c r="Q112" s="161">
        <v>0.13464</v>
      </c>
      <c r="R112" s="211">
        <v>3</v>
      </c>
      <c r="S112" s="211">
        <v>1</v>
      </c>
      <c r="T112" s="212">
        <v>3</v>
      </c>
      <c r="U112" s="212">
        <v>5</v>
      </c>
      <c r="V112" s="212">
        <v>1</v>
      </c>
      <c r="W112" s="213">
        <v>9273.91</v>
      </c>
      <c r="X112" s="213">
        <v>2339.45</v>
      </c>
      <c r="Y112" s="215">
        <f t="shared" si="31"/>
        <v>0.252261451750125</v>
      </c>
      <c r="Z112" s="229"/>
      <c r="AA112" s="230"/>
      <c r="AB112" s="102">
        <f t="shared" si="32"/>
        <v>0.686956296296296</v>
      </c>
      <c r="AC112" s="102">
        <f t="shared" si="33"/>
        <v>1.1220706591077</v>
      </c>
      <c r="AD112" s="233">
        <f t="shared" si="43"/>
        <v>0.686956296296296</v>
      </c>
      <c r="AE112" s="233">
        <f t="shared" si="44"/>
        <v>1.1220706591077</v>
      </c>
      <c r="AF112" s="243">
        <f t="shared" si="45"/>
        <v>0.545203409758965</v>
      </c>
      <c r="AG112" s="243">
        <f t="shared" si="46"/>
        <v>1.02149289694678</v>
      </c>
      <c r="AH112" s="240">
        <v>0</v>
      </c>
      <c r="AI112" s="240">
        <v>0</v>
      </c>
      <c r="AJ112" s="240">
        <v>4</v>
      </c>
      <c r="AK112" s="241">
        <f t="shared" si="47"/>
        <v>4</v>
      </c>
      <c r="AL112" s="240">
        <f t="shared" si="48"/>
        <v>-3</v>
      </c>
      <c r="AM112" s="242">
        <f t="shared" si="49"/>
        <v>-90</v>
      </c>
      <c r="AN112" s="240">
        <f t="shared" si="40"/>
        <v>-1</v>
      </c>
      <c r="AO112" s="242">
        <f>AN112*5</f>
        <v>-5</v>
      </c>
      <c r="AP112" s="61">
        <v>0</v>
      </c>
      <c r="AQ112" s="61">
        <v>0</v>
      </c>
      <c r="AR112" s="61">
        <v>0</v>
      </c>
      <c r="AS112" s="212">
        <f t="shared" si="41"/>
        <v>0</v>
      </c>
      <c r="AT112" s="120">
        <v>-100</v>
      </c>
      <c r="AU112" s="120">
        <v>-100</v>
      </c>
      <c r="AV112" s="120">
        <v>0</v>
      </c>
      <c r="AW112" s="120">
        <f t="shared" si="42"/>
        <v>-200</v>
      </c>
      <c r="AX112" s="254"/>
      <c r="AY112" s="254"/>
    </row>
    <row r="113" s="105" customFormat="1" customHeight="1" spans="1:16384">
      <c r="A113" s="255">
        <v>111</v>
      </c>
      <c r="B113" s="259">
        <v>104429</v>
      </c>
      <c r="C113" s="260" t="s">
        <v>166</v>
      </c>
      <c r="D113" s="260" t="s">
        <v>68</v>
      </c>
      <c r="E113" s="83">
        <v>38</v>
      </c>
      <c r="F113" s="77">
        <v>100</v>
      </c>
      <c r="G113" s="77">
        <v>300</v>
      </c>
      <c r="H113" s="258">
        <v>4000</v>
      </c>
      <c r="I113" s="261">
        <f t="shared" si="27"/>
        <v>12000</v>
      </c>
      <c r="J113" s="262">
        <v>805.77668271984</v>
      </c>
      <c r="K113" s="262">
        <f t="shared" si="28"/>
        <v>2417.33004815952</v>
      </c>
      <c r="L113" s="263">
        <v>0.158964</v>
      </c>
      <c r="M113" s="264">
        <v>4757.76</v>
      </c>
      <c r="N113" s="264">
        <f t="shared" si="29"/>
        <v>14273.28</v>
      </c>
      <c r="O113" s="264">
        <v>955.92387012142</v>
      </c>
      <c r="P113" s="264">
        <f t="shared" si="30"/>
        <v>2867.77161036426</v>
      </c>
      <c r="Q113" s="158">
        <v>0.138584</v>
      </c>
      <c r="R113" s="214">
        <v>1</v>
      </c>
      <c r="S113" s="214">
        <v>2</v>
      </c>
      <c r="T113" s="212">
        <v>4</v>
      </c>
      <c r="U113" s="212">
        <v>5</v>
      </c>
      <c r="V113" s="212">
        <v>1</v>
      </c>
      <c r="W113" s="266">
        <v>9838.91</v>
      </c>
      <c r="X113" s="266">
        <v>2175.23</v>
      </c>
      <c r="Y113" s="267">
        <f t="shared" si="31"/>
        <v>0.221084449395309</v>
      </c>
      <c r="Z113" s="268"/>
      <c r="AA113" s="269"/>
      <c r="AB113" s="114">
        <f t="shared" si="32"/>
        <v>0.819909166666667</v>
      </c>
      <c r="AC113" s="114">
        <f t="shared" si="33"/>
        <v>0.899848161675793</v>
      </c>
      <c r="AD113" s="231">
        <f t="shared" si="43"/>
        <v>0.819909166666667</v>
      </c>
      <c r="AE113" s="231">
        <f t="shared" si="44"/>
        <v>0.899848161675793</v>
      </c>
      <c r="AF113" s="232">
        <f t="shared" si="45"/>
        <v>0.689323687337459</v>
      </c>
      <c r="AG113" s="232">
        <f t="shared" si="46"/>
        <v>0.758508799005687</v>
      </c>
      <c r="AH113" s="242">
        <v>0</v>
      </c>
      <c r="AI113" s="242">
        <v>0</v>
      </c>
      <c r="AJ113" s="242">
        <v>0</v>
      </c>
      <c r="AK113" s="270">
        <f t="shared" si="47"/>
        <v>0</v>
      </c>
      <c r="AL113" s="242">
        <f t="shared" si="48"/>
        <v>-1</v>
      </c>
      <c r="AM113" s="242">
        <f t="shared" si="49"/>
        <v>-30</v>
      </c>
      <c r="AN113" s="240">
        <f t="shared" si="40"/>
        <v>-5</v>
      </c>
      <c r="AO113" s="242">
        <f>AN113*5</f>
        <v>-25</v>
      </c>
      <c r="AP113" s="105">
        <v>0</v>
      </c>
      <c r="AQ113" s="105">
        <v>0</v>
      </c>
      <c r="AR113" s="105">
        <v>0</v>
      </c>
      <c r="AS113" s="212">
        <f t="shared" si="41"/>
        <v>0</v>
      </c>
      <c r="AT113" s="120">
        <v>0</v>
      </c>
      <c r="AU113" s="120">
        <v>-100</v>
      </c>
      <c r="AV113" s="120">
        <v>-100</v>
      </c>
      <c r="AW113" s="120">
        <f t="shared" si="42"/>
        <v>-200</v>
      </c>
      <c r="AX113" s="254"/>
      <c r="AY113" s="254"/>
      <c r="XCE113" s="271"/>
      <c r="XCF113" s="271"/>
      <c r="XCG113" s="271"/>
      <c r="XCH113" s="271"/>
      <c r="XCI113" s="271"/>
      <c r="XCJ113" s="271"/>
      <c r="XCK113" s="271"/>
      <c r="XCL113" s="271"/>
      <c r="XCM113" s="271"/>
      <c r="XCN113" s="271"/>
      <c r="XCO113" s="271"/>
      <c r="XCP113" s="271"/>
      <c r="XCQ113" s="271"/>
      <c r="XCR113" s="271"/>
      <c r="XCS113" s="271"/>
      <c r="XCT113" s="271"/>
      <c r="XCU113" s="271"/>
      <c r="XCV113" s="271"/>
      <c r="XCW113" s="271"/>
      <c r="XCX113" s="271"/>
      <c r="XCY113" s="271"/>
      <c r="XCZ113" s="271"/>
      <c r="XDA113" s="271"/>
      <c r="XDB113" s="271"/>
      <c r="XDC113" s="271"/>
      <c r="XDD113" s="271"/>
      <c r="XDE113" s="271"/>
      <c r="XDF113" s="271"/>
      <c r="XDG113" s="271"/>
      <c r="XDH113" s="271"/>
      <c r="XDI113" s="271"/>
      <c r="XDJ113" s="271"/>
      <c r="XDK113" s="271"/>
      <c r="XDL113" s="271"/>
      <c r="XDM113" s="271"/>
      <c r="XDN113" s="271"/>
      <c r="XDO113" s="271"/>
      <c r="XDP113" s="271"/>
      <c r="XDQ113" s="271"/>
      <c r="XDR113" s="271"/>
      <c r="XDS113" s="271"/>
      <c r="XDT113" s="271"/>
      <c r="XDU113" s="271"/>
      <c r="XDV113" s="271"/>
      <c r="XDW113" s="271"/>
      <c r="XDX113" s="271"/>
      <c r="XDY113" s="271"/>
      <c r="XDZ113" s="271"/>
      <c r="XEA113" s="271"/>
      <c r="XEB113" s="271"/>
      <c r="XEC113" s="271"/>
      <c r="XED113" s="271"/>
      <c r="XEE113" s="271"/>
      <c r="XEF113" s="271"/>
      <c r="XEG113" s="271"/>
      <c r="XEH113" s="271"/>
      <c r="XEI113" s="271"/>
      <c r="XEJ113" s="271"/>
      <c r="XEK113" s="271"/>
      <c r="XEL113" s="271"/>
      <c r="XEM113" s="271"/>
      <c r="XEN113" s="271"/>
      <c r="XEO113" s="271"/>
      <c r="XEP113" s="271"/>
      <c r="XEQ113" s="271"/>
      <c r="XER113" s="271"/>
      <c r="XES113" s="271"/>
      <c r="XET113" s="271"/>
      <c r="XEU113" s="271"/>
      <c r="XEV113" s="271"/>
      <c r="XEW113" s="271"/>
      <c r="XEX113" s="271"/>
      <c r="XEY113" s="271"/>
      <c r="XEZ113" s="271"/>
      <c r="XFA113" s="271"/>
      <c r="XFB113" s="271"/>
      <c r="XFC113" s="271"/>
      <c r="XFD113" s="271"/>
    </row>
    <row r="114" s="61" customFormat="1" customHeight="1" spans="1:16308">
      <c r="A114" s="184">
        <v>112</v>
      </c>
      <c r="B114" s="20">
        <v>105396</v>
      </c>
      <c r="C114" s="21" t="s">
        <v>167</v>
      </c>
      <c r="D114" s="20" t="s">
        <v>73</v>
      </c>
      <c r="E114" s="78">
        <v>31</v>
      </c>
      <c r="F114" s="76">
        <v>100</v>
      </c>
      <c r="G114" s="77">
        <v>300</v>
      </c>
      <c r="H114" s="89">
        <v>6519.5</v>
      </c>
      <c r="I114" s="195">
        <f t="shared" si="27"/>
        <v>19558.5</v>
      </c>
      <c r="J114" s="196">
        <v>1536.750462</v>
      </c>
      <c r="K114" s="196">
        <f t="shared" si="28"/>
        <v>4610.251386</v>
      </c>
      <c r="L114" s="197">
        <v>0.235716</v>
      </c>
      <c r="M114" s="198">
        <v>7754.55408</v>
      </c>
      <c r="N114" s="198">
        <f t="shared" si="29"/>
        <v>23263.66224</v>
      </c>
      <c r="O114" s="198">
        <v>1593.52984522368</v>
      </c>
      <c r="P114" s="198">
        <f t="shared" si="30"/>
        <v>4780.58953567104</v>
      </c>
      <c r="Q114" s="161">
        <v>0.205496</v>
      </c>
      <c r="R114" s="214">
        <v>2</v>
      </c>
      <c r="S114" s="211">
        <v>2</v>
      </c>
      <c r="T114" s="212">
        <v>4</v>
      </c>
      <c r="U114" s="212">
        <v>5</v>
      </c>
      <c r="V114" s="212">
        <v>1</v>
      </c>
      <c r="W114" s="213">
        <v>10106.84</v>
      </c>
      <c r="X114" s="213">
        <v>3145.66</v>
      </c>
      <c r="Y114" s="215">
        <f t="shared" si="31"/>
        <v>0.311240704315097</v>
      </c>
      <c r="Z114" s="229"/>
      <c r="AA114" s="230"/>
      <c r="AB114" s="102">
        <f t="shared" si="32"/>
        <v>0.516749239461104</v>
      </c>
      <c r="AC114" s="102">
        <f t="shared" si="33"/>
        <v>0.682318541143431</v>
      </c>
      <c r="AD114" s="233">
        <f t="shared" si="43"/>
        <v>0.516749239461104</v>
      </c>
      <c r="AE114" s="233">
        <f t="shared" si="44"/>
        <v>0.682318541143431</v>
      </c>
      <c r="AF114" s="243">
        <f t="shared" si="45"/>
        <v>0.434447504255031</v>
      </c>
      <c r="AG114" s="243">
        <f t="shared" si="46"/>
        <v>0.658006711625881</v>
      </c>
      <c r="AH114" s="240">
        <v>2</v>
      </c>
      <c r="AI114" s="240">
        <v>6</v>
      </c>
      <c r="AJ114" s="240">
        <v>5</v>
      </c>
      <c r="AK114" s="241">
        <f t="shared" si="47"/>
        <v>11</v>
      </c>
      <c r="AL114" s="240">
        <f t="shared" si="48"/>
        <v>0</v>
      </c>
      <c r="AM114" s="242"/>
      <c r="AN114" s="240">
        <f t="shared" si="40"/>
        <v>6</v>
      </c>
      <c r="AO114" s="242"/>
      <c r="AP114" s="61">
        <v>0</v>
      </c>
      <c r="AQ114" s="61">
        <v>0</v>
      </c>
      <c r="AR114" s="61">
        <v>0</v>
      </c>
      <c r="AS114" s="212">
        <f t="shared" si="41"/>
        <v>0</v>
      </c>
      <c r="AT114" s="120">
        <v>-100</v>
      </c>
      <c r="AU114" s="120">
        <v>-100</v>
      </c>
      <c r="AV114" s="120">
        <v>-100</v>
      </c>
      <c r="AW114" s="120">
        <f t="shared" si="42"/>
        <v>-300</v>
      </c>
      <c r="AX114" s="254"/>
      <c r="AY114" s="254"/>
      <c r="XCE114" s="71"/>
      <c r="XCF114" s="71"/>
    </row>
    <row r="115" s="61" customFormat="1" customHeight="1" spans="1:51">
      <c r="A115" s="94"/>
      <c r="B115" s="94"/>
      <c r="C115" s="74" t="s">
        <v>168</v>
      </c>
      <c r="D115" s="94"/>
      <c r="E115" s="100"/>
      <c r="F115" s="76">
        <f>SUM(F3:F114)</f>
        <v>16050</v>
      </c>
      <c r="G115" s="77">
        <v>48150</v>
      </c>
      <c r="H115" s="85">
        <f>SUM(H3:H114)</f>
        <v>1290618.59802608</v>
      </c>
      <c r="I115" s="195">
        <f>SUM(I3:I114)</f>
        <v>3871855.79407825</v>
      </c>
      <c r="J115" s="196">
        <f>SUM(J3:J114)</f>
        <v>298139.912554881</v>
      </c>
      <c r="K115" s="196">
        <f>SUM(K3:K114)</f>
        <v>894419.737664643</v>
      </c>
      <c r="L115" s="197">
        <f>K115/I115</f>
        <v>0.231005436471213</v>
      </c>
      <c r="M115" s="265">
        <f>SUM(M1:M58)</f>
        <v>631177.560700241</v>
      </c>
      <c r="N115" s="198">
        <f>SUM(N3:N114)</f>
        <v>4492857.92473987</v>
      </c>
      <c r="O115" s="198">
        <f>SUM(O1:O58)</f>
        <v>126960.26718042</v>
      </c>
      <c r="P115" s="198">
        <f>SUM(P3:P114)</f>
        <v>907465.351790277</v>
      </c>
      <c r="Q115" s="161">
        <f>O115/M115</f>
        <v>0.201148258565415</v>
      </c>
      <c r="R115" s="211">
        <f t="shared" ref="R115:X115" si="50">SUM(R3:R114)</f>
        <v>334</v>
      </c>
      <c r="S115" s="211">
        <f t="shared" si="50"/>
        <v>123</v>
      </c>
      <c r="T115" s="212">
        <f t="shared" si="50"/>
        <v>785</v>
      </c>
      <c r="U115" s="212">
        <f t="shared" si="50"/>
        <v>1120</v>
      </c>
      <c r="V115" s="212">
        <f t="shared" si="50"/>
        <v>230</v>
      </c>
      <c r="W115" s="213">
        <f t="shared" si="50"/>
        <v>4920098.01</v>
      </c>
      <c r="X115" s="213">
        <f t="shared" si="50"/>
        <v>1089045.19</v>
      </c>
      <c r="Y115" s="215">
        <f t="shared" si="31"/>
        <v>0.221346238994942</v>
      </c>
      <c r="Z115" s="229"/>
      <c r="AA115" s="230"/>
      <c r="AB115" s="102">
        <f t="shared" si="32"/>
        <v>1.27073379580019</v>
      </c>
      <c r="AC115" s="102">
        <f t="shared" si="33"/>
        <v>1.2175996840628</v>
      </c>
      <c r="AD115" s="233">
        <f t="shared" si="43"/>
        <v>1.27073379580019</v>
      </c>
      <c r="AE115" s="233">
        <f t="shared" si="44"/>
        <v>1.2175996840628</v>
      </c>
      <c r="AF115" s="243">
        <f t="shared" si="45"/>
        <v>1.09509316617994</v>
      </c>
      <c r="AG115" s="243">
        <f t="shared" si="46"/>
        <v>1.20009561560835</v>
      </c>
      <c r="AH115" s="240">
        <f>SUM(AH3:AH114)</f>
        <v>1043.408</v>
      </c>
      <c r="AI115" s="240"/>
      <c r="AJ115" s="240"/>
      <c r="AK115" s="241">
        <f>SUM(AK3:AK114)</f>
        <v>1258</v>
      </c>
      <c r="AL115" s="240"/>
      <c r="AM115" s="242"/>
      <c r="AN115" s="240"/>
      <c r="AO115" s="242"/>
      <c r="AR115" s="61" t="s">
        <v>50</v>
      </c>
      <c r="AS115" s="77">
        <f>SUM(AS3:AS114)</f>
        <v>16900</v>
      </c>
      <c r="AT115" s="77"/>
      <c r="AU115" s="76"/>
      <c r="AV115" s="76"/>
      <c r="AW115" s="76">
        <f>SUM(AW3:AW114)</f>
        <v>-7000</v>
      </c>
      <c r="AX115" s="253">
        <v>5350</v>
      </c>
      <c r="AY115" s="253">
        <v>46800</v>
      </c>
    </row>
  </sheetData>
  <sortState ref="A3:AI115">
    <sortCondition ref="AB3" descending="1"/>
  </sortState>
  <mergeCells count="13">
    <mergeCell ref="I1:K1"/>
    <mergeCell ref="N1:P1"/>
    <mergeCell ref="R1:S1"/>
    <mergeCell ref="T1:V1"/>
    <mergeCell ref="W1:X1"/>
    <mergeCell ref="Z1:AA1"/>
    <mergeCell ref="AB1:AC1"/>
    <mergeCell ref="AD1:AE1"/>
    <mergeCell ref="AF1:AG1"/>
    <mergeCell ref="AH1:AO1"/>
    <mergeCell ref="AX1:AY1"/>
    <mergeCell ref="AS1:AS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9"/>
  <sheetViews>
    <sheetView workbookViewId="0">
      <selection activeCell="J11" sqref="J11"/>
    </sheetView>
  </sheetViews>
  <sheetFormatPr defaultColWidth="9" defaultRowHeight="35" customHeight="1"/>
  <cols>
    <col min="1" max="1" width="9.25" style="132" customWidth="1"/>
    <col min="2" max="2" width="11.375" style="133" hidden="1" customWidth="1"/>
    <col min="3" max="3" width="13.5" style="133" customWidth="1"/>
    <col min="4" max="4" width="10.25" style="133" hidden="1" customWidth="1"/>
    <col min="5" max="5" width="11.25" style="133" customWidth="1"/>
    <col min="6" max="6" width="12.5" style="133" hidden="1" customWidth="1"/>
    <col min="7" max="7" width="11.75" style="133" customWidth="1"/>
    <col min="8" max="8" width="11.5" style="133" hidden="1" customWidth="1"/>
    <col min="9" max="9" width="11.75" style="133" customWidth="1"/>
    <col min="10" max="10" width="11.375" style="133" customWidth="1"/>
    <col min="11" max="11" width="11.625" style="133" customWidth="1"/>
    <col min="12" max="12" width="8.125" style="134" customWidth="1"/>
    <col min="13" max="13" width="9.625" style="134" customWidth="1"/>
    <col min="14" max="14" width="8.875" style="135" customWidth="1"/>
    <col min="15" max="15" width="9" style="135" customWidth="1"/>
    <col min="16" max="16" width="7.125" style="136" customWidth="1"/>
    <col min="17" max="17" width="7.75" style="137" customWidth="1"/>
    <col min="18" max="18" width="8.625" style="138" customWidth="1"/>
    <col min="19" max="19" width="6.25" style="139" customWidth="1"/>
    <col min="20" max="16384" width="9" style="132"/>
  </cols>
  <sheetData>
    <row r="1" s="131" customFormat="1" customHeight="1" spans="1:19">
      <c r="A1" s="140" t="s">
        <v>169</v>
      </c>
      <c r="B1" s="141"/>
      <c r="C1" s="141"/>
      <c r="D1" s="141"/>
      <c r="E1" s="141"/>
      <c r="F1" s="141"/>
      <c r="G1" s="141"/>
      <c r="H1" s="141"/>
      <c r="I1" s="149"/>
      <c r="J1" s="140" t="s">
        <v>170</v>
      </c>
      <c r="K1" s="149"/>
      <c r="L1" s="150" t="s">
        <v>171</v>
      </c>
      <c r="M1" s="150"/>
      <c r="N1" s="150"/>
      <c r="O1" s="150"/>
      <c r="P1" s="151" t="s">
        <v>172</v>
      </c>
      <c r="Q1" s="151"/>
      <c r="R1" s="168"/>
      <c r="S1" s="169"/>
    </row>
    <row r="2" s="131" customFormat="1" customHeight="1" spans="1:19">
      <c r="A2" s="142" t="s">
        <v>18</v>
      </c>
      <c r="B2" s="143" t="s">
        <v>22</v>
      </c>
      <c r="C2" s="143" t="s">
        <v>173</v>
      </c>
      <c r="D2" s="143" t="s">
        <v>24</v>
      </c>
      <c r="E2" s="143" t="s">
        <v>174</v>
      </c>
      <c r="F2" s="143" t="s">
        <v>27</v>
      </c>
      <c r="G2" s="143" t="s">
        <v>175</v>
      </c>
      <c r="H2" s="143" t="s">
        <v>29</v>
      </c>
      <c r="I2" s="143" t="s">
        <v>176</v>
      </c>
      <c r="J2" s="143" t="s">
        <v>37</v>
      </c>
      <c r="K2" s="143" t="s">
        <v>38</v>
      </c>
      <c r="L2" s="152" t="s">
        <v>177</v>
      </c>
      <c r="M2" s="152" t="s">
        <v>178</v>
      </c>
      <c r="N2" s="152" t="s">
        <v>179</v>
      </c>
      <c r="O2" s="152" t="s">
        <v>180</v>
      </c>
      <c r="P2" s="153" t="s">
        <v>181</v>
      </c>
      <c r="Q2" s="170" t="s">
        <v>182</v>
      </c>
      <c r="R2" s="171" t="s">
        <v>183</v>
      </c>
      <c r="S2" s="169"/>
    </row>
    <row r="3" customHeight="1" spans="1:18">
      <c r="A3" s="144" t="s">
        <v>55</v>
      </c>
      <c r="B3" s="145">
        <v>131252.086752394</v>
      </c>
      <c r="C3" s="145">
        <f t="shared" ref="C3:C8" si="0">B3*3</f>
        <v>393756.260257182</v>
      </c>
      <c r="D3" s="145">
        <v>31674.4209846733</v>
      </c>
      <c r="E3" s="145">
        <f t="shared" ref="E3:E8" si="1">D3*3</f>
        <v>95023.2629540199</v>
      </c>
      <c r="F3" s="145">
        <v>155639.02093098</v>
      </c>
      <c r="G3" s="145">
        <f t="shared" ref="G3:G8" si="2">F3*3</f>
        <v>466917.06279294</v>
      </c>
      <c r="H3" s="145">
        <v>32770.2199539731</v>
      </c>
      <c r="I3" s="145">
        <f t="shared" ref="I3:I8" si="3">H3*3</f>
        <v>98310.6598619193</v>
      </c>
      <c r="J3" s="145">
        <v>616377.16</v>
      </c>
      <c r="K3" s="145">
        <v>137737.84</v>
      </c>
      <c r="L3" s="154">
        <f t="shared" ref="L3:L9" si="4">J3/C3</f>
        <v>1.56537742307237</v>
      </c>
      <c r="M3" s="154">
        <f t="shared" ref="M3:M9" si="5">K3/E3</f>
        <v>1.44951705212069</v>
      </c>
      <c r="N3" s="155">
        <f t="shared" ref="N3:N9" si="6">J3/G3</f>
        <v>1.32009988307782</v>
      </c>
      <c r="O3" s="155">
        <f t="shared" ref="O3:O9" si="7">K3/I3</f>
        <v>1.40104684673521</v>
      </c>
      <c r="P3" s="156">
        <v>500</v>
      </c>
      <c r="Q3" s="172">
        <v>500</v>
      </c>
      <c r="R3" s="173">
        <f>P3+Q3</f>
        <v>1000</v>
      </c>
    </row>
    <row r="4" customHeight="1" spans="1:18">
      <c r="A4" s="144" t="s">
        <v>53</v>
      </c>
      <c r="B4" s="145">
        <v>190991.389411745</v>
      </c>
      <c r="C4" s="145">
        <f t="shared" si="0"/>
        <v>572974.168235235</v>
      </c>
      <c r="D4" s="145">
        <v>43776.8958959072</v>
      </c>
      <c r="E4" s="145">
        <f t="shared" si="1"/>
        <v>131330.687687722</v>
      </c>
      <c r="F4" s="145">
        <v>222668.355623466</v>
      </c>
      <c r="G4" s="145">
        <f t="shared" si="2"/>
        <v>668005.066870398</v>
      </c>
      <c r="H4" s="145">
        <v>44608.5687485007</v>
      </c>
      <c r="I4" s="145">
        <f t="shared" si="3"/>
        <v>133825.706245502</v>
      </c>
      <c r="J4" s="145">
        <v>811198.18</v>
      </c>
      <c r="K4" s="145">
        <v>175502.58</v>
      </c>
      <c r="L4" s="157">
        <f t="shared" si="4"/>
        <v>1.41576745509924</v>
      </c>
      <c r="M4" s="157">
        <f t="shared" si="5"/>
        <v>1.3363409808476</v>
      </c>
      <c r="N4" s="155">
        <f t="shared" si="6"/>
        <v>1.21435932185434</v>
      </c>
      <c r="O4" s="155">
        <f t="shared" si="7"/>
        <v>1.31142651829569</v>
      </c>
      <c r="P4" s="156">
        <v>0</v>
      </c>
      <c r="Q4" s="172">
        <v>500</v>
      </c>
      <c r="R4" s="173">
        <f t="shared" ref="R4:R9" si="8">P4+Q4</f>
        <v>500</v>
      </c>
    </row>
    <row r="5" customHeight="1" spans="1:18">
      <c r="A5" s="146" t="s">
        <v>49</v>
      </c>
      <c r="B5" s="92">
        <v>244088.435851534</v>
      </c>
      <c r="C5" s="92">
        <f t="shared" si="0"/>
        <v>732265.307554602</v>
      </c>
      <c r="D5" s="92">
        <v>54267.2212382394</v>
      </c>
      <c r="E5" s="92">
        <f t="shared" si="1"/>
        <v>162801.663714718</v>
      </c>
      <c r="F5" s="92">
        <v>282579.833006613</v>
      </c>
      <c r="G5" s="92">
        <f t="shared" si="2"/>
        <v>847739.499019839</v>
      </c>
      <c r="H5" s="92">
        <v>55296.2086805103</v>
      </c>
      <c r="I5" s="92">
        <f t="shared" si="3"/>
        <v>165888.626041531</v>
      </c>
      <c r="J5" s="92">
        <v>979317.14</v>
      </c>
      <c r="K5" s="92">
        <v>213741.89</v>
      </c>
      <c r="L5" s="158">
        <f t="shared" si="4"/>
        <v>1.33738022257319</v>
      </c>
      <c r="M5" s="158">
        <f t="shared" si="5"/>
        <v>1.31289745524066</v>
      </c>
      <c r="N5" s="159">
        <f t="shared" si="6"/>
        <v>1.15520999214062</v>
      </c>
      <c r="O5" s="159">
        <f t="shared" si="7"/>
        <v>1.28846621435329</v>
      </c>
      <c r="P5" s="160">
        <v>500</v>
      </c>
      <c r="Q5" s="174">
        <v>500</v>
      </c>
      <c r="R5" s="175">
        <f t="shared" si="8"/>
        <v>1000</v>
      </c>
    </row>
    <row r="6" customHeight="1" spans="1:19">
      <c r="A6" s="146" t="s">
        <v>116</v>
      </c>
      <c r="B6" s="92">
        <v>108525.5</v>
      </c>
      <c r="C6" s="92">
        <f t="shared" si="0"/>
        <v>325576.5</v>
      </c>
      <c r="D6" s="92">
        <v>24512.836335</v>
      </c>
      <c r="E6" s="92">
        <f t="shared" si="1"/>
        <v>73538.509005</v>
      </c>
      <c r="F6" s="92">
        <v>129968.69664</v>
      </c>
      <c r="G6" s="92">
        <f t="shared" si="2"/>
        <v>389906.08992</v>
      </c>
      <c r="H6" s="92">
        <v>25581.5978708928</v>
      </c>
      <c r="I6" s="92">
        <f t="shared" si="3"/>
        <v>76744.7936126784</v>
      </c>
      <c r="J6" s="92">
        <v>391333.43</v>
      </c>
      <c r="K6" s="92">
        <v>82604.69</v>
      </c>
      <c r="L6" s="161">
        <f t="shared" si="4"/>
        <v>1.20197075034592</v>
      </c>
      <c r="M6" s="161">
        <f t="shared" si="5"/>
        <v>1.12328480843123</v>
      </c>
      <c r="N6" s="159">
        <f t="shared" si="6"/>
        <v>1.00366072784422</v>
      </c>
      <c r="O6" s="159">
        <f t="shared" si="7"/>
        <v>1.07635562116299</v>
      </c>
      <c r="P6" s="160">
        <v>0</v>
      </c>
      <c r="Q6" s="174">
        <v>0</v>
      </c>
      <c r="R6" s="175">
        <v>0</v>
      </c>
      <c r="S6" s="139" t="s">
        <v>184</v>
      </c>
    </row>
    <row r="7" customHeight="1" spans="1:18">
      <c r="A7" s="147" t="s">
        <v>73</v>
      </c>
      <c r="B7" s="148">
        <v>265103.000054401</v>
      </c>
      <c r="C7" s="148">
        <f t="shared" si="0"/>
        <v>795309.000163203</v>
      </c>
      <c r="D7" s="148">
        <v>65271.3939372437</v>
      </c>
      <c r="E7" s="148">
        <f t="shared" si="1"/>
        <v>195814.181811731</v>
      </c>
      <c r="F7" s="148">
        <v>306240.495468489</v>
      </c>
      <c r="G7" s="148">
        <f t="shared" si="2"/>
        <v>918721.486405467</v>
      </c>
      <c r="H7" s="148">
        <v>65724.3092072371</v>
      </c>
      <c r="I7" s="148">
        <f t="shared" si="3"/>
        <v>197172.927621711</v>
      </c>
      <c r="J7" s="148">
        <v>840671.78</v>
      </c>
      <c r="K7" s="148">
        <v>198779.69</v>
      </c>
      <c r="L7" s="162">
        <f t="shared" si="4"/>
        <v>1.05703793095198</v>
      </c>
      <c r="M7" s="162">
        <f t="shared" si="5"/>
        <v>1.01514450159243</v>
      </c>
      <c r="N7" s="163">
        <f t="shared" si="6"/>
        <v>0.915045302019832</v>
      </c>
      <c r="O7" s="163">
        <f t="shared" si="7"/>
        <v>1.0081490009692</v>
      </c>
      <c r="P7" s="164">
        <v>0</v>
      </c>
      <c r="Q7" s="176">
        <v>0</v>
      </c>
      <c r="R7" s="177">
        <f t="shared" si="8"/>
        <v>0</v>
      </c>
    </row>
    <row r="8" customHeight="1" spans="1:18">
      <c r="A8" s="147" t="s">
        <v>68</v>
      </c>
      <c r="B8" s="148">
        <v>350658.185956009</v>
      </c>
      <c r="C8" s="148">
        <f t="shared" si="0"/>
        <v>1051974.55786803</v>
      </c>
      <c r="D8" s="148">
        <v>78637.1441638174</v>
      </c>
      <c r="E8" s="148">
        <f t="shared" si="1"/>
        <v>235911.432491452</v>
      </c>
      <c r="F8" s="148">
        <v>400522.906577075</v>
      </c>
      <c r="G8" s="148">
        <f t="shared" si="2"/>
        <v>1201568.71973123</v>
      </c>
      <c r="H8" s="148">
        <v>78507.546135645</v>
      </c>
      <c r="I8" s="148">
        <f t="shared" si="3"/>
        <v>235522.638406935</v>
      </c>
      <c r="J8" s="148">
        <v>1281200.32</v>
      </c>
      <c r="K8" s="148">
        <v>280678.5</v>
      </c>
      <c r="L8" s="165">
        <f t="shared" si="4"/>
        <v>1.21790048097411</v>
      </c>
      <c r="M8" s="165">
        <f t="shared" si="5"/>
        <v>1.18976217911851</v>
      </c>
      <c r="N8" s="166">
        <f t="shared" si="6"/>
        <v>1.06627303038197</v>
      </c>
      <c r="O8" s="166">
        <f t="shared" si="7"/>
        <v>1.19172620474404</v>
      </c>
      <c r="P8" s="164">
        <v>500</v>
      </c>
      <c r="Q8" s="176">
        <v>500</v>
      </c>
      <c r="R8" s="177">
        <f t="shared" si="8"/>
        <v>1000</v>
      </c>
    </row>
    <row r="9" s="131" customFormat="1" customHeight="1" spans="1:19">
      <c r="A9" s="142" t="s">
        <v>185</v>
      </c>
      <c r="B9" s="143">
        <f t="shared" ref="B9:K9" si="9">SUM(B3:B8)</f>
        <v>1290618.59802608</v>
      </c>
      <c r="C9" s="143">
        <f t="shared" si="9"/>
        <v>3871855.79407825</v>
      </c>
      <c r="D9" s="143">
        <f t="shared" si="9"/>
        <v>298139.912554881</v>
      </c>
      <c r="E9" s="143">
        <f t="shared" si="9"/>
        <v>894419.737664643</v>
      </c>
      <c r="F9" s="143">
        <f t="shared" si="9"/>
        <v>1497619.30824662</v>
      </c>
      <c r="G9" s="143">
        <f t="shared" si="9"/>
        <v>4492857.92473987</v>
      </c>
      <c r="H9" s="143">
        <f t="shared" si="9"/>
        <v>302488.450596759</v>
      </c>
      <c r="I9" s="143">
        <f t="shared" si="9"/>
        <v>907465.351790277</v>
      </c>
      <c r="J9" s="143">
        <f t="shared" si="9"/>
        <v>4920098.01</v>
      </c>
      <c r="K9" s="143">
        <f t="shared" si="9"/>
        <v>1089045.19</v>
      </c>
      <c r="L9" s="152">
        <f t="shared" si="4"/>
        <v>1.27073379580019</v>
      </c>
      <c r="M9" s="152">
        <f t="shared" si="5"/>
        <v>1.2175996840628</v>
      </c>
      <c r="N9" s="167">
        <f t="shared" si="6"/>
        <v>1.09509316617994</v>
      </c>
      <c r="O9" s="167">
        <f t="shared" si="7"/>
        <v>1.20009561560835</v>
      </c>
      <c r="P9" s="153">
        <f>SUM(P3:P8)</f>
        <v>1500</v>
      </c>
      <c r="Q9" s="170">
        <f>SUM(Q3:Q8)</f>
        <v>2000</v>
      </c>
      <c r="R9" s="171">
        <f t="shared" si="8"/>
        <v>3500</v>
      </c>
      <c r="S9" s="169"/>
    </row>
  </sheetData>
  <mergeCells count="4">
    <mergeCell ref="A1:I1"/>
    <mergeCell ref="J1:K1"/>
    <mergeCell ref="L1:O1"/>
    <mergeCell ref="P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20" sqref="E20"/>
    </sheetView>
  </sheetViews>
  <sheetFormatPr defaultColWidth="9" defaultRowHeight="21" customHeight="1"/>
  <cols>
    <col min="1" max="1" width="6.75" style="126" customWidth="1"/>
    <col min="4" max="4" width="17.125" customWidth="1"/>
    <col min="6" max="7" width="9" style="126"/>
    <col min="8" max="8" width="15" style="126" customWidth="1"/>
    <col min="9" max="9" width="14.125" customWidth="1"/>
  </cols>
  <sheetData>
    <row r="1" customHeight="1" spans="1:9">
      <c r="A1" s="127" t="s">
        <v>186</v>
      </c>
      <c r="B1" s="127"/>
      <c r="C1" s="127"/>
      <c r="D1" s="127"/>
      <c r="E1" s="127"/>
      <c r="F1" s="127"/>
      <c r="G1" s="127"/>
      <c r="H1" s="127"/>
      <c r="I1" s="127"/>
    </row>
    <row r="2" customHeight="1" spans="1:9">
      <c r="A2" s="127" t="s">
        <v>15</v>
      </c>
      <c r="B2" s="128" t="s">
        <v>187</v>
      </c>
      <c r="C2" s="128" t="s">
        <v>16</v>
      </c>
      <c r="D2" s="128" t="s">
        <v>188</v>
      </c>
      <c r="E2" s="128" t="s">
        <v>189</v>
      </c>
      <c r="F2" s="127" t="s">
        <v>190</v>
      </c>
      <c r="G2" s="127" t="s">
        <v>181</v>
      </c>
      <c r="H2" s="127" t="s">
        <v>191</v>
      </c>
      <c r="I2" s="127" t="s">
        <v>192</v>
      </c>
    </row>
    <row r="3" customHeight="1" spans="1:9">
      <c r="A3" s="129"/>
      <c r="B3" s="130"/>
      <c r="C3" s="130"/>
      <c r="D3" s="130"/>
      <c r="E3" s="130"/>
      <c r="F3" s="129"/>
      <c r="G3" s="129"/>
      <c r="H3" s="129"/>
      <c r="I3" s="130"/>
    </row>
    <row r="4" customHeight="1" spans="1:9">
      <c r="A4" s="129"/>
      <c r="B4" s="130"/>
      <c r="C4" s="130"/>
      <c r="D4" s="130"/>
      <c r="E4" s="130"/>
      <c r="F4" s="129"/>
      <c r="G4" s="129"/>
      <c r="H4" s="129"/>
      <c r="I4" s="130"/>
    </row>
    <row r="5" customHeight="1" spans="1:9">
      <c r="A5" s="129"/>
      <c r="B5" s="130"/>
      <c r="C5" s="130"/>
      <c r="D5" s="130"/>
      <c r="E5" s="130"/>
      <c r="F5" s="129"/>
      <c r="G5" s="129"/>
      <c r="H5" s="129"/>
      <c r="I5" s="130"/>
    </row>
    <row r="6" customHeight="1" spans="1:9">
      <c r="A6" s="129"/>
      <c r="B6" s="130"/>
      <c r="C6" s="130"/>
      <c r="D6" s="130"/>
      <c r="E6" s="130"/>
      <c r="F6" s="129"/>
      <c r="G6" s="129"/>
      <c r="H6" s="129"/>
      <c r="I6" s="130"/>
    </row>
    <row r="7" customHeight="1" spans="1:9">
      <c r="A7" s="129"/>
      <c r="B7" s="130"/>
      <c r="C7" s="130"/>
      <c r="D7" s="130"/>
      <c r="E7" s="130"/>
      <c r="F7" s="129"/>
      <c r="G7" s="129"/>
      <c r="H7" s="129"/>
      <c r="I7" s="130"/>
    </row>
    <row r="8" customHeight="1" spans="1:9">
      <c r="A8" s="129"/>
      <c r="B8" s="130"/>
      <c r="C8" s="130"/>
      <c r="D8" s="130"/>
      <c r="E8" s="130"/>
      <c r="F8" s="129"/>
      <c r="G8" s="129"/>
      <c r="H8" s="129"/>
      <c r="I8" s="130"/>
    </row>
    <row r="9" customHeight="1" spans="1:9">
      <c r="A9" s="129"/>
      <c r="B9" s="130"/>
      <c r="C9" s="130"/>
      <c r="D9" s="130"/>
      <c r="E9" s="130"/>
      <c r="F9" s="129"/>
      <c r="G9" s="129"/>
      <c r="H9" s="129"/>
      <c r="I9" s="130"/>
    </row>
    <row r="10" customHeight="1" spans="1:9">
      <c r="A10" s="129"/>
      <c r="B10" s="130"/>
      <c r="C10" s="130"/>
      <c r="D10" s="130"/>
      <c r="E10" s="130"/>
      <c r="F10" s="129"/>
      <c r="G10" s="129"/>
      <c r="H10" s="129"/>
      <c r="I10" s="130"/>
    </row>
    <row r="11" customHeight="1" spans="1:9">
      <c r="A11" s="129"/>
      <c r="B11" s="130"/>
      <c r="C11" s="130"/>
      <c r="D11" s="130"/>
      <c r="E11" s="130"/>
      <c r="F11" s="129"/>
      <c r="G11" s="129"/>
      <c r="H11" s="129"/>
      <c r="I11" s="130"/>
    </row>
    <row r="12" customHeight="1" spans="1:9">
      <c r="A12" s="129"/>
      <c r="B12" s="130"/>
      <c r="C12" s="130"/>
      <c r="D12" s="130"/>
      <c r="E12" s="130"/>
      <c r="F12" s="129"/>
      <c r="G12" s="129"/>
      <c r="H12" s="129"/>
      <c r="I12" s="130"/>
    </row>
    <row r="13" customHeight="1" spans="1:9">
      <c r="A13" s="129"/>
      <c r="B13" s="130"/>
      <c r="C13" s="130"/>
      <c r="D13" s="130"/>
      <c r="E13" s="130"/>
      <c r="F13" s="129"/>
      <c r="G13" s="129"/>
      <c r="H13" s="129"/>
      <c r="I13" s="130"/>
    </row>
    <row r="14" customHeight="1" spans="1:9">
      <c r="A14" s="129"/>
      <c r="B14" s="130"/>
      <c r="C14" s="130"/>
      <c r="D14" s="130"/>
      <c r="E14" s="130"/>
      <c r="F14" s="129"/>
      <c r="G14" s="129"/>
      <c r="H14" s="129"/>
      <c r="I14" s="130"/>
    </row>
    <row r="15" customHeight="1" spans="1:9">
      <c r="A15" s="129"/>
      <c r="B15" s="130"/>
      <c r="C15" s="130"/>
      <c r="D15" s="130"/>
      <c r="E15" s="130"/>
      <c r="F15" s="129"/>
      <c r="G15" s="129"/>
      <c r="H15" s="129"/>
      <c r="I15" s="130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9"/>
  <sheetViews>
    <sheetView topLeftCell="A52" workbookViewId="0">
      <selection activeCell="AA9" sqref="AA9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5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25" style="65" hidden="1" customWidth="1"/>
    <col min="13" max="13" width="10.375" style="66" hidden="1" customWidth="1"/>
    <col min="14" max="14" width="8.625" style="67" hidden="1" customWidth="1"/>
    <col min="15" max="15" width="8.5" style="61" hidden="1" customWidth="1"/>
    <col min="16" max="16" width="7.25" style="61" hidden="1" customWidth="1"/>
    <col min="17" max="17" width="8" style="67" hidden="1" customWidth="1"/>
    <col min="18" max="18" width="7.125" style="68" customWidth="1"/>
    <col min="19" max="19" width="7.125" style="68" hidden="1" customWidth="1"/>
    <col min="20" max="20" width="6.25" style="69" customWidth="1"/>
    <col min="21" max="21" width="6.5" style="62" customWidth="1"/>
    <col min="22" max="22" width="12.125" style="70" customWidth="1"/>
    <col min="23" max="25" width="8" style="61"/>
    <col min="26" max="26" width="9.875" style="61" customWidth="1"/>
    <col min="27" max="16289" width="8" style="61"/>
    <col min="16290" max="16377" width="8" style="71"/>
    <col min="16378" max="16384" width="8" style="10"/>
  </cols>
  <sheetData>
    <row r="1" s="61" customFormat="1" customHeight="1" spans="1:16299">
      <c r="A1" s="72" t="s">
        <v>193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197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30453.58</v>
      </c>
      <c r="P3" s="94">
        <v>6699.77</v>
      </c>
      <c r="Q3" s="102">
        <f>P3/O3</f>
        <v>0.219999422071231</v>
      </c>
      <c r="R3" s="103">
        <f>O3/I3</f>
        <v>0.834344657534247</v>
      </c>
      <c r="S3" s="103">
        <f>O3/L3</f>
        <v>0.752475340489039</v>
      </c>
      <c r="T3" s="123">
        <v>200</v>
      </c>
      <c r="U3" s="78">
        <v>0</v>
      </c>
      <c r="V3" s="104"/>
      <c r="X3" s="105">
        <f>T3+U3</f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44555.8</v>
      </c>
      <c r="P4" s="94">
        <v>8969.69</v>
      </c>
      <c r="Q4" s="102">
        <f t="shared" ref="Q4:Q35" si="0">P4/O4</f>
        <v>0.201313633690788</v>
      </c>
      <c r="R4" s="106">
        <f t="shared" ref="R4:R35" si="1">O4/I4</f>
        <v>1.22275068546082</v>
      </c>
      <c r="S4" s="103">
        <f t="shared" ref="S4:S35" si="2">O4/L4</f>
        <v>1.10276937721936</v>
      </c>
      <c r="T4" s="123">
        <v>200</v>
      </c>
      <c r="U4" s="78">
        <v>200</v>
      </c>
      <c r="V4" s="110" t="s">
        <v>202</v>
      </c>
      <c r="X4" s="105">
        <f t="shared" ref="X4:X35" si="3">T4+U4</f>
        <v>400</v>
      </c>
      <c r="Z4" s="61">
        <f t="shared" ref="Z4:Z35" si="4">T4-G4</f>
        <v>0</v>
      </c>
    </row>
    <row r="5" s="61" customFormat="1" ht="22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35087.5</v>
      </c>
      <c r="P5" s="94">
        <v>6872.13</v>
      </c>
      <c r="Q5" s="102">
        <f t="shared" si="0"/>
        <v>0.195856929105807</v>
      </c>
      <c r="R5" s="108">
        <f t="shared" si="1"/>
        <v>1.13880723483693</v>
      </c>
      <c r="S5" s="109">
        <f t="shared" si="2"/>
        <v>1.02706280198136</v>
      </c>
      <c r="T5" s="124">
        <v>200</v>
      </c>
      <c r="U5" s="83">
        <v>200</v>
      </c>
      <c r="V5" s="113" t="s">
        <v>202</v>
      </c>
      <c r="X5" s="105">
        <f t="shared" si="3"/>
        <v>400</v>
      </c>
      <c r="Z5" s="61">
        <f t="shared" si="4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31234.82</v>
      </c>
      <c r="P6" s="94">
        <v>6192.5</v>
      </c>
      <c r="Q6" s="102">
        <f t="shared" si="0"/>
        <v>0.198256304982708</v>
      </c>
      <c r="R6" s="109">
        <f t="shared" si="1"/>
        <v>1.01288905720948</v>
      </c>
      <c r="S6" s="109">
        <f t="shared" si="2"/>
        <v>0.913500231971029</v>
      </c>
      <c r="T6" s="124">
        <v>200</v>
      </c>
      <c r="U6" s="83">
        <v>0</v>
      </c>
      <c r="V6" s="111"/>
      <c r="X6" s="105">
        <f t="shared" si="3"/>
        <v>200</v>
      </c>
      <c r="Z6" s="61">
        <f t="shared" si="4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17583.06</v>
      </c>
      <c r="P7" s="94">
        <v>4028.5</v>
      </c>
      <c r="Q7" s="102">
        <f t="shared" si="0"/>
        <v>0.229112566299609</v>
      </c>
      <c r="R7" s="109">
        <f t="shared" si="1"/>
        <v>1.05002334151458</v>
      </c>
      <c r="S7" s="109">
        <f t="shared" si="2"/>
        <v>0.938459299937956</v>
      </c>
      <c r="T7" s="124">
        <v>200</v>
      </c>
      <c r="U7" s="83">
        <v>0</v>
      </c>
      <c r="V7" s="111"/>
      <c r="X7" s="105">
        <f t="shared" si="3"/>
        <v>200</v>
      </c>
      <c r="Z7" s="61">
        <f t="shared" si="4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145132.23</v>
      </c>
      <c r="P8" s="94">
        <v>30731.58</v>
      </c>
      <c r="Q8" s="102">
        <f t="shared" si="0"/>
        <v>0.211748830704248</v>
      </c>
      <c r="R8" s="106">
        <f t="shared" si="1"/>
        <v>1.4513223</v>
      </c>
      <c r="S8" s="103">
        <f t="shared" si="2"/>
        <v>1.20943525</v>
      </c>
      <c r="T8" s="123">
        <v>200</v>
      </c>
      <c r="U8" s="78">
        <v>200</v>
      </c>
      <c r="V8" s="112" t="s">
        <v>202</v>
      </c>
      <c r="X8" s="105">
        <f t="shared" si="3"/>
        <v>400</v>
      </c>
      <c r="Z8" s="61">
        <f t="shared" si="4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21379.31</v>
      </c>
      <c r="P9" s="94">
        <v>5051.3</v>
      </c>
      <c r="Q9" s="102">
        <f t="shared" si="0"/>
        <v>0.236270487681782</v>
      </c>
      <c r="R9" s="103">
        <f t="shared" si="1"/>
        <v>1.24563833351611</v>
      </c>
      <c r="S9" s="103">
        <f t="shared" si="2"/>
        <v>1.12341119545103</v>
      </c>
      <c r="T9" s="123">
        <v>200</v>
      </c>
      <c r="U9" s="78">
        <v>0</v>
      </c>
      <c r="V9" s="104"/>
      <c r="X9" s="105">
        <f t="shared" si="3"/>
        <v>200</v>
      </c>
      <c r="Z9" s="61">
        <f t="shared" si="4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18499.56</v>
      </c>
      <c r="P10" s="94">
        <v>3775.54</v>
      </c>
      <c r="Q10" s="102">
        <f t="shared" si="0"/>
        <v>0.204088097230421</v>
      </c>
      <c r="R10" s="103">
        <f t="shared" si="1"/>
        <v>1.02190086200112</v>
      </c>
      <c r="S10" s="103">
        <f t="shared" si="2"/>
        <v>0.913324808738313</v>
      </c>
      <c r="T10" s="123">
        <v>200</v>
      </c>
      <c r="U10" s="78">
        <v>0</v>
      </c>
      <c r="V10" s="104"/>
      <c r="X10" s="105">
        <f t="shared" si="3"/>
        <v>200</v>
      </c>
      <c r="Z10" s="61">
        <f t="shared" si="4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37617.55</v>
      </c>
      <c r="P11" s="94">
        <v>8992.56</v>
      </c>
      <c r="Q11" s="102">
        <f t="shared" si="0"/>
        <v>0.239052250877582</v>
      </c>
      <c r="R11" s="109">
        <f t="shared" si="1"/>
        <v>1.01772600802144</v>
      </c>
      <c r="S11" s="109">
        <f t="shared" si="2"/>
        <v>0.917862561346897</v>
      </c>
      <c r="T11" s="124">
        <v>200</v>
      </c>
      <c r="U11" s="83">
        <v>0</v>
      </c>
      <c r="V11" s="111"/>
      <c r="X11" s="105">
        <f t="shared" si="3"/>
        <v>200</v>
      </c>
      <c r="Z11" s="61">
        <f t="shared" si="4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11807.93</v>
      </c>
      <c r="P12" s="94">
        <v>3646.61</v>
      </c>
      <c r="Q12" s="102">
        <f t="shared" si="0"/>
        <v>0.308827203413299</v>
      </c>
      <c r="R12" s="109">
        <f t="shared" si="1"/>
        <v>0.690438580231528</v>
      </c>
      <c r="S12" s="109">
        <f t="shared" si="2"/>
        <v>0.595616442573782</v>
      </c>
      <c r="T12" s="124">
        <v>0</v>
      </c>
      <c r="U12" s="83">
        <v>0</v>
      </c>
      <c r="V12" s="111"/>
      <c r="X12" s="105">
        <f t="shared" si="3"/>
        <v>0</v>
      </c>
      <c r="Z12" s="61">
        <f t="shared" si="4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21531.63</v>
      </c>
      <c r="P13" s="94">
        <v>5045.92</v>
      </c>
      <c r="Q13" s="102">
        <f t="shared" si="0"/>
        <v>0.234349187683422</v>
      </c>
      <c r="R13" s="108">
        <f t="shared" si="1"/>
        <v>1.22674265172399</v>
      </c>
      <c r="S13" s="109">
        <f t="shared" si="2"/>
        <v>1.10636963539321</v>
      </c>
      <c r="T13" s="124">
        <v>200</v>
      </c>
      <c r="U13" s="83">
        <v>200</v>
      </c>
      <c r="V13" s="113" t="s">
        <v>203</v>
      </c>
      <c r="X13" s="105">
        <f t="shared" si="3"/>
        <v>400</v>
      </c>
      <c r="Z13" s="61">
        <f t="shared" si="4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123">
        <v>200</v>
      </c>
      <c r="U14" s="78">
        <v>0</v>
      </c>
      <c r="V14" s="112" t="s">
        <v>50</v>
      </c>
      <c r="X14" s="105">
        <f t="shared" si="3"/>
        <v>200</v>
      </c>
      <c r="Y14" s="115" t="s">
        <v>204</v>
      </c>
      <c r="Z14" s="61">
        <f t="shared" si="4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24654.35</v>
      </c>
      <c r="P15" s="94">
        <v>5471.67</v>
      </c>
      <c r="Q15" s="102">
        <f t="shared" si="0"/>
        <v>0.221935277141762</v>
      </c>
      <c r="R15" s="103">
        <f t="shared" si="1"/>
        <v>1.39661608137705</v>
      </c>
      <c r="S15" s="103">
        <f t="shared" si="2"/>
        <v>1.25957438796631</v>
      </c>
      <c r="T15" s="123">
        <v>200</v>
      </c>
      <c r="U15" s="78">
        <v>0</v>
      </c>
      <c r="V15" s="112"/>
      <c r="X15" s="105">
        <f t="shared" si="3"/>
        <v>200</v>
      </c>
      <c r="Y15" s="115" t="s">
        <v>204</v>
      </c>
      <c r="Z15" s="61">
        <f t="shared" si="4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23719.99</v>
      </c>
      <c r="P16" s="94">
        <v>5489.36</v>
      </c>
      <c r="Q16" s="102">
        <f t="shared" si="0"/>
        <v>0.231423369065501</v>
      </c>
      <c r="R16" s="106">
        <f t="shared" si="1"/>
        <v>1.41290498747277</v>
      </c>
      <c r="S16" s="106">
        <f t="shared" si="2"/>
        <v>1.26278509533888</v>
      </c>
      <c r="T16" s="123">
        <v>200</v>
      </c>
      <c r="U16" s="78">
        <v>200</v>
      </c>
      <c r="V16" s="112" t="s">
        <v>202</v>
      </c>
      <c r="X16" s="105">
        <f t="shared" si="3"/>
        <v>400</v>
      </c>
      <c r="Y16" s="115" t="s">
        <v>204</v>
      </c>
      <c r="Z16" s="61">
        <f t="shared" si="4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26085.83</v>
      </c>
      <c r="P17" s="94">
        <v>4368.42</v>
      </c>
      <c r="Q17" s="102">
        <f t="shared" si="0"/>
        <v>0.167463331624871</v>
      </c>
      <c r="R17" s="109">
        <f t="shared" si="1"/>
        <v>1.00001503661365</v>
      </c>
      <c r="S17" s="109">
        <f t="shared" si="2"/>
        <v>0.901889463035402</v>
      </c>
      <c r="T17" s="124">
        <v>200</v>
      </c>
      <c r="U17" s="83">
        <v>0</v>
      </c>
      <c r="V17" s="111"/>
      <c r="X17" s="105">
        <f t="shared" si="3"/>
        <v>200</v>
      </c>
      <c r="Z17" s="61">
        <f t="shared" si="4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21421.79</v>
      </c>
      <c r="P18" s="94">
        <v>4716.47</v>
      </c>
      <c r="Q18" s="102">
        <f t="shared" si="0"/>
        <v>0.220171610308942</v>
      </c>
      <c r="R18" s="108">
        <f t="shared" si="1"/>
        <v>1.18653982496954</v>
      </c>
      <c r="S18" s="109">
        <f t="shared" si="2"/>
        <v>1.07011167475607</v>
      </c>
      <c r="T18" s="124">
        <v>200</v>
      </c>
      <c r="U18" s="83">
        <v>200</v>
      </c>
      <c r="V18" s="113" t="s">
        <v>205</v>
      </c>
      <c r="X18" s="105">
        <f t="shared" si="3"/>
        <v>400</v>
      </c>
      <c r="Z18" s="61">
        <f t="shared" si="4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12383.48</v>
      </c>
      <c r="P19" s="94">
        <v>2186.2</v>
      </c>
      <c r="Q19" s="102">
        <f t="shared" si="0"/>
        <v>0.176541650650706</v>
      </c>
      <c r="R19" s="109">
        <f t="shared" si="1"/>
        <v>0.784046381102064</v>
      </c>
      <c r="S19" s="109">
        <f t="shared" si="2"/>
        <v>0.700742153852122</v>
      </c>
      <c r="T19" s="124">
        <v>0</v>
      </c>
      <c r="U19" s="83">
        <v>0</v>
      </c>
      <c r="V19" s="111"/>
      <c r="X19" s="105">
        <f t="shared" si="3"/>
        <v>0</v>
      </c>
      <c r="Z19" s="61">
        <f t="shared" si="4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15715.45</v>
      </c>
      <c r="P20" s="94">
        <v>3820.38</v>
      </c>
      <c r="Q20" s="102">
        <f t="shared" si="0"/>
        <v>0.243097079625464</v>
      </c>
      <c r="R20" s="103">
        <f t="shared" si="1"/>
        <v>1.04456297773347</v>
      </c>
      <c r="S20" s="103">
        <f t="shared" si="2"/>
        <v>0.901106778583045</v>
      </c>
      <c r="T20" s="123">
        <v>200</v>
      </c>
      <c r="U20" s="78">
        <v>0</v>
      </c>
      <c r="V20" s="104"/>
      <c r="X20" s="105">
        <f t="shared" si="3"/>
        <v>200</v>
      </c>
      <c r="Z20" s="61">
        <f t="shared" si="4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16899.23</v>
      </c>
      <c r="P21" s="94">
        <v>4430.41</v>
      </c>
      <c r="Q21" s="102">
        <f t="shared" si="0"/>
        <v>0.262166382728681</v>
      </c>
      <c r="R21" s="103">
        <f t="shared" si="1"/>
        <v>1.13955566180673</v>
      </c>
      <c r="S21" s="103">
        <f t="shared" si="2"/>
        <v>1.01847889121865</v>
      </c>
      <c r="T21" s="123">
        <v>200</v>
      </c>
      <c r="U21" s="78">
        <v>0</v>
      </c>
      <c r="V21" s="104"/>
      <c r="X21" s="105">
        <f t="shared" si="3"/>
        <v>200</v>
      </c>
      <c r="Z21" s="61">
        <f t="shared" si="4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21349.36</v>
      </c>
      <c r="P22" s="94">
        <v>4059.81</v>
      </c>
      <c r="Q22" s="102">
        <f t="shared" si="0"/>
        <v>0.190160735497458</v>
      </c>
      <c r="R22" s="106">
        <f t="shared" si="1"/>
        <v>1.71020445962549</v>
      </c>
      <c r="S22" s="103">
        <f t="shared" si="2"/>
        <v>1.52849676428705</v>
      </c>
      <c r="T22" s="123">
        <v>200</v>
      </c>
      <c r="U22" s="78">
        <v>200</v>
      </c>
      <c r="V22" s="112" t="s">
        <v>202</v>
      </c>
      <c r="X22" s="105">
        <f t="shared" si="3"/>
        <v>400</v>
      </c>
      <c r="Z22" s="61">
        <f t="shared" si="4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10231.48</v>
      </c>
      <c r="P23" s="94">
        <v>1630.45</v>
      </c>
      <c r="Q23" s="102">
        <f t="shared" si="0"/>
        <v>0.159356222169227</v>
      </c>
      <c r="R23" s="109">
        <f t="shared" si="1"/>
        <v>0.622245943912911</v>
      </c>
      <c r="S23" s="109">
        <f t="shared" si="2"/>
        <v>0.556132868505034</v>
      </c>
      <c r="T23" s="124">
        <v>0</v>
      </c>
      <c r="U23" s="83">
        <v>0</v>
      </c>
      <c r="V23" s="111"/>
      <c r="X23" s="105">
        <f t="shared" si="3"/>
        <v>0</v>
      </c>
      <c r="Z23" s="61">
        <f t="shared" si="4"/>
        <v>-200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14405.92</v>
      </c>
      <c r="P24" s="94">
        <v>3847.33</v>
      </c>
      <c r="Q24" s="102">
        <f t="shared" si="0"/>
        <v>0.267065900685274</v>
      </c>
      <c r="R24" s="108">
        <f t="shared" si="1"/>
        <v>1.20077737650897</v>
      </c>
      <c r="S24" s="109">
        <f t="shared" si="2"/>
        <v>1.07319585345074</v>
      </c>
      <c r="T24" s="124">
        <v>200</v>
      </c>
      <c r="U24" s="83">
        <v>200</v>
      </c>
      <c r="V24" s="113" t="s">
        <v>206</v>
      </c>
      <c r="X24" s="105">
        <f t="shared" si="3"/>
        <v>400</v>
      </c>
      <c r="Z24" s="61">
        <f t="shared" si="4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14384.68</v>
      </c>
      <c r="P25" s="94">
        <v>3698.81</v>
      </c>
      <c r="Q25" s="102">
        <f t="shared" si="0"/>
        <v>0.257135369017594</v>
      </c>
      <c r="R25" s="109">
        <f t="shared" si="1"/>
        <v>1.15955377486656</v>
      </c>
      <c r="S25" s="109">
        <f t="shared" si="2"/>
        <v>1.00030518880828</v>
      </c>
      <c r="T25" s="124">
        <v>200</v>
      </c>
      <c r="U25" s="83">
        <v>0</v>
      </c>
      <c r="V25" s="111"/>
      <c r="X25" s="105">
        <f t="shared" si="3"/>
        <v>200</v>
      </c>
      <c r="Z25" s="61">
        <f t="shared" si="4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15518.51</v>
      </c>
      <c r="P26" s="94">
        <v>4252</v>
      </c>
      <c r="Q26" s="102">
        <f t="shared" si="0"/>
        <v>0.273995377133501</v>
      </c>
      <c r="R26" s="103">
        <f t="shared" si="1"/>
        <v>1.09434521091615</v>
      </c>
      <c r="S26" s="103">
        <f t="shared" si="2"/>
        <v>0.95233327321442</v>
      </c>
      <c r="T26" s="123">
        <v>200</v>
      </c>
      <c r="U26" s="78">
        <v>0</v>
      </c>
      <c r="V26" s="104"/>
      <c r="X26" s="105">
        <f t="shared" si="3"/>
        <v>200</v>
      </c>
      <c r="Z26" s="61">
        <f t="shared" si="4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16768.67</v>
      </c>
      <c r="P27" s="94">
        <v>5120.03</v>
      </c>
      <c r="Q27" s="102">
        <f t="shared" si="0"/>
        <v>0.305333100359182</v>
      </c>
      <c r="R27" s="103">
        <f t="shared" si="1"/>
        <v>1.17098138047798</v>
      </c>
      <c r="S27" s="103">
        <f t="shared" si="2"/>
        <v>1.04656565536785</v>
      </c>
      <c r="T27" s="123">
        <v>200</v>
      </c>
      <c r="U27" s="78">
        <v>0</v>
      </c>
      <c r="V27" s="104"/>
      <c r="X27" s="105">
        <f t="shared" si="3"/>
        <v>200</v>
      </c>
      <c r="Z27" s="61">
        <f t="shared" si="4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24828.9</v>
      </c>
      <c r="P28" s="94">
        <v>5310.75</v>
      </c>
      <c r="Q28" s="102">
        <f t="shared" si="0"/>
        <v>0.213893889781666</v>
      </c>
      <c r="R28" s="106">
        <f t="shared" si="1"/>
        <v>1.70999575731325</v>
      </c>
      <c r="S28" s="103">
        <f t="shared" si="2"/>
        <v>1.52831023640896</v>
      </c>
      <c r="T28" s="123">
        <v>200</v>
      </c>
      <c r="U28" s="78">
        <v>200</v>
      </c>
      <c r="V28" s="112" t="s">
        <v>202</v>
      </c>
      <c r="X28" s="105">
        <f t="shared" si="3"/>
        <v>400</v>
      </c>
      <c r="Z28" s="61">
        <f t="shared" si="4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14785.52</v>
      </c>
      <c r="P29" s="94">
        <v>2787.86</v>
      </c>
      <c r="Q29" s="102">
        <f t="shared" si="0"/>
        <v>0.188553395484231</v>
      </c>
      <c r="R29" s="109">
        <f t="shared" si="1"/>
        <v>1.14441592661118</v>
      </c>
      <c r="S29" s="109">
        <f t="shared" si="2"/>
        <v>1.02282275723149</v>
      </c>
      <c r="T29" s="124">
        <v>200</v>
      </c>
      <c r="U29" s="83">
        <v>0</v>
      </c>
      <c r="V29" s="111"/>
      <c r="X29" s="105">
        <f t="shared" si="3"/>
        <v>200</v>
      </c>
      <c r="Z29" s="61">
        <f t="shared" si="4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18391.99</v>
      </c>
      <c r="P30" s="94">
        <v>3789</v>
      </c>
      <c r="Q30" s="102">
        <f t="shared" si="0"/>
        <v>0.206013596136144</v>
      </c>
      <c r="R30" s="108">
        <f t="shared" si="1"/>
        <v>1.78206350460197</v>
      </c>
      <c r="S30" s="109">
        <f t="shared" si="2"/>
        <v>1.41433611476347</v>
      </c>
      <c r="T30" s="124">
        <v>200</v>
      </c>
      <c r="U30" s="83">
        <v>200</v>
      </c>
      <c r="V30" s="113" t="s">
        <v>207</v>
      </c>
      <c r="X30" s="105">
        <f t="shared" si="3"/>
        <v>400</v>
      </c>
      <c r="Z30" s="61">
        <f t="shared" si="4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7608.78</v>
      </c>
      <c r="P31" s="94">
        <v>1485.64</v>
      </c>
      <c r="Q31" s="102">
        <f t="shared" si="0"/>
        <v>0.195253378333977</v>
      </c>
      <c r="R31" s="109">
        <f t="shared" si="1"/>
        <v>0.655920612501132</v>
      </c>
      <c r="S31" s="109">
        <f t="shared" si="2"/>
        <v>0.565839037699391</v>
      </c>
      <c r="T31" s="124">
        <v>0</v>
      </c>
      <c r="U31" s="83">
        <v>0</v>
      </c>
      <c r="V31" s="111"/>
      <c r="X31" s="105">
        <f t="shared" si="3"/>
        <v>0</v>
      </c>
      <c r="Z31" s="61">
        <f t="shared" si="4"/>
        <v>-200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13889.94</v>
      </c>
      <c r="P32" s="94">
        <v>3103.12</v>
      </c>
      <c r="Q32" s="102">
        <f t="shared" si="0"/>
        <v>0.223407732502804</v>
      </c>
      <c r="R32" s="103">
        <f t="shared" si="1"/>
        <v>1.29855120908741</v>
      </c>
      <c r="S32" s="103">
        <f t="shared" si="2"/>
        <v>1.12021325835698</v>
      </c>
      <c r="T32" s="123">
        <v>150</v>
      </c>
      <c r="U32" s="78">
        <v>0</v>
      </c>
      <c r="V32" s="104"/>
      <c r="X32" s="105">
        <f t="shared" si="3"/>
        <v>150</v>
      </c>
      <c r="Z32" s="61">
        <f t="shared" si="4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10947.58</v>
      </c>
      <c r="P33" s="94">
        <v>2681.25</v>
      </c>
      <c r="Q33" s="102">
        <f t="shared" si="0"/>
        <v>0.244917141505246</v>
      </c>
      <c r="R33" s="103">
        <f t="shared" si="1"/>
        <v>1.0358918969023</v>
      </c>
      <c r="S33" s="103">
        <f t="shared" si="2"/>
        <v>0.893626550122758</v>
      </c>
      <c r="T33" s="123">
        <v>150</v>
      </c>
      <c r="U33" s="78">
        <v>0</v>
      </c>
      <c r="V33" s="104"/>
      <c r="X33" s="105">
        <f t="shared" si="3"/>
        <v>150</v>
      </c>
      <c r="Z33" s="61">
        <f t="shared" si="4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15651.88</v>
      </c>
      <c r="P34" s="94">
        <v>3547.74</v>
      </c>
      <c r="Q34" s="102">
        <f t="shared" si="0"/>
        <v>0.226665422939609</v>
      </c>
      <c r="R34" s="106">
        <f t="shared" si="1"/>
        <v>1.51112373209418</v>
      </c>
      <c r="S34" s="103">
        <f t="shared" si="2"/>
        <v>1.3035919013925</v>
      </c>
      <c r="T34" s="123">
        <v>150</v>
      </c>
      <c r="U34" s="78">
        <v>150</v>
      </c>
      <c r="V34" s="112" t="s">
        <v>202</v>
      </c>
      <c r="X34" s="105">
        <f t="shared" si="3"/>
        <v>300</v>
      </c>
      <c r="Z34" s="61">
        <f t="shared" si="4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124">
        <v>150</v>
      </c>
      <c r="U35" s="83">
        <v>0</v>
      </c>
      <c r="V35" s="111" t="s">
        <v>50</v>
      </c>
      <c r="X35" s="105">
        <f t="shared" si="3"/>
        <v>150</v>
      </c>
      <c r="Y35" s="115" t="s">
        <v>204</v>
      </c>
      <c r="Z35" s="61">
        <f t="shared" si="4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11115.9</v>
      </c>
      <c r="P36" s="94">
        <v>2792.32</v>
      </c>
      <c r="Q36" s="102">
        <f t="shared" ref="Q36:Q67" si="5">P36/O36</f>
        <v>0.251200532570462</v>
      </c>
      <c r="R36" s="109">
        <f t="shared" ref="R36:R67" si="6">O36/I36</f>
        <v>1.04259752660159</v>
      </c>
      <c r="S36" s="109">
        <f t="shared" ref="S36:S67" si="7">O36/L36</f>
        <v>0.899411254832291</v>
      </c>
      <c r="T36" s="124">
        <v>150</v>
      </c>
      <c r="U36" s="83">
        <v>0</v>
      </c>
      <c r="V36" s="111"/>
      <c r="X36" s="105">
        <f t="shared" ref="X36:X67" si="8">T36+U36</f>
        <v>150</v>
      </c>
      <c r="Y36" s="115" t="s">
        <v>204</v>
      </c>
      <c r="Z36" s="61">
        <f t="shared" ref="Z36:Z67" si="9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14182.24</v>
      </c>
      <c r="P37" s="94">
        <v>3612.78</v>
      </c>
      <c r="Q37" s="102">
        <f t="shared" si="5"/>
        <v>0.254739730818263</v>
      </c>
      <c r="R37" s="108">
        <f t="shared" si="6"/>
        <v>1.35962869851714</v>
      </c>
      <c r="S37" s="108">
        <f t="shared" si="7"/>
        <v>1.16279137462126</v>
      </c>
      <c r="T37" s="124">
        <v>150</v>
      </c>
      <c r="U37" s="83">
        <v>150</v>
      </c>
      <c r="V37" s="111" t="s">
        <v>202</v>
      </c>
      <c r="X37" s="105">
        <f t="shared" si="8"/>
        <v>300</v>
      </c>
      <c r="Y37" s="115" t="s">
        <v>204</v>
      </c>
      <c r="Z37" s="61">
        <f t="shared" si="9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11275.83</v>
      </c>
      <c r="P38" s="94">
        <v>2326.57</v>
      </c>
      <c r="Q38" s="102">
        <f t="shared" si="5"/>
        <v>0.206332482841618</v>
      </c>
      <c r="R38" s="103">
        <f t="shared" si="6"/>
        <v>1.01252696850027</v>
      </c>
      <c r="S38" s="103">
        <f t="shared" si="7"/>
        <v>0.865940551878314</v>
      </c>
      <c r="T38" s="123">
        <v>150</v>
      </c>
      <c r="U38" s="78">
        <v>0</v>
      </c>
      <c r="V38" s="104"/>
      <c r="X38" s="105">
        <f t="shared" si="8"/>
        <v>150</v>
      </c>
      <c r="Z38" s="61">
        <f t="shared" si="9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17060.91</v>
      </c>
      <c r="P39" s="94">
        <v>3575.68</v>
      </c>
      <c r="Q39" s="102">
        <f t="shared" si="5"/>
        <v>0.209583193393553</v>
      </c>
      <c r="R39" s="103">
        <f t="shared" si="6"/>
        <v>1.40253659206233</v>
      </c>
      <c r="S39" s="103">
        <f t="shared" si="7"/>
        <v>1.20991769501581</v>
      </c>
      <c r="T39" s="123">
        <v>150</v>
      </c>
      <c r="U39" s="78">
        <v>150</v>
      </c>
      <c r="V39" s="112" t="s">
        <v>202</v>
      </c>
      <c r="X39" s="105">
        <f t="shared" si="8"/>
        <v>300</v>
      </c>
      <c r="Z39" s="61">
        <f t="shared" si="9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14010.86</v>
      </c>
      <c r="P40" s="94">
        <v>2674.51</v>
      </c>
      <c r="Q40" s="102">
        <f t="shared" si="5"/>
        <v>0.190888353748449</v>
      </c>
      <c r="R40" s="103">
        <f t="shared" si="6"/>
        <v>1.39590112071327</v>
      </c>
      <c r="S40" s="103">
        <f t="shared" si="7"/>
        <v>1.15401878365846</v>
      </c>
      <c r="T40" s="123">
        <v>150</v>
      </c>
      <c r="U40" s="78">
        <v>0</v>
      </c>
      <c r="V40" s="104"/>
      <c r="X40" s="105">
        <f t="shared" si="8"/>
        <v>150</v>
      </c>
      <c r="Z40" s="61">
        <f t="shared" si="9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12001.13</v>
      </c>
      <c r="P41" s="94">
        <v>2509.85</v>
      </c>
      <c r="Q41" s="102">
        <f t="shared" si="5"/>
        <v>0.209134473170443</v>
      </c>
      <c r="R41" s="109">
        <f t="shared" si="6"/>
        <v>1.09120954535175</v>
      </c>
      <c r="S41" s="109">
        <f t="shared" si="7"/>
        <v>0.941347088812761</v>
      </c>
      <c r="T41" s="124">
        <v>150</v>
      </c>
      <c r="U41" s="83">
        <v>0</v>
      </c>
      <c r="V41" s="111"/>
      <c r="X41" s="105">
        <f t="shared" si="8"/>
        <v>150</v>
      </c>
      <c r="Z41" s="61">
        <f t="shared" si="9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11907.25</v>
      </c>
      <c r="P42" s="94">
        <v>2218.85</v>
      </c>
      <c r="Q42" s="102">
        <f t="shared" si="5"/>
        <v>0.186344454009112</v>
      </c>
      <c r="R42" s="109">
        <f t="shared" si="6"/>
        <v>1.0074682689755</v>
      </c>
      <c r="S42" s="109">
        <f t="shared" si="7"/>
        <v>0.869106512228697</v>
      </c>
      <c r="T42" s="124">
        <v>150</v>
      </c>
      <c r="U42" s="83">
        <v>0</v>
      </c>
      <c r="V42" s="111"/>
      <c r="X42" s="105">
        <f t="shared" si="8"/>
        <v>150</v>
      </c>
      <c r="Z42" s="61">
        <f t="shared" si="9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15870.23</v>
      </c>
      <c r="P43" s="94">
        <v>3928.22</v>
      </c>
      <c r="Q43" s="102">
        <f t="shared" si="5"/>
        <v>0.247521302463795</v>
      </c>
      <c r="R43" s="109">
        <f t="shared" si="6"/>
        <v>1.53223555798161</v>
      </c>
      <c r="S43" s="109">
        <f t="shared" si="7"/>
        <v>1.31040944682335</v>
      </c>
      <c r="T43" s="124">
        <v>150</v>
      </c>
      <c r="U43" s="83">
        <v>150</v>
      </c>
      <c r="V43" s="113" t="s">
        <v>202</v>
      </c>
      <c r="X43" s="105">
        <f t="shared" si="8"/>
        <v>300</v>
      </c>
      <c r="Z43" s="61">
        <f t="shared" si="9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10884.76</v>
      </c>
      <c r="P44" s="94">
        <v>3265.31</v>
      </c>
      <c r="Q44" s="102">
        <f t="shared" si="5"/>
        <v>0.299989159154635</v>
      </c>
      <c r="R44" s="103">
        <f t="shared" si="6"/>
        <v>1.2767298105683</v>
      </c>
      <c r="S44" s="103">
        <f t="shared" si="7"/>
        <v>1.09189399508099</v>
      </c>
      <c r="T44" s="123">
        <v>150</v>
      </c>
      <c r="U44" s="78">
        <v>0</v>
      </c>
      <c r="V44" s="104"/>
      <c r="X44" s="105">
        <f t="shared" si="8"/>
        <v>150</v>
      </c>
      <c r="Y44" s="115"/>
      <c r="Z44" s="61">
        <f t="shared" si="9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8865.85</v>
      </c>
      <c r="P45" s="94">
        <v>2853.2</v>
      </c>
      <c r="Q45" s="102">
        <f t="shared" si="5"/>
        <v>0.321819114918479</v>
      </c>
      <c r="R45" s="103">
        <f t="shared" si="6"/>
        <v>0.715311877307136</v>
      </c>
      <c r="S45" s="103">
        <f t="shared" si="7"/>
        <v>0.611754136996388</v>
      </c>
      <c r="T45" s="123">
        <v>0</v>
      </c>
      <c r="U45" s="78">
        <v>0</v>
      </c>
      <c r="V45" s="104"/>
      <c r="X45" s="105">
        <f t="shared" si="8"/>
        <v>0</v>
      </c>
      <c r="Z45" s="61">
        <f t="shared" si="9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14245.12</v>
      </c>
      <c r="P46" s="94">
        <v>3024.96</v>
      </c>
      <c r="Q46" s="102">
        <f t="shared" si="5"/>
        <v>0.21235061550903</v>
      </c>
      <c r="R46" s="103">
        <f t="shared" si="6"/>
        <v>1.49941225188125</v>
      </c>
      <c r="S46" s="103">
        <f t="shared" si="7"/>
        <v>1.26060352088483</v>
      </c>
      <c r="T46" s="123">
        <v>150</v>
      </c>
      <c r="U46" s="78">
        <v>150</v>
      </c>
      <c r="V46" s="112" t="s">
        <v>208</v>
      </c>
      <c r="X46" s="105">
        <f t="shared" si="8"/>
        <v>300</v>
      </c>
      <c r="Z46" s="61">
        <f t="shared" si="9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5"/>
        <v>0.277402407143128</v>
      </c>
      <c r="R47" s="109">
        <f t="shared" si="6"/>
        <v>1.06914530873399</v>
      </c>
      <c r="S47" s="109">
        <f t="shared" si="7"/>
        <v>0.914362093539608</v>
      </c>
      <c r="T47" s="124">
        <v>150</v>
      </c>
      <c r="U47" s="83">
        <v>0</v>
      </c>
      <c r="V47" s="113"/>
      <c r="X47" s="105">
        <f t="shared" si="8"/>
        <v>150</v>
      </c>
      <c r="Y47" s="115" t="s">
        <v>204</v>
      </c>
      <c r="Z47" s="61">
        <f t="shared" si="9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7173.05</v>
      </c>
      <c r="P48" s="94">
        <v>1662.58</v>
      </c>
      <c r="Q48" s="102">
        <f t="shared" si="5"/>
        <v>0.231781459769554</v>
      </c>
      <c r="R48" s="109">
        <f t="shared" si="6"/>
        <v>0.702523931605223</v>
      </c>
      <c r="S48" s="109">
        <f t="shared" si="7"/>
        <v>0.580790287372043</v>
      </c>
      <c r="T48" s="124">
        <v>0</v>
      </c>
      <c r="U48" s="83">
        <v>0</v>
      </c>
      <c r="V48" s="113"/>
      <c r="X48" s="105">
        <f t="shared" si="8"/>
        <v>0</v>
      </c>
      <c r="Y48" s="115" t="s">
        <v>204</v>
      </c>
      <c r="Z48" s="61">
        <f t="shared" si="9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15280.99</v>
      </c>
      <c r="P49" s="94">
        <v>3875.98</v>
      </c>
      <c r="Q49" s="102">
        <f t="shared" si="5"/>
        <v>0.253647178618663</v>
      </c>
      <c r="R49" s="108">
        <f t="shared" si="6"/>
        <v>1.24595173456555</v>
      </c>
      <c r="S49" s="108">
        <f t="shared" si="7"/>
        <v>1.1036278827997</v>
      </c>
      <c r="T49" s="124">
        <v>150</v>
      </c>
      <c r="U49" s="83">
        <v>150</v>
      </c>
      <c r="V49" s="113" t="s">
        <v>209</v>
      </c>
      <c r="X49" s="105">
        <f t="shared" si="8"/>
        <v>300</v>
      </c>
      <c r="Y49" s="115" t="s">
        <v>204</v>
      </c>
      <c r="Z49" s="61">
        <f t="shared" si="9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12630.02</v>
      </c>
      <c r="P50" s="94">
        <v>2769.03</v>
      </c>
      <c r="Q50" s="102">
        <f t="shared" si="5"/>
        <v>0.219241933108578</v>
      </c>
      <c r="R50" s="103">
        <f t="shared" si="6"/>
        <v>1.18455522113419</v>
      </c>
      <c r="S50" s="103">
        <f t="shared" si="7"/>
        <v>1.01306378381072</v>
      </c>
      <c r="T50" s="123">
        <v>150</v>
      </c>
      <c r="U50" s="78">
        <v>0</v>
      </c>
      <c r="V50" s="104"/>
      <c r="X50" s="105">
        <f t="shared" si="8"/>
        <v>150</v>
      </c>
      <c r="Z50" s="61">
        <f t="shared" si="9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15277.97</v>
      </c>
      <c r="P51" s="94">
        <v>5304.75</v>
      </c>
      <c r="Q51" s="102">
        <f t="shared" si="5"/>
        <v>0.347215631396056</v>
      </c>
      <c r="R51" s="106">
        <f t="shared" si="6"/>
        <v>1.45013006395658</v>
      </c>
      <c r="S51" s="103">
        <f t="shared" si="7"/>
        <v>1.19885091266251</v>
      </c>
      <c r="T51" s="123">
        <v>150</v>
      </c>
      <c r="U51" s="78">
        <v>150</v>
      </c>
      <c r="V51" s="112" t="s">
        <v>210</v>
      </c>
      <c r="X51" s="105">
        <f t="shared" si="8"/>
        <v>300</v>
      </c>
      <c r="Z51" s="61">
        <f t="shared" si="9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5784.05</v>
      </c>
      <c r="P52" s="94">
        <v>1515.94</v>
      </c>
      <c r="Q52" s="102">
        <f t="shared" si="5"/>
        <v>0.262089712225863</v>
      </c>
      <c r="R52" s="103">
        <f t="shared" si="6"/>
        <v>0.488352778071234</v>
      </c>
      <c r="S52" s="103">
        <f t="shared" si="7"/>
        <v>0.417652553769187</v>
      </c>
      <c r="T52" s="123">
        <v>0</v>
      </c>
      <c r="U52" s="78">
        <v>0</v>
      </c>
      <c r="V52" s="104"/>
      <c r="X52" s="105">
        <f t="shared" si="8"/>
        <v>0</v>
      </c>
      <c r="Z52" s="61">
        <f t="shared" si="9"/>
        <v>-150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18443.71</v>
      </c>
      <c r="P53" s="94">
        <v>2692.62</v>
      </c>
      <c r="Q53" s="102">
        <f t="shared" si="5"/>
        <v>0.145991234952187</v>
      </c>
      <c r="R53" s="109">
        <f t="shared" si="6"/>
        <v>1.63928089507353</v>
      </c>
      <c r="S53" s="109">
        <f t="shared" si="7"/>
        <v>1.41414846020836</v>
      </c>
      <c r="T53" s="124">
        <v>150</v>
      </c>
      <c r="U53" s="83">
        <v>0</v>
      </c>
      <c r="V53" s="111"/>
      <c r="X53" s="105">
        <f t="shared" si="8"/>
        <v>150</v>
      </c>
      <c r="Z53" s="61">
        <f t="shared" si="9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11420.88</v>
      </c>
      <c r="P54" s="94">
        <v>2429.66</v>
      </c>
      <c r="Q54" s="102">
        <f t="shared" si="5"/>
        <v>0.212738422958651</v>
      </c>
      <c r="R54" s="109">
        <f t="shared" si="6"/>
        <v>1.00497426900362</v>
      </c>
      <c r="S54" s="109">
        <f t="shared" si="7"/>
        <v>0.859481278225589</v>
      </c>
      <c r="T54" s="124">
        <v>150</v>
      </c>
      <c r="U54" s="83">
        <v>0</v>
      </c>
      <c r="V54" s="111"/>
      <c r="X54" s="105">
        <f t="shared" si="8"/>
        <v>150</v>
      </c>
      <c r="Z54" s="61">
        <f t="shared" si="9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15829.56</v>
      </c>
      <c r="P55" s="94">
        <v>3245.41</v>
      </c>
      <c r="Q55" s="102">
        <f t="shared" si="5"/>
        <v>0.205022123167037</v>
      </c>
      <c r="R55" s="108">
        <f t="shared" si="6"/>
        <v>1.73752933831294</v>
      </c>
      <c r="S55" s="109">
        <f t="shared" si="7"/>
        <v>1.48598226114612</v>
      </c>
      <c r="T55" s="124">
        <v>150</v>
      </c>
      <c r="U55" s="83">
        <v>150</v>
      </c>
      <c r="V55" s="113" t="s">
        <v>202</v>
      </c>
      <c r="X55" s="105">
        <f t="shared" si="8"/>
        <v>300</v>
      </c>
      <c r="Z55" s="61">
        <f t="shared" si="9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11408.98</v>
      </c>
      <c r="P56" s="94">
        <v>2662.99</v>
      </c>
      <c r="Q56" s="102">
        <f t="shared" si="5"/>
        <v>0.233411751094313</v>
      </c>
      <c r="R56" s="103">
        <f t="shared" si="6"/>
        <v>1.48457460005648</v>
      </c>
      <c r="S56" s="103">
        <f t="shared" si="7"/>
        <v>1.29874325820546</v>
      </c>
      <c r="T56" s="123">
        <v>150</v>
      </c>
      <c r="U56" s="78">
        <v>0</v>
      </c>
      <c r="V56" s="104"/>
      <c r="X56" s="105">
        <f t="shared" si="8"/>
        <v>150</v>
      </c>
      <c r="Z56" s="61">
        <f t="shared" si="9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14287.63</v>
      </c>
      <c r="P57" s="94">
        <v>3509.79</v>
      </c>
      <c r="Q57" s="102">
        <f t="shared" si="5"/>
        <v>0.24565235801879</v>
      </c>
      <c r="R57" s="106">
        <f t="shared" si="6"/>
        <v>1.72140120481928</v>
      </c>
      <c r="S57" s="103">
        <f t="shared" si="7"/>
        <v>1.44723668686044</v>
      </c>
      <c r="T57" s="123">
        <v>150</v>
      </c>
      <c r="U57" s="78">
        <v>150</v>
      </c>
      <c r="V57" s="112" t="s">
        <v>202</v>
      </c>
      <c r="X57" s="105">
        <f t="shared" si="8"/>
        <v>300</v>
      </c>
      <c r="Z57" s="61">
        <f t="shared" si="9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8189.47</v>
      </c>
      <c r="P58" s="94">
        <v>1781.36</v>
      </c>
      <c r="Q58" s="102">
        <f t="shared" si="5"/>
        <v>0.217518349783319</v>
      </c>
      <c r="R58" s="103">
        <f t="shared" si="6"/>
        <v>1.16992428571429</v>
      </c>
      <c r="S58" s="103">
        <f t="shared" si="7"/>
        <v>0.983592518928475</v>
      </c>
      <c r="T58" s="123">
        <v>150</v>
      </c>
      <c r="U58" s="78">
        <v>0</v>
      </c>
      <c r="V58" s="104"/>
      <c r="X58" s="105">
        <f t="shared" si="8"/>
        <v>150</v>
      </c>
      <c r="Z58" s="61">
        <f t="shared" si="9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10443.04</v>
      </c>
      <c r="P59" s="94">
        <v>2755.27</v>
      </c>
      <c r="Q59" s="102">
        <f t="shared" si="5"/>
        <v>0.263837924589009</v>
      </c>
      <c r="R59" s="109">
        <f t="shared" si="6"/>
        <v>1.2021172327324</v>
      </c>
      <c r="S59" s="109">
        <f t="shared" si="7"/>
        <v>1.01065815235102</v>
      </c>
      <c r="T59" s="124">
        <v>150</v>
      </c>
      <c r="U59" s="83">
        <v>0</v>
      </c>
      <c r="V59" s="111"/>
      <c r="X59" s="105">
        <f t="shared" si="8"/>
        <v>150</v>
      </c>
      <c r="Z59" s="61">
        <f t="shared" si="9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13031</v>
      </c>
      <c r="P60" s="94">
        <v>2749.16</v>
      </c>
      <c r="Q60" s="102">
        <f t="shared" si="5"/>
        <v>0.210970762029008</v>
      </c>
      <c r="R60" s="108">
        <f t="shared" si="6"/>
        <v>1.49186084630192</v>
      </c>
      <c r="S60" s="109">
        <f t="shared" si="7"/>
        <v>1.25425481428397</v>
      </c>
      <c r="T60" s="124">
        <v>150</v>
      </c>
      <c r="U60" s="83">
        <v>150</v>
      </c>
      <c r="V60" s="113" t="s">
        <v>211</v>
      </c>
      <c r="X60" s="105">
        <f t="shared" si="8"/>
        <v>300</v>
      </c>
      <c r="Z60" s="61">
        <f t="shared" si="9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6649.63</v>
      </c>
      <c r="P61" s="94">
        <v>2519.39</v>
      </c>
      <c r="Q61" s="102">
        <f t="shared" si="5"/>
        <v>0.378876719456571</v>
      </c>
      <c r="R61" s="109">
        <f t="shared" si="6"/>
        <v>0.755639772727273</v>
      </c>
      <c r="S61" s="109">
        <f t="shared" si="7"/>
        <v>0.635290365825323</v>
      </c>
      <c r="T61" s="124">
        <v>0</v>
      </c>
      <c r="U61" s="83">
        <v>0</v>
      </c>
      <c r="V61" s="111"/>
      <c r="X61" s="105">
        <f t="shared" si="8"/>
        <v>0</v>
      </c>
      <c r="Z61" s="61">
        <f t="shared" si="9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11911.72</v>
      </c>
      <c r="P62" s="94">
        <v>2291.95</v>
      </c>
      <c r="Q62" s="102">
        <f t="shared" si="5"/>
        <v>0.192411339420336</v>
      </c>
      <c r="R62" s="106">
        <f t="shared" si="6"/>
        <v>1.36146012436157</v>
      </c>
      <c r="S62" s="103">
        <f t="shared" si="7"/>
        <v>1.14462278413503</v>
      </c>
      <c r="T62" s="123">
        <v>150</v>
      </c>
      <c r="U62" s="78">
        <v>150</v>
      </c>
      <c r="V62" s="112" t="s">
        <v>212</v>
      </c>
      <c r="X62" s="105">
        <f t="shared" si="8"/>
        <v>300</v>
      </c>
      <c r="Z62" s="61">
        <f t="shared" si="9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7829.36</v>
      </c>
      <c r="P63" s="94">
        <v>1966.33</v>
      </c>
      <c r="Q63" s="102">
        <f t="shared" si="5"/>
        <v>0.251148242001901</v>
      </c>
      <c r="R63" s="103">
        <f t="shared" si="6"/>
        <v>0.883904337702859</v>
      </c>
      <c r="S63" s="103">
        <f t="shared" si="7"/>
        <v>0.743126460942008</v>
      </c>
      <c r="T63" s="123">
        <v>0</v>
      </c>
      <c r="U63" s="78">
        <v>0</v>
      </c>
      <c r="V63" s="104"/>
      <c r="X63" s="105">
        <f t="shared" si="8"/>
        <v>0</v>
      </c>
      <c r="Z63" s="61">
        <f t="shared" si="9"/>
        <v>-150</v>
      </c>
    </row>
    <row r="64" s="61" customFormat="1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10014.55</v>
      </c>
      <c r="P64" s="94">
        <v>3218.36</v>
      </c>
      <c r="Q64" s="102">
        <f t="shared" si="5"/>
        <v>0.321368408964956</v>
      </c>
      <c r="R64" s="103">
        <f t="shared" si="6"/>
        <v>1.31770394736842</v>
      </c>
      <c r="S64" s="103">
        <f t="shared" si="7"/>
        <v>1.10783557587471</v>
      </c>
      <c r="T64" s="123">
        <v>150</v>
      </c>
      <c r="U64" s="78">
        <v>0</v>
      </c>
      <c r="V64" s="104"/>
      <c r="X64" s="105">
        <f t="shared" si="8"/>
        <v>150</v>
      </c>
      <c r="Z64" s="61">
        <f t="shared" si="9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9211.06</v>
      </c>
      <c r="P65" s="94">
        <v>2332.68</v>
      </c>
      <c r="Q65" s="102">
        <f t="shared" si="5"/>
        <v>0.253247726103185</v>
      </c>
      <c r="R65" s="109">
        <f t="shared" si="6"/>
        <v>1.02397790415902</v>
      </c>
      <c r="S65" s="109">
        <f t="shared" si="7"/>
        <v>0.860890758810045</v>
      </c>
      <c r="T65" s="124">
        <v>150</v>
      </c>
      <c r="U65" s="83">
        <v>0</v>
      </c>
      <c r="V65" s="111"/>
      <c r="X65" s="105">
        <f t="shared" si="8"/>
        <v>150</v>
      </c>
      <c r="Z65" s="61">
        <f t="shared" si="9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10646.93</v>
      </c>
      <c r="P66" s="94">
        <v>2984.89</v>
      </c>
      <c r="Q66" s="102">
        <f t="shared" si="5"/>
        <v>0.280352176636833</v>
      </c>
      <c r="R66" s="109">
        <f t="shared" si="6"/>
        <v>1.22005232169709</v>
      </c>
      <c r="S66" s="109">
        <f t="shared" si="7"/>
        <v>1.02573675149406</v>
      </c>
      <c r="T66" s="124">
        <v>150</v>
      </c>
      <c r="U66" s="83">
        <v>0</v>
      </c>
      <c r="V66" s="111"/>
      <c r="X66" s="105">
        <f t="shared" si="8"/>
        <v>150</v>
      </c>
      <c r="Z66" s="61">
        <f t="shared" si="9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14005.17</v>
      </c>
      <c r="P67" s="94">
        <v>4608.32</v>
      </c>
      <c r="Q67" s="102">
        <f t="shared" si="5"/>
        <v>0.329044202962192</v>
      </c>
      <c r="R67" s="108">
        <f t="shared" si="6"/>
        <v>1.6505115217973</v>
      </c>
      <c r="S67" s="109">
        <f t="shared" si="7"/>
        <v>1.38763747797055</v>
      </c>
      <c r="T67" s="124">
        <v>150</v>
      </c>
      <c r="U67" s="83">
        <v>150</v>
      </c>
      <c r="V67" s="113" t="s">
        <v>202</v>
      </c>
      <c r="X67" s="105">
        <f t="shared" si="8"/>
        <v>300</v>
      </c>
      <c r="Z67" s="61">
        <f t="shared" si="9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13861.44</v>
      </c>
      <c r="P68" s="94">
        <v>3335.5</v>
      </c>
      <c r="Q68" s="102">
        <f t="shared" ref="Q68:Q99" si="10">P68/O68</f>
        <v>0.24063156497449</v>
      </c>
      <c r="R68" s="103">
        <f t="shared" ref="R68:R99" si="11">O68/I68</f>
        <v>1.63075764705882</v>
      </c>
      <c r="S68" s="103">
        <f t="shared" ref="S68:S99" si="12">O68/L68</f>
        <v>1.37102976783934</v>
      </c>
      <c r="T68" s="123">
        <v>150</v>
      </c>
      <c r="U68" s="78">
        <v>0</v>
      </c>
      <c r="V68" s="104"/>
      <c r="X68" s="105">
        <f t="shared" ref="X68:X114" si="13">T68+U68</f>
        <v>150</v>
      </c>
      <c r="Z68" s="61">
        <f t="shared" ref="Z68:Z114" si="14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16644.89</v>
      </c>
      <c r="P69" s="94">
        <v>3352.18</v>
      </c>
      <c r="Q69" s="102">
        <f t="shared" si="10"/>
        <v>0.201393941323734</v>
      </c>
      <c r="R69" s="106">
        <f t="shared" si="11"/>
        <v>1.96111206310211</v>
      </c>
      <c r="S69" s="103">
        <f t="shared" si="12"/>
        <v>1.58365867881555</v>
      </c>
      <c r="T69" s="123">
        <v>150</v>
      </c>
      <c r="U69" s="78">
        <v>150</v>
      </c>
      <c r="V69" s="112" t="s">
        <v>202</v>
      </c>
      <c r="X69" s="105">
        <f t="shared" si="13"/>
        <v>300</v>
      </c>
      <c r="Z69" s="61">
        <f t="shared" si="14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10794.47</v>
      </c>
      <c r="P70" s="94">
        <v>2452.76</v>
      </c>
      <c r="Q70" s="102">
        <f t="shared" si="10"/>
        <v>0.227223754385347</v>
      </c>
      <c r="R70" s="103">
        <f t="shared" si="11"/>
        <v>1.26408251780016</v>
      </c>
      <c r="S70" s="103">
        <f t="shared" si="12"/>
        <v>1.06275433632647</v>
      </c>
      <c r="T70" s="123">
        <v>150</v>
      </c>
      <c r="U70" s="78">
        <v>0</v>
      </c>
      <c r="V70" s="104"/>
      <c r="X70" s="105">
        <f t="shared" si="13"/>
        <v>150</v>
      </c>
      <c r="Z70" s="61">
        <f t="shared" si="14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4237.74</v>
      </c>
      <c r="P71" s="94">
        <v>1264.59</v>
      </c>
      <c r="Q71" s="102">
        <f t="shared" si="10"/>
        <v>0.298411417406448</v>
      </c>
      <c r="R71" s="109">
        <f t="shared" si="11"/>
        <v>0.603580686511893</v>
      </c>
      <c r="S71" s="109">
        <f t="shared" si="12"/>
        <v>0.507449460680566</v>
      </c>
      <c r="T71" s="124">
        <v>0</v>
      </c>
      <c r="U71" s="83">
        <v>0</v>
      </c>
      <c r="V71" s="111"/>
      <c r="X71" s="105">
        <f t="shared" si="13"/>
        <v>0</v>
      </c>
      <c r="Z71" s="61">
        <f t="shared" si="14"/>
        <v>-100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7252.88</v>
      </c>
      <c r="P72" s="94">
        <v>1061.35</v>
      </c>
      <c r="Q72" s="102">
        <f t="shared" si="10"/>
        <v>0.146334973141704</v>
      </c>
      <c r="R72" s="109">
        <f t="shared" si="11"/>
        <v>1.0666</v>
      </c>
      <c r="S72" s="109">
        <f t="shared" si="12"/>
        <v>0.896724509012645</v>
      </c>
      <c r="T72" s="124">
        <v>100</v>
      </c>
      <c r="U72" s="83">
        <v>0</v>
      </c>
      <c r="V72" s="125"/>
      <c r="X72" s="105">
        <f t="shared" si="13"/>
        <v>100</v>
      </c>
      <c r="Z72" s="61">
        <f t="shared" si="14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10855.98</v>
      </c>
      <c r="P73" s="94">
        <v>2459.87</v>
      </c>
      <c r="Q73" s="102">
        <f t="shared" si="10"/>
        <v>0.2265912427989</v>
      </c>
      <c r="R73" s="108">
        <f t="shared" si="11"/>
        <v>1.36658377656207</v>
      </c>
      <c r="S73" s="109">
        <f t="shared" si="12"/>
        <v>1.14893040133346</v>
      </c>
      <c r="T73" s="124">
        <v>100</v>
      </c>
      <c r="U73" s="83">
        <v>100</v>
      </c>
      <c r="V73" s="113" t="s">
        <v>213</v>
      </c>
      <c r="X73" s="105">
        <f t="shared" si="13"/>
        <v>200</v>
      </c>
      <c r="Z73" s="61">
        <f t="shared" si="14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11219.62</v>
      </c>
      <c r="P74" s="94">
        <v>1848.3</v>
      </c>
      <c r="Q74" s="102">
        <f t="shared" si="10"/>
        <v>0.164738199689473</v>
      </c>
      <c r="R74" s="103">
        <f t="shared" si="11"/>
        <v>1.58253378914573</v>
      </c>
      <c r="S74" s="103">
        <f t="shared" si="12"/>
        <v>1.33048643827829</v>
      </c>
      <c r="T74" s="123">
        <v>100</v>
      </c>
      <c r="U74" s="78">
        <v>0</v>
      </c>
      <c r="V74" s="104"/>
      <c r="X74" s="105">
        <f t="shared" si="13"/>
        <v>100</v>
      </c>
      <c r="Z74" s="61">
        <f t="shared" si="14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16788.43</v>
      </c>
      <c r="P75" s="94">
        <v>3851.32</v>
      </c>
      <c r="Q75" s="102">
        <f t="shared" si="10"/>
        <v>0.229403225912131</v>
      </c>
      <c r="R75" s="106">
        <f t="shared" si="11"/>
        <v>2.09227691924227</v>
      </c>
      <c r="S75" s="103">
        <f t="shared" si="12"/>
        <v>1.75904368378588</v>
      </c>
      <c r="T75" s="123">
        <v>100</v>
      </c>
      <c r="U75" s="78">
        <v>100</v>
      </c>
      <c r="V75" s="112" t="s">
        <v>202</v>
      </c>
      <c r="X75" s="105">
        <f t="shared" si="13"/>
        <v>200</v>
      </c>
      <c r="Z75" s="61">
        <f t="shared" si="14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8365.44</v>
      </c>
      <c r="P76" s="94">
        <v>2317.56</v>
      </c>
      <c r="Q76" s="102">
        <f t="shared" si="10"/>
        <v>0.277039820977737</v>
      </c>
      <c r="R76" s="103">
        <f t="shared" si="11"/>
        <v>1.04255234297109</v>
      </c>
      <c r="S76" s="103">
        <f t="shared" si="12"/>
        <v>0.87650687968379</v>
      </c>
      <c r="T76" s="123">
        <v>100</v>
      </c>
      <c r="U76" s="78">
        <v>0</v>
      </c>
      <c r="V76" s="104"/>
      <c r="X76" s="105">
        <f t="shared" si="13"/>
        <v>100</v>
      </c>
      <c r="Z76" s="61">
        <f t="shared" si="14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9311.1</v>
      </c>
      <c r="P77" s="94">
        <v>2434.28</v>
      </c>
      <c r="Q77" s="102">
        <f t="shared" si="10"/>
        <v>0.261438498136633</v>
      </c>
      <c r="R77" s="109">
        <f t="shared" si="11"/>
        <v>1.29320833333333</v>
      </c>
      <c r="S77" s="109">
        <f t="shared" si="12"/>
        <v>1.06912064594356</v>
      </c>
      <c r="T77" s="124">
        <v>100</v>
      </c>
      <c r="U77" s="83">
        <v>0</v>
      </c>
      <c r="V77" s="111"/>
      <c r="X77" s="105">
        <f t="shared" si="13"/>
        <v>100</v>
      </c>
      <c r="Z77" s="61">
        <f t="shared" si="14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5649.17</v>
      </c>
      <c r="P78" s="94">
        <v>1129.96</v>
      </c>
      <c r="Q78" s="102">
        <f t="shared" si="10"/>
        <v>0.200022304161496</v>
      </c>
      <c r="R78" s="109">
        <f t="shared" si="11"/>
        <v>0.828360734636907</v>
      </c>
      <c r="S78" s="109">
        <f t="shared" si="12"/>
        <v>0.69642918906116</v>
      </c>
      <c r="T78" s="124">
        <v>0</v>
      </c>
      <c r="U78" s="83">
        <v>0</v>
      </c>
      <c r="V78" s="111"/>
      <c r="X78" s="105">
        <f t="shared" si="13"/>
        <v>0</v>
      </c>
      <c r="Z78" s="61">
        <f t="shared" si="14"/>
        <v>-100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8588.31</v>
      </c>
      <c r="P79" s="94">
        <v>2114.37</v>
      </c>
      <c r="Q79" s="102">
        <f t="shared" si="10"/>
        <v>0.246191625593394</v>
      </c>
      <c r="R79" s="108">
        <f t="shared" si="11"/>
        <v>1.29680610149461</v>
      </c>
      <c r="S79" s="109">
        <f t="shared" si="12"/>
        <v>1.0902660928627</v>
      </c>
      <c r="T79" s="124">
        <v>100</v>
      </c>
      <c r="U79" s="83">
        <v>100</v>
      </c>
      <c r="V79" s="113" t="s">
        <v>214</v>
      </c>
      <c r="X79" s="105">
        <f t="shared" si="13"/>
        <v>200</v>
      </c>
      <c r="Z79" s="61">
        <f t="shared" si="14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8830.79</v>
      </c>
      <c r="P80" s="94">
        <v>1003.17</v>
      </c>
      <c r="Q80" s="102">
        <f t="shared" si="10"/>
        <v>0.113599123068265</v>
      </c>
      <c r="R80" s="103">
        <f t="shared" si="11"/>
        <v>1.28165796581487</v>
      </c>
      <c r="S80" s="103">
        <f t="shared" si="12"/>
        <v>1.07753057389601</v>
      </c>
      <c r="T80" s="123">
        <v>100</v>
      </c>
      <c r="U80" s="78">
        <v>0</v>
      </c>
      <c r="V80" s="104"/>
      <c r="X80" s="105">
        <f t="shared" si="13"/>
        <v>100</v>
      </c>
      <c r="Z80" s="61">
        <f t="shared" si="14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11973.86</v>
      </c>
      <c r="P81" s="94">
        <v>3086.58</v>
      </c>
      <c r="Q81" s="102">
        <f t="shared" si="10"/>
        <v>0.257776523193022</v>
      </c>
      <c r="R81" s="106">
        <f t="shared" si="11"/>
        <v>1.67450273657898</v>
      </c>
      <c r="S81" s="103">
        <f t="shared" si="12"/>
        <v>1.40780765450882</v>
      </c>
      <c r="T81" s="123">
        <v>100</v>
      </c>
      <c r="U81" s="78">
        <v>100</v>
      </c>
      <c r="V81" s="112" t="s">
        <v>202</v>
      </c>
      <c r="X81" s="105">
        <f t="shared" si="13"/>
        <v>200</v>
      </c>
      <c r="Z81" s="61">
        <f t="shared" si="14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10485.18</v>
      </c>
      <c r="P82" s="94">
        <v>1810.04</v>
      </c>
      <c r="Q82" s="102">
        <f t="shared" si="10"/>
        <v>0.172628414581342</v>
      </c>
      <c r="R82" s="103">
        <f t="shared" si="11"/>
        <v>1.456275</v>
      </c>
      <c r="S82" s="103">
        <f t="shared" si="12"/>
        <v>1.22433666263115</v>
      </c>
      <c r="T82" s="123">
        <v>100</v>
      </c>
      <c r="U82" s="78">
        <v>0</v>
      </c>
      <c r="V82" s="104"/>
      <c r="X82" s="105">
        <f t="shared" si="13"/>
        <v>100</v>
      </c>
      <c r="Z82" s="61">
        <f t="shared" si="14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8422.33</v>
      </c>
      <c r="P83" s="94">
        <v>2396.41</v>
      </c>
      <c r="Q83" s="102">
        <f t="shared" si="10"/>
        <v>0.284530527775568</v>
      </c>
      <c r="R83" s="109">
        <f t="shared" si="11"/>
        <v>1.1075281425019</v>
      </c>
      <c r="S83" s="109">
        <f t="shared" si="12"/>
        <v>0.93113409882121</v>
      </c>
      <c r="T83" s="124">
        <v>100</v>
      </c>
      <c r="U83" s="83">
        <v>0</v>
      </c>
      <c r="V83" s="111"/>
      <c r="X83" s="105">
        <f t="shared" si="13"/>
        <v>100</v>
      </c>
      <c r="Z83" s="61">
        <f t="shared" si="14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11107.7</v>
      </c>
      <c r="P84" s="94">
        <v>2341.57</v>
      </c>
      <c r="Q84" s="102">
        <f t="shared" si="10"/>
        <v>0.210806017447356</v>
      </c>
      <c r="R84" s="108">
        <f t="shared" si="11"/>
        <v>1.54273611111111</v>
      </c>
      <c r="S84" s="109">
        <f t="shared" si="12"/>
        <v>1.29702726586554</v>
      </c>
      <c r="T84" s="124">
        <v>100</v>
      </c>
      <c r="U84" s="83">
        <v>100</v>
      </c>
      <c r="V84" s="113" t="s">
        <v>215</v>
      </c>
      <c r="X84" s="105">
        <f t="shared" si="13"/>
        <v>200</v>
      </c>
      <c r="Z84" s="61">
        <f t="shared" si="14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6076.58</v>
      </c>
      <c r="P85" s="94">
        <v>1437.53</v>
      </c>
      <c r="Q85" s="102">
        <f t="shared" si="10"/>
        <v>0.23656892528363</v>
      </c>
      <c r="R85" s="109">
        <f t="shared" si="11"/>
        <v>0.868082857142857</v>
      </c>
      <c r="S85" s="109">
        <f t="shared" si="12"/>
        <v>0.729824839540336</v>
      </c>
      <c r="T85" s="124">
        <v>0</v>
      </c>
      <c r="U85" s="83">
        <v>0</v>
      </c>
      <c r="V85" s="111"/>
      <c r="X85" s="105">
        <f t="shared" si="13"/>
        <v>0</v>
      </c>
      <c r="Z85" s="61">
        <f t="shared" si="14"/>
        <v>-100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10502.24</v>
      </c>
      <c r="P86" s="94">
        <v>1264.64</v>
      </c>
      <c r="Q86" s="102">
        <f t="shared" si="10"/>
        <v>0.120416215969165</v>
      </c>
      <c r="R86" s="106">
        <f t="shared" si="11"/>
        <v>1.71235812940817</v>
      </c>
      <c r="S86" s="103">
        <f t="shared" si="12"/>
        <v>1.43963388603727</v>
      </c>
      <c r="T86" s="123">
        <v>100</v>
      </c>
      <c r="U86" s="78">
        <v>100</v>
      </c>
      <c r="V86" s="112" t="s">
        <v>216</v>
      </c>
      <c r="X86" s="105">
        <f t="shared" si="13"/>
        <v>200</v>
      </c>
      <c r="Z86" s="61">
        <f t="shared" si="14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10273.06</v>
      </c>
      <c r="P87" s="94">
        <v>1639.52</v>
      </c>
      <c r="Q87" s="102">
        <f t="shared" si="10"/>
        <v>0.159594122880622</v>
      </c>
      <c r="R87" s="103">
        <f t="shared" si="11"/>
        <v>1.56371496198428</v>
      </c>
      <c r="S87" s="103">
        <f t="shared" si="12"/>
        <v>1.31466485235428</v>
      </c>
      <c r="T87" s="123">
        <v>100</v>
      </c>
      <c r="U87" s="78">
        <v>0</v>
      </c>
      <c r="V87" s="104"/>
      <c r="X87" s="105">
        <f t="shared" si="13"/>
        <v>100</v>
      </c>
      <c r="Z87" s="61">
        <f t="shared" si="14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3935.94</v>
      </c>
      <c r="P88" s="94">
        <v>1012.42</v>
      </c>
      <c r="Q88" s="102">
        <f t="shared" si="10"/>
        <v>0.257224449559699</v>
      </c>
      <c r="R88" s="103">
        <f t="shared" si="11"/>
        <v>0.661859925368102</v>
      </c>
      <c r="S88" s="103">
        <f t="shared" si="12"/>
        <v>0.556446668489459</v>
      </c>
      <c r="T88" s="123">
        <v>0</v>
      </c>
      <c r="U88" s="78">
        <v>0</v>
      </c>
      <c r="V88" s="104"/>
      <c r="X88" s="105">
        <f t="shared" si="13"/>
        <v>0</v>
      </c>
      <c r="Z88" s="61">
        <f t="shared" si="14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8209.34</v>
      </c>
      <c r="P89" s="94">
        <v>2384.24</v>
      </c>
      <c r="Q89" s="102">
        <f t="shared" si="10"/>
        <v>0.290430168564099</v>
      </c>
      <c r="R89" s="109">
        <f t="shared" si="11"/>
        <v>1.24863243982773</v>
      </c>
      <c r="S89" s="109">
        <f t="shared" si="12"/>
        <v>1.04976496488073</v>
      </c>
      <c r="T89" s="124">
        <v>100</v>
      </c>
      <c r="U89" s="83">
        <v>0</v>
      </c>
      <c r="V89" s="111"/>
      <c r="X89" s="105">
        <f t="shared" si="13"/>
        <v>100</v>
      </c>
      <c r="Z89" s="61">
        <f t="shared" si="14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11245.23</v>
      </c>
      <c r="P90" s="94">
        <v>2124.25</v>
      </c>
      <c r="Q90" s="102">
        <f t="shared" si="10"/>
        <v>0.188902316804547</v>
      </c>
      <c r="R90" s="108">
        <f t="shared" si="11"/>
        <v>1.97125484241298</v>
      </c>
      <c r="S90" s="109">
        <f t="shared" si="12"/>
        <v>1.65729657856889</v>
      </c>
      <c r="T90" s="124">
        <v>100</v>
      </c>
      <c r="U90" s="83">
        <v>100</v>
      </c>
      <c r="V90" s="113" t="s">
        <v>202</v>
      </c>
      <c r="X90" s="105">
        <f t="shared" si="13"/>
        <v>200</v>
      </c>
      <c r="Z90" s="61">
        <f t="shared" si="14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8390.54</v>
      </c>
      <c r="P91" s="94">
        <v>2277.34</v>
      </c>
      <c r="Q91" s="102">
        <f t="shared" si="10"/>
        <v>0.271417572647291</v>
      </c>
      <c r="R91" s="109">
        <f t="shared" si="11"/>
        <v>1.52098975799873</v>
      </c>
      <c r="S91" s="109">
        <f t="shared" si="12"/>
        <v>1.2787444158585</v>
      </c>
      <c r="T91" s="124">
        <v>100</v>
      </c>
      <c r="U91" s="83">
        <v>0</v>
      </c>
      <c r="V91" s="111"/>
      <c r="X91" s="105">
        <f t="shared" si="13"/>
        <v>100</v>
      </c>
      <c r="Z91" s="61">
        <f t="shared" si="14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6088.9</v>
      </c>
      <c r="P92" s="94">
        <v>1048.19</v>
      </c>
      <c r="Q92" s="102">
        <f t="shared" si="10"/>
        <v>0.17214767856263</v>
      </c>
      <c r="R92" s="103">
        <f t="shared" si="11"/>
        <v>0.892748225910504</v>
      </c>
      <c r="S92" s="103">
        <f t="shared" si="12"/>
        <v>0.750561798754459</v>
      </c>
      <c r="T92" s="123">
        <v>0</v>
      </c>
      <c r="U92" s="78">
        <v>0</v>
      </c>
      <c r="V92" s="112" t="s">
        <v>50</v>
      </c>
      <c r="X92" s="105">
        <f t="shared" si="13"/>
        <v>0</v>
      </c>
      <c r="Y92" s="115" t="s">
        <v>204</v>
      </c>
      <c r="Z92" s="61">
        <f t="shared" si="14"/>
        <v>-100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10"/>
        <v>0.286892309837497</v>
      </c>
      <c r="R93" s="103">
        <f t="shared" si="11"/>
        <v>0.792025462075312</v>
      </c>
      <c r="S93" s="103">
        <f t="shared" si="12"/>
        <v>0.665880970940369</v>
      </c>
      <c r="T93" s="123">
        <v>0</v>
      </c>
      <c r="U93" s="78">
        <v>0</v>
      </c>
      <c r="V93" s="112"/>
      <c r="X93" s="105">
        <f t="shared" si="13"/>
        <v>0</v>
      </c>
      <c r="Y93" s="115" t="s">
        <v>204</v>
      </c>
      <c r="Z93" s="61">
        <f t="shared" si="14"/>
        <v>-100</v>
      </c>
    </row>
    <row r="94" s="61" customFormat="1" ht="24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6165.95</v>
      </c>
      <c r="P94" s="94">
        <v>1381.02</v>
      </c>
      <c r="Q94" s="102">
        <f t="shared" si="10"/>
        <v>0.223975218741638</v>
      </c>
      <c r="R94" s="103">
        <f t="shared" si="11"/>
        <v>1.00703626948603</v>
      </c>
      <c r="S94" s="103">
        <f t="shared" si="12"/>
        <v>0.846647388255005</v>
      </c>
      <c r="T94" s="123">
        <v>100</v>
      </c>
      <c r="U94" s="78">
        <v>200</v>
      </c>
      <c r="V94" s="112" t="s">
        <v>217</v>
      </c>
      <c r="X94" s="105">
        <f t="shared" si="13"/>
        <v>300</v>
      </c>
      <c r="Y94" s="115" t="s">
        <v>204</v>
      </c>
      <c r="Z94" s="61">
        <f t="shared" si="14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3598.41</v>
      </c>
      <c r="P95" s="94">
        <v>824.91</v>
      </c>
      <c r="Q95" s="102">
        <f t="shared" si="10"/>
        <v>0.229242915621066</v>
      </c>
      <c r="R95" s="109">
        <f t="shared" si="11"/>
        <v>0.586487540936398</v>
      </c>
      <c r="S95" s="109">
        <f t="shared" si="12"/>
        <v>0.493078710095842</v>
      </c>
      <c r="T95" s="124">
        <v>0</v>
      </c>
      <c r="U95" s="83">
        <v>0</v>
      </c>
      <c r="V95" s="111"/>
      <c r="X95" s="105">
        <f t="shared" si="13"/>
        <v>0</v>
      </c>
      <c r="Z95" s="61">
        <f t="shared" si="14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11025.68</v>
      </c>
      <c r="P96" s="94">
        <v>2668.42</v>
      </c>
      <c r="Q96" s="102">
        <f t="shared" si="10"/>
        <v>0.242018632864368</v>
      </c>
      <c r="R96" s="108">
        <f t="shared" si="11"/>
        <v>1.6165738079878</v>
      </c>
      <c r="S96" s="109">
        <f t="shared" si="12"/>
        <v>1.35910496367013</v>
      </c>
      <c r="T96" s="124">
        <v>100</v>
      </c>
      <c r="U96" s="83">
        <v>100</v>
      </c>
      <c r="V96" s="113" t="s">
        <v>218</v>
      </c>
      <c r="X96" s="105">
        <f t="shared" si="13"/>
        <v>200</v>
      </c>
      <c r="Z96" s="61">
        <f t="shared" si="14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10162.18</v>
      </c>
      <c r="P97" s="94">
        <v>2287.58</v>
      </c>
      <c r="Q97" s="102">
        <f t="shared" si="10"/>
        <v>0.22510721124798</v>
      </c>
      <c r="R97" s="109">
        <f t="shared" si="11"/>
        <v>1.55563770908008</v>
      </c>
      <c r="S97" s="109">
        <f t="shared" si="12"/>
        <v>1.21557291907344</v>
      </c>
      <c r="T97" s="124">
        <v>100</v>
      </c>
      <c r="U97" s="83">
        <v>0</v>
      </c>
      <c r="V97" s="111"/>
      <c r="X97" s="105">
        <f t="shared" si="13"/>
        <v>100</v>
      </c>
      <c r="Z97" s="61">
        <f t="shared" si="14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8030.09</v>
      </c>
      <c r="P98" s="94">
        <v>1854.3</v>
      </c>
      <c r="Q98" s="102">
        <f t="shared" si="10"/>
        <v>0.230918956076457</v>
      </c>
      <c r="R98" s="106">
        <f t="shared" si="11"/>
        <v>1.42602491372551</v>
      </c>
      <c r="S98" s="103">
        <f t="shared" si="12"/>
        <v>1.19890445396616</v>
      </c>
      <c r="T98" s="123">
        <v>100</v>
      </c>
      <c r="U98" s="78">
        <v>100</v>
      </c>
      <c r="V98" s="112" t="s">
        <v>219</v>
      </c>
      <c r="X98" s="105">
        <f t="shared" si="13"/>
        <v>200</v>
      </c>
      <c r="Z98" s="61">
        <f t="shared" si="14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5905.08</v>
      </c>
      <c r="P99" s="94">
        <v>1799.08</v>
      </c>
      <c r="Q99" s="102">
        <f t="shared" si="10"/>
        <v>0.304666490547122</v>
      </c>
      <c r="R99" s="103">
        <f t="shared" si="11"/>
        <v>0.879211612206136</v>
      </c>
      <c r="S99" s="103">
        <f t="shared" si="12"/>
        <v>0.739181137515247</v>
      </c>
      <c r="T99" s="123">
        <v>0</v>
      </c>
      <c r="U99" s="78">
        <v>0</v>
      </c>
      <c r="V99" s="104"/>
      <c r="X99" s="105">
        <f t="shared" si="13"/>
        <v>0</v>
      </c>
      <c r="Z99" s="61">
        <f t="shared" si="14"/>
        <v>-100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6670.55</v>
      </c>
      <c r="P100" s="94">
        <v>1596.56</v>
      </c>
      <c r="Q100" s="102">
        <f t="shared" ref="Q100:Q115" si="15">P100/O100</f>
        <v>0.239344581781112</v>
      </c>
      <c r="R100" s="103">
        <f t="shared" ref="R100:R115" si="16">O100/I100</f>
        <v>1.04116806976917</v>
      </c>
      <c r="S100" s="103">
        <f t="shared" ref="S100:S115" si="17">O100/L100</f>
        <v>0.875343077220511</v>
      </c>
      <c r="T100" s="123">
        <v>100</v>
      </c>
      <c r="U100" s="78">
        <v>0</v>
      </c>
      <c r="V100" s="104"/>
      <c r="X100" s="105">
        <f t="shared" si="13"/>
        <v>100</v>
      </c>
      <c r="Z100" s="61">
        <f t="shared" si="14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2998.96</v>
      </c>
      <c r="P101" s="94">
        <v>843.83</v>
      </c>
      <c r="Q101" s="102">
        <f t="shared" si="15"/>
        <v>0.281374209726038</v>
      </c>
      <c r="R101" s="109">
        <f t="shared" si="16"/>
        <v>0.666435555555556</v>
      </c>
      <c r="S101" s="109">
        <f t="shared" si="17"/>
        <v>0.528917107583774</v>
      </c>
      <c r="T101" s="124">
        <v>0</v>
      </c>
      <c r="U101" s="83">
        <v>0</v>
      </c>
      <c r="V101" s="111"/>
      <c r="X101" s="105">
        <f t="shared" si="13"/>
        <v>0</v>
      </c>
      <c r="Z101" s="61">
        <f t="shared" si="14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11202.18</v>
      </c>
      <c r="P102" s="94">
        <v>2252.03</v>
      </c>
      <c r="Q102" s="102">
        <f t="shared" si="15"/>
        <v>0.201034977120525</v>
      </c>
      <c r="R102" s="108">
        <f t="shared" si="16"/>
        <v>2.240436</v>
      </c>
      <c r="S102" s="109">
        <f t="shared" si="17"/>
        <v>1.77812380952381</v>
      </c>
      <c r="T102" s="124">
        <v>100</v>
      </c>
      <c r="U102" s="83">
        <v>100</v>
      </c>
      <c r="V102" s="113" t="s">
        <v>220</v>
      </c>
      <c r="X102" s="105">
        <f t="shared" si="13"/>
        <v>200</v>
      </c>
      <c r="Z102" s="61">
        <f t="shared" si="14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5833.03</v>
      </c>
      <c r="P103" s="94">
        <v>1486.58</v>
      </c>
      <c r="Q103" s="102">
        <f t="shared" si="15"/>
        <v>0.254855538202272</v>
      </c>
      <c r="R103" s="109">
        <f t="shared" si="16"/>
        <v>1.10057169811321</v>
      </c>
      <c r="S103" s="109">
        <f t="shared" si="17"/>
        <v>0.92528559499698</v>
      </c>
      <c r="T103" s="124">
        <v>100</v>
      </c>
      <c r="U103" s="83">
        <v>0</v>
      </c>
      <c r="V103" s="111"/>
      <c r="X103" s="105">
        <f t="shared" si="13"/>
        <v>100</v>
      </c>
      <c r="Z103" s="61">
        <f t="shared" si="14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4679.19</v>
      </c>
      <c r="P104" s="94">
        <v>1132.49</v>
      </c>
      <c r="Q104" s="102">
        <f t="shared" si="15"/>
        <v>0.242026932011737</v>
      </c>
      <c r="R104" s="103">
        <f t="shared" si="16"/>
        <v>1.03982</v>
      </c>
      <c r="S104" s="103">
        <f t="shared" si="17"/>
        <v>0.845547098620869</v>
      </c>
      <c r="T104" s="123">
        <v>100</v>
      </c>
      <c r="U104" s="78">
        <v>0</v>
      </c>
      <c r="V104" s="104"/>
      <c r="X104" s="105">
        <f t="shared" si="13"/>
        <v>100</v>
      </c>
      <c r="Z104" s="61">
        <f t="shared" si="14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4010.82</v>
      </c>
      <c r="P105" s="94">
        <v>312.17</v>
      </c>
      <c r="Q105" s="102">
        <f t="shared" si="15"/>
        <v>0.0778319645359303</v>
      </c>
      <c r="R105" s="103">
        <f t="shared" si="16"/>
        <v>0.756758490566038</v>
      </c>
      <c r="S105" s="103">
        <f t="shared" si="17"/>
        <v>0.636230907457323</v>
      </c>
      <c r="T105" s="123">
        <v>0</v>
      </c>
      <c r="U105" s="78">
        <v>0</v>
      </c>
      <c r="V105" s="104"/>
      <c r="X105" s="105">
        <f t="shared" si="13"/>
        <v>0</v>
      </c>
      <c r="Z105" s="61">
        <f t="shared" si="14"/>
        <v>-100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10344.47</v>
      </c>
      <c r="P106" s="94">
        <v>2027.68</v>
      </c>
      <c r="Q106" s="102">
        <f t="shared" si="15"/>
        <v>0.196015842280948</v>
      </c>
      <c r="R106" s="106">
        <f t="shared" si="16"/>
        <v>1.88081272727273</v>
      </c>
      <c r="S106" s="103">
        <f t="shared" si="17"/>
        <v>1.58125901875902</v>
      </c>
      <c r="T106" s="123">
        <v>100</v>
      </c>
      <c r="U106" s="78">
        <v>100</v>
      </c>
      <c r="V106" s="112" t="s">
        <v>221</v>
      </c>
      <c r="X106" s="105">
        <f t="shared" si="13"/>
        <v>200</v>
      </c>
      <c r="Z106" s="61">
        <f t="shared" si="14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6403.56</v>
      </c>
      <c r="P107" s="94">
        <v>1358.82</v>
      </c>
      <c r="Q107" s="102">
        <f t="shared" si="15"/>
        <v>0.212197590090512</v>
      </c>
      <c r="R107" s="109">
        <f t="shared" si="16"/>
        <v>1.60089</v>
      </c>
      <c r="S107" s="109">
        <f t="shared" si="17"/>
        <v>1.27054761904762</v>
      </c>
      <c r="T107" s="124">
        <v>100</v>
      </c>
      <c r="U107" s="83">
        <v>0</v>
      </c>
      <c r="V107" s="111"/>
      <c r="X107" s="105">
        <f t="shared" si="13"/>
        <v>100</v>
      </c>
      <c r="Z107" s="61">
        <f t="shared" si="14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7620.22</v>
      </c>
      <c r="P108" s="94">
        <v>1927.98</v>
      </c>
      <c r="Q108" s="102">
        <f t="shared" si="15"/>
        <v>0.253008443325783</v>
      </c>
      <c r="R108" s="108">
        <f t="shared" si="16"/>
        <v>1.905055</v>
      </c>
      <c r="S108" s="109">
        <f t="shared" si="17"/>
        <v>1.51194841269841</v>
      </c>
      <c r="T108" s="124">
        <v>100</v>
      </c>
      <c r="U108" s="83">
        <v>100</v>
      </c>
      <c r="V108" s="113" t="s">
        <v>202</v>
      </c>
      <c r="X108" s="105">
        <f t="shared" si="13"/>
        <v>200</v>
      </c>
      <c r="Z108" s="61">
        <f t="shared" si="14"/>
        <v>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5027.93</v>
      </c>
      <c r="P109" s="94">
        <v>1307.91</v>
      </c>
      <c r="Q109" s="102">
        <f t="shared" si="15"/>
        <v>0.260128919853697</v>
      </c>
      <c r="R109" s="103">
        <f t="shared" si="16"/>
        <v>1.005586</v>
      </c>
      <c r="S109" s="103">
        <f t="shared" si="17"/>
        <v>0.798084126984127</v>
      </c>
      <c r="T109" s="123">
        <v>100</v>
      </c>
      <c r="U109" s="78">
        <v>0</v>
      </c>
      <c r="V109" s="104"/>
      <c r="X109" s="105">
        <f t="shared" si="13"/>
        <v>100</v>
      </c>
      <c r="Z109" s="61">
        <f t="shared" si="14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5209.22</v>
      </c>
      <c r="P110" s="94">
        <v>1244.18</v>
      </c>
      <c r="Q110" s="102">
        <f t="shared" si="15"/>
        <v>0.23884189955502</v>
      </c>
      <c r="R110" s="103">
        <f t="shared" si="16"/>
        <v>1.15760444444444</v>
      </c>
      <c r="S110" s="103">
        <f t="shared" si="17"/>
        <v>0.918733686067019</v>
      </c>
      <c r="T110" s="123">
        <v>100</v>
      </c>
      <c r="U110" s="78">
        <v>0</v>
      </c>
      <c r="V110" s="104"/>
      <c r="X110" s="105">
        <f t="shared" si="13"/>
        <v>100</v>
      </c>
      <c r="Z110" s="61">
        <f t="shared" si="14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6441.36</v>
      </c>
      <c r="P111" s="94">
        <v>1949.29</v>
      </c>
      <c r="Q111" s="102">
        <f t="shared" si="15"/>
        <v>0.3026208750947</v>
      </c>
      <c r="R111" s="106">
        <f t="shared" si="16"/>
        <v>1.288272</v>
      </c>
      <c r="S111" s="103">
        <f t="shared" si="17"/>
        <v>1.0224380952381</v>
      </c>
      <c r="T111" s="123">
        <v>100</v>
      </c>
      <c r="U111" s="78">
        <v>100</v>
      </c>
      <c r="V111" s="112" t="s">
        <v>202</v>
      </c>
      <c r="X111" s="105">
        <f t="shared" si="13"/>
        <v>200</v>
      </c>
      <c r="Z111" s="61">
        <f t="shared" si="14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4421.39</v>
      </c>
      <c r="P112" s="94">
        <v>760.45</v>
      </c>
      <c r="Q112" s="102">
        <f t="shared" si="15"/>
        <v>0.171993422882849</v>
      </c>
      <c r="R112" s="109">
        <v>1</v>
      </c>
      <c r="S112" s="109">
        <f t="shared" si="17"/>
        <v>0.640986098278068</v>
      </c>
      <c r="T112" s="124">
        <v>100</v>
      </c>
      <c r="U112" s="83">
        <v>0</v>
      </c>
      <c r="V112" s="111"/>
      <c r="X112" s="105">
        <f t="shared" si="13"/>
        <v>100</v>
      </c>
      <c r="Z112" s="61">
        <f t="shared" si="14"/>
        <v>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4438.63</v>
      </c>
      <c r="P113" s="94">
        <v>1054.86</v>
      </c>
      <c r="Q113" s="102">
        <f t="shared" si="15"/>
        <v>0.237654411383693</v>
      </c>
      <c r="R113" s="109">
        <f t="shared" si="16"/>
        <v>0.837477358490566</v>
      </c>
      <c r="S113" s="109">
        <f t="shared" si="17"/>
        <v>0.70409382439683</v>
      </c>
      <c r="T113" s="124">
        <v>0</v>
      </c>
      <c r="U113" s="83">
        <v>0</v>
      </c>
      <c r="V113" s="111"/>
      <c r="X113" s="105">
        <f t="shared" si="13"/>
        <v>0</v>
      </c>
      <c r="Z113" s="61">
        <f t="shared" si="14"/>
        <v>-100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5550.29</v>
      </c>
      <c r="P114" s="94">
        <v>1092.12</v>
      </c>
      <c r="Q114" s="102">
        <f t="shared" si="15"/>
        <v>0.196768096802149</v>
      </c>
      <c r="R114" s="108">
        <f t="shared" si="16"/>
        <v>1.3875725</v>
      </c>
      <c r="S114" s="109">
        <f t="shared" si="17"/>
        <v>1.10124801587302</v>
      </c>
      <c r="T114" s="124">
        <v>100</v>
      </c>
      <c r="U114" s="83">
        <v>100</v>
      </c>
      <c r="V114" s="113" t="s">
        <v>222</v>
      </c>
      <c r="X114" s="105">
        <f t="shared" si="13"/>
        <v>200</v>
      </c>
      <c r="Y114" s="115"/>
      <c r="Z114" s="61">
        <f t="shared" si="14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>SUM(I3:I114)</f>
        <v>1300187.52358608</v>
      </c>
      <c r="J115" s="90">
        <f t="shared" ref="I115:M115" si="18">SUM(J3:J114)</f>
        <v>299737.742554881</v>
      </c>
      <c r="K115" s="91">
        <f>J115/I115</f>
        <v>0.230534239959607</v>
      </c>
      <c r="L115" s="118">
        <f t="shared" si="18"/>
        <v>1509184.14214867</v>
      </c>
      <c r="M115" s="92">
        <f t="shared" si="18"/>
        <v>303532.518852759</v>
      </c>
      <c r="N115" s="93">
        <f>M115/L115</f>
        <v>0.201123580864434</v>
      </c>
      <c r="O115" s="94">
        <f>SUM(O3:O114)</f>
        <v>1562707.83</v>
      </c>
      <c r="P115" s="94">
        <f>SUM(P3:P114)</f>
        <v>355513.18</v>
      </c>
      <c r="Q115" s="102">
        <f t="shared" si="15"/>
        <v>0.227498175394693</v>
      </c>
      <c r="R115" s="119">
        <f t="shared" si="16"/>
        <v>1.20190957200532</v>
      </c>
      <c r="S115" s="119">
        <f t="shared" si="17"/>
        <v>1.03546531291743</v>
      </c>
      <c r="T115" s="120">
        <f>SUM(T3:T114)</f>
        <v>13400</v>
      </c>
      <c r="U115" s="100">
        <f>SUM(U3:U114)</f>
        <v>5550</v>
      </c>
      <c r="V115" s="77"/>
      <c r="X115" s="61">
        <f>SUM(X3:X114)</f>
        <v>18950</v>
      </c>
      <c r="Z115" s="121"/>
      <c r="AA115" s="115"/>
      <c r="XBN115" s="71"/>
      <c r="XBO115" s="71"/>
    </row>
    <row r="117" customHeight="1" spans="23:24">
      <c r="W117" s="115" t="s">
        <v>223</v>
      </c>
      <c r="X117" s="61">
        <v>16050</v>
      </c>
    </row>
    <row r="119" customHeight="1" spans="23:24">
      <c r="W119" s="115" t="s">
        <v>224</v>
      </c>
      <c r="X119" s="61">
        <f>X115-X117</f>
        <v>2900</v>
      </c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0" workbookViewId="0">
      <selection activeCell="Z100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32" style="38" customWidth="1"/>
    <col min="4" max="4" width="9" style="38" customWidth="1"/>
    <col min="5" max="5" width="5.125" style="62" hidden="1" customWidth="1"/>
    <col min="6" max="6" width="5.125" style="62" customWidth="1"/>
    <col min="7" max="7" width="8" style="63" customWidth="1"/>
    <col min="8" max="8" width="7" style="64" hidden="1" customWidth="1"/>
    <col min="9" max="9" width="9.75" style="65" hidden="1" customWidth="1"/>
    <col min="10" max="10" width="10" style="66" hidden="1" customWidth="1"/>
    <col min="11" max="11" width="8" style="67" hidden="1" customWidth="1"/>
    <col min="12" max="12" width="11.625" style="65" hidden="1" customWidth="1"/>
    <col min="13" max="13" width="9.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8" style="67" hidden="1" customWidth="1"/>
    <col min="18" max="19" width="7.125" style="68" customWidth="1"/>
    <col min="20" max="20" width="6.25" style="69" customWidth="1"/>
    <col min="21" max="21" width="7" style="62" customWidth="1"/>
    <col min="22" max="22" width="11.625" style="70" customWidth="1"/>
    <col min="23" max="25" width="8" style="6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20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37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226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42636.22</v>
      </c>
      <c r="P3" s="94">
        <v>7178.23</v>
      </c>
      <c r="Q3" s="102">
        <f t="shared" ref="Q3:Q66" si="0">P3/O3</f>
        <v>0.168359906201816</v>
      </c>
      <c r="R3" s="103">
        <f t="shared" ref="R3:R66" si="1">O3/I3</f>
        <v>1.16811561643836</v>
      </c>
      <c r="S3" s="103">
        <f t="shared" ref="S3:S66" si="2">O3/L3</f>
        <v>1.05349532507067</v>
      </c>
      <c r="T3" s="79">
        <v>200</v>
      </c>
      <c r="U3" s="78"/>
      <c r="V3" s="104"/>
      <c r="X3" s="105">
        <v>200</v>
      </c>
      <c r="Y3" s="115"/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44808.36</v>
      </c>
      <c r="P4" s="94">
        <v>8147.58</v>
      </c>
      <c r="Q4" s="102">
        <f t="shared" si="0"/>
        <v>0.181831693907119</v>
      </c>
      <c r="R4" s="106">
        <f t="shared" si="1"/>
        <v>1.22968172279199</v>
      </c>
      <c r="S4" s="103">
        <f t="shared" si="2"/>
        <v>1.10902031276334</v>
      </c>
      <c r="T4" s="79">
        <v>200</v>
      </c>
      <c r="U4" s="78">
        <v>200</v>
      </c>
      <c r="V4" s="107" t="s">
        <v>202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42741.99</v>
      </c>
      <c r="P5" s="94">
        <v>8401.56</v>
      </c>
      <c r="Q5" s="102">
        <f t="shared" si="0"/>
        <v>0.196564549287481</v>
      </c>
      <c r="R5" s="108">
        <f t="shared" si="1"/>
        <v>1.38724296240335</v>
      </c>
      <c r="S5" s="109">
        <f t="shared" si="2"/>
        <v>1.25112099783852</v>
      </c>
      <c r="T5" s="84">
        <v>200</v>
      </c>
      <c r="U5" s="83">
        <v>200</v>
      </c>
      <c r="V5" s="110" t="s">
        <v>202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31576.65</v>
      </c>
      <c r="P6" s="94">
        <v>5951.94</v>
      </c>
      <c r="Q6" s="102">
        <f t="shared" si="0"/>
        <v>0.18849181277938</v>
      </c>
      <c r="R6" s="109">
        <f t="shared" si="1"/>
        <v>1.02397398955184</v>
      </c>
      <c r="S6" s="109">
        <f t="shared" si="2"/>
        <v>0.923497465324532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16987.13</v>
      </c>
      <c r="P7" s="94">
        <v>3660.89</v>
      </c>
      <c r="Q7" s="102">
        <f t="shared" si="0"/>
        <v>0.215509624050678</v>
      </c>
      <c r="R7" s="109">
        <f t="shared" si="1"/>
        <v>1.01443565598608</v>
      </c>
      <c r="S7" s="109">
        <f t="shared" si="2"/>
        <v>0.906652774190332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80722.47</v>
      </c>
      <c r="P8" s="94">
        <v>19688.48</v>
      </c>
      <c r="Q8" s="102">
        <f t="shared" si="0"/>
        <v>0.243903339429529</v>
      </c>
      <c r="R8" s="103">
        <f t="shared" si="1"/>
        <v>0.8072247</v>
      </c>
      <c r="S8" s="103">
        <f t="shared" si="2"/>
        <v>0.67268725</v>
      </c>
      <c r="T8" s="79">
        <v>0</v>
      </c>
      <c r="U8" s="78"/>
      <c r="V8" s="112"/>
      <c r="X8" s="105">
        <f t="shared" si="4"/>
        <v>0</v>
      </c>
      <c r="Z8" s="61">
        <f t="shared" si="3"/>
        <v>-200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17774.4</v>
      </c>
      <c r="P9" s="94">
        <v>3237.38</v>
      </c>
      <c r="Q9" s="102">
        <f t="shared" si="0"/>
        <v>0.182137231073904</v>
      </c>
      <c r="R9" s="103">
        <f t="shared" si="1"/>
        <v>1.03560283261007</v>
      </c>
      <c r="S9" s="103">
        <f t="shared" si="2"/>
        <v>0.933985238645441</v>
      </c>
      <c r="T9" s="79">
        <v>200</v>
      </c>
      <c r="U9" s="78"/>
      <c r="V9" s="104"/>
      <c r="X9" s="105">
        <f t="shared" si="4"/>
        <v>200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21809.78</v>
      </c>
      <c r="P10" s="94">
        <v>4854.11</v>
      </c>
      <c r="Q10" s="102">
        <f t="shared" si="0"/>
        <v>0.222565748026803</v>
      </c>
      <c r="R10" s="106">
        <f t="shared" si="1"/>
        <v>1.20475476076484</v>
      </c>
      <c r="S10" s="103">
        <f t="shared" si="2"/>
        <v>1.07675064418422</v>
      </c>
      <c r="T10" s="79">
        <v>200</v>
      </c>
      <c r="U10" s="78">
        <v>200</v>
      </c>
      <c r="V10" s="112" t="s">
        <v>227</v>
      </c>
      <c r="X10" s="105">
        <f t="shared" si="4"/>
        <v>400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37083.45</v>
      </c>
      <c r="P11" s="94">
        <v>8544.27</v>
      </c>
      <c r="Q11" s="102">
        <f t="shared" si="0"/>
        <v>0.230406556024318</v>
      </c>
      <c r="R11" s="109">
        <f t="shared" si="1"/>
        <v>1.00327617115316</v>
      </c>
      <c r="S11" s="109">
        <f t="shared" si="2"/>
        <v>0.90483060168936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17134.36</v>
      </c>
      <c r="P12" s="94">
        <v>4714.57</v>
      </c>
      <c r="Q12" s="102">
        <f t="shared" si="0"/>
        <v>0.275152967487551</v>
      </c>
      <c r="R12" s="109">
        <f t="shared" si="1"/>
        <v>1.00188798473364</v>
      </c>
      <c r="S12" s="109">
        <f t="shared" si="2"/>
        <v>0.864292602427225</v>
      </c>
      <c r="T12" s="84">
        <v>200</v>
      </c>
      <c r="U12" s="83"/>
      <c r="V12" s="111"/>
      <c r="X12" s="105">
        <f t="shared" si="4"/>
        <v>200</v>
      </c>
      <c r="Z12" s="61">
        <f t="shared" si="3"/>
        <v>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18241.69</v>
      </c>
      <c r="P13" s="94">
        <v>4481.46</v>
      </c>
      <c r="Q13" s="102">
        <f t="shared" si="0"/>
        <v>0.245671316637877</v>
      </c>
      <c r="R13" s="108">
        <f t="shared" si="1"/>
        <v>1.03930167676701</v>
      </c>
      <c r="S13" s="109">
        <f t="shared" si="2"/>
        <v>0.937321137055388</v>
      </c>
      <c r="T13" s="84">
        <v>200</v>
      </c>
      <c r="U13" s="83">
        <v>200</v>
      </c>
      <c r="V13" s="113" t="s">
        <v>202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204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22347.11</v>
      </c>
      <c r="P15" s="94">
        <v>4349.69</v>
      </c>
      <c r="Q15" s="102">
        <f t="shared" si="0"/>
        <v>0.194642170732591</v>
      </c>
      <c r="R15" s="106">
        <f t="shared" si="1"/>
        <v>1.26591588090142</v>
      </c>
      <c r="S15" s="103">
        <f t="shared" si="2"/>
        <v>1.14169902678699</v>
      </c>
      <c r="T15" s="79">
        <v>200</v>
      </c>
      <c r="U15" s="78">
        <v>200</v>
      </c>
      <c r="V15" s="112" t="s">
        <v>202</v>
      </c>
      <c r="X15" s="105">
        <f t="shared" si="4"/>
        <v>400</v>
      </c>
      <c r="Y15" s="115" t="s">
        <v>204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17891.96</v>
      </c>
      <c r="P16" s="94">
        <v>4611.92</v>
      </c>
      <c r="Q16" s="102">
        <f t="shared" si="0"/>
        <v>0.257764940230137</v>
      </c>
      <c r="R16" s="103">
        <f t="shared" si="1"/>
        <v>1.06575253698097</v>
      </c>
      <c r="S16" s="103">
        <f t="shared" si="2"/>
        <v>0.952517282444026</v>
      </c>
      <c r="T16" s="79">
        <v>200</v>
      </c>
      <c r="U16" s="78"/>
      <c r="V16" s="112"/>
      <c r="X16" s="105">
        <f t="shared" si="4"/>
        <v>200</v>
      </c>
      <c r="Y16" s="115" t="s">
        <v>204</v>
      </c>
      <c r="Z16" s="61">
        <f t="shared" si="3"/>
        <v>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29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31352.58</v>
      </c>
      <c r="P17" s="94">
        <v>6514.8</v>
      </c>
      <c r="Q17" s="102">
        <f t="shared" si="0"/>
        <v>0.207791511894715</v>
      </c>
      <c r="R17" s="108">
        <f t="shared" si="1"/>
        <v>1.20191887460098</v>
      </c>
      <c r="S17" s="109">
        <f t="shared" si="2"/>
        <v>1.08398166901243</v>
      </c>
      <c r="T17" s="84">
        <v>200</v>
      </c>
      <c r="U17" s="83">
        <v>400</v>
      </c>
      <c r="V17" s="113" t="s">
        <v>228</v>
      </c>
      <c r="X17" s="105">
        <f t="shared" si="4"/>
        <v>600</v>
      </c>
      <c r="Z17" s="61">
        <f t="shared" si="3"/>
        <v>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9450.45</v>
      </c>
      <c r="P18" s="94">
        <v>2179.22</v>
      </c>
      <c r="Q18" s="102">
        <f t="shared" si="0"/>
        <v>0.230594310323847</v>
      </c>
      <c r="R18" s="109">
        <f t="shared" si="1"/>
        <v>0.523454636091725</v>
      </c>
      <c r="S18" s="109">
        <f t="shared" si="2"/>
        <v>0.472091122016346</v>
      </c>
      <c r="T18" s="84">
        <v>0</v>
      </c>
      <c r="U18" s="83"/>
      <c r="V18" s="113"/>
      <c r="X18" s="105">
        <f t="shared" si="4"/>
        <v>0</v>
      </c>
      <c r="Z18" s="61">
        <f t="shared" si="3"/>
        <v>-200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11726.51</v>
      </c>
      <c r="P19" s="94">
        <v>2142.99</v>
      </c>
      <c r="Q19" s="102">
        <f t="shared" si="0"/>
        <v>0.182747467063943</v>
      </c>
      <c r="R19" s="109">
        <f t="shared" si="1"/>
        <v>0.742451049984105</v>
      </c>
      <c r="S19" s="109">
        <f t="shared" si="2"/>
        <v>0.663566289489582</v>
      </c>
      <c r="T19" s="84">
        <v>0</v>
      </c>
      <c r="U19" s="83"/>
      <c r="V19" s="111"/>
      <c r="X19" s="105">
        <f t="shared" si="4"/>
        <v>0</v>
      </c>
      <c r="Z19" s="61">
        <f t="shared" si="3"/>
        <v>-200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17826.95</v>
      </c>
      <c r="P20" s="94">
        <v>4932.5</v>
      </c>
      <c r="Q20" s="102">
        <f t="shared" si="0"/>
        <v>0.276687823772434</v>
      </c>
      <c r="R20" s="103">
        <f t="shared" si="1"/>
        <v>1.1849086075108</v>
      </c>
      <c r="S20" s="103">
        <f t="shared" si="2"/>
        <v>1.02217788777674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17588.85</v>
      </c>
      <c r="P21" s="94">
        <v>3929.41</v>
      </c>
      <c r="Q21" s="102">
        <f t="shared" si="0"/>
        <v>0.223403462989337</v>
      </c>
      <c r="R21" s="106">
        <f t="shared" si="1"/>
        <v>1.18605839450492</v>
      </c>
      <c r="S21" s="103">
        <f t="shared" si="2"/>
        <v>1.06004075012952</v>
      </c>
      <c r="T21" s="79">
        <v>200</v>
      </c>
      <c r="U21" s="78">
        <v>200</v>
      </c>
      <c r="V21" s="104" t="s">
        <v>202</v>
      </c>
      <c r="X21" s="105">
        <f t="shared" si="4"/>
        <v>400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14485.58</v>
      </c>
      <c r="P22" s="94">
        <v>2984.54</v>
      </c>
      <c r="Q22" s="102">
        <f t="shared" si="0"/>
        <v>0.206035243324741</v>
      </c>
      <c r="R22" s="103">
        <f t="shared" si="1"/>
        <v>1.16037686920178</v>
      </c>
      <c r="S22" s="103">
        <f t="shared" si="2"/>
        <v>1.03708786393696</v>
      </c>
      <c r="T22" s="79">
        <v>200</v>
      </c>
      <c r="U22" s="78"/>
      <c r="V22" s="112"/>
      <c r="X22" s="105">
        <f t="shared" si="4"/>
        <v>200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16664.23</v>
      </c>
      <c r="P23" s="94">
        <v>3137.69</v>
      </c>
      <c r="Q23" s="102">
        <f t="shared" si="0"/>
        <v>0.18828892784125</v>
      </c>
      <c r="R23" s="109">
        <f t="shared" si="1"/>
        <v>1.01346525878288</v>
      </c>
      <c r="S23" s="109">
        <f t="shared" si="2"/>
        <v>0.905785480822681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13116.28</v>
      </c>
      <c r="P24" s="94">
        <v>3533.1</v>
      </c>
      <c r="Q24" s="102">
        <f t="shared" si="0"/>
        <v>0.269367534087409</v>
      </c>
      <c r="R24" s="109">
        <f t="shared" si="1"/>
        <v>1.09328194852929</v>
      </c>
      <c r="S24" s="109">
        <f t="shared" si="2"/>
        <v>0.977121718619768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33550.86</v>
      </c>
      <c r="P25" s="94">
        <v>9083.08</v>
      </c>
      <c r="Q25" s="102">
        <f t="shared" si="0"/>
        <v>0.270725698238436</v>
      </c>
      <c r="R25" s="108">
        <f t="shared" si="1"/>
        <v>2.70454583369386</v>
      </c>
      <c r="S25" s="109">
        <f t="shared" si="2"/>
        <v>2.33311407323486</v>
      </c>
      <c r="T25" s="84">
        <v>200</v>
      </c>
      <c r="U25" s="83">
        <v>200</v>
      </c>
      <c r="V25" s="111" t="s">
        <v>202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10995.26</v>
      </c>
      <c r="P26" s="94">
        <v>3391.59</v>
      </c>
      <c r="Q26" s="102">
        <f t="shared" si="0"/>
        <v>0.308459281544957</v>
      </c>
      <c r="R26" s="103">
        <f t="shared" si="1"/>
        <v>0.775371483717055</v>
      </c>
      <c r="S26" s="103">
        <f t="shared" si="2"/>
        <v>0.674752405072625</v>
      </c>
      <c r="T26" s="79">
        <v>0</v>
      </c>
      <c r="U26" s="78"/>
      <c r="V26" s="104"/>
      <c r="X26" s="105">
        <f t="shared" si="4"/>
        <v>0</v>
      </c>
      <c r="Z26" s="61">
        <f t="shared" si="3"/>
        <v>-200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16369.02</v>
      </c>
      <c r="P27" s="94">
        <v>3700.91</v>
      </c>
      <c r="Q27" s="102">
        <f t="shared" si="0"/>
        <v>0.226092337843072</v>
      </c>
      <c r="R27" s="103">
        <f t="shared" si="1"/>
        <v>1.14307322147025</v>
      </c>
      <c r="S27" s="103">
        <f t="shared" si="2"/>
        <v>1.02162271331175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18244.75</v>
      </c>
      <c r="P28" s="94">
        <v>4425.05</v>
      </c>
      <c r="Q28" s="102">
        <f t="shared" si="0"/>
        <v>0.242538264432234</v>
      </c>
      <c r="R28" s="106">
        <f t="shared" si="1"/>
        <v>1.25653754669925</v>
      </c>
      <c r="S28" s="103">
        <f t="shared" si="2"/>
        <v>1.12303155539401</v>
      </c>
      <c r="T28" s="79">
        <v>200</v>
      </c>
      <c r="U28" s="78">
        <v>200</v>
      </c>
      <c r="V28" s="112" t="s">
        <v>229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16036.44</v>
      </c>
      <c r="P29" s="94">
        <v>3286.03</v>
      </c>
      <c r="Q29" s="102">
        <f t="shared" si="0"/>
        <v>0.204910192037634</v>
      </c>
      <c r="R29" s="109">
        <f t="shared" si="1"/>
        <v>1.24123854569501</v>
      </c>
      <c r="S29" s="109">
        <f t="shared" si="2"/>
        <v>1.10935805957297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20152.23</v>
      </c>
      <c r="P30" s="94">
        <v>4418.97</v>
      </c>
      <c r="Q30" s="102">
        <f t="shared" si="0"/>
        <v>0.219279454432586</v>
      </c>
      <c r="R30" s="108">
        <f t="shared" si="1"/>
        <v>1.9526192445377</v>
      </c>
      <c r="S30" s="109">
        <f t="shared" si="2"/>
        <v>1.54969781312516</v>
      </c>
      <c r="T30" s="84">
        <v>200</v>
      </c>
      <c r="U30" s="83">
        <v>200</v>
      </c>
      <c r="V30" s="113" t="s">
        <v>202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14223.92</v>
      </c>
      <c r="P31" s="94">
        <v>3548.77</v>
      </c>
      <c r="Q31" s="102">
        <f t="shared" si="0"/>
        <v>0.249493107385306</v>
      </c>
      <c r="R31" s="109">
        <f t="shared" si="1"/>
        <v>1.22618374017478</v>
      </c>
      <c r="S31" s="109">
        <f t="shared" si="2"/>
        <v>1.0577844549472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12811.54</v>
      </c>
      <c r="P32" s="94">
        <v>2010.31</v>
      </c>
      <c r="Q32" s="102">
        <f t="shared" si="0"/>
        <v>0.156914000971</v>
      </c>
      <c r="R32" s="103">
        <f t="shared" si="1"/>
        <v>1.19773309008331</v>
      </c>
      <c r="S32" s="103">
        <f t="shared" si="2"/>
        <v>1.033241106007</v>
      </c>
      <c r="T32" s="79">
        <v>150</v>
      </c>
      <c r="U32" s="78"/>
      <c r="V32" s="104"/>
      <c r="X32" s="105">
        <f t="shared" si="4"/>
        <v>150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13920.08</v>
      </c>
      <c r="P33" s="94">
        <v>2736.39</v>
      </c>
      <c r="Q33" s="102">
        <f t="shared" si="0"/>
        <v>0.196578611617175</v>
      </c>
      <c r="R33" s="106">
        <f t="shared" si="1"/>
        <v>1.3171585022655</v>
      </c>
      <c r="S33" s="103">
        <f t="shared" si="2"/>
        <v>1.13626509857273</v>
      </c>
      <c r="T33" s="79">
        <v>150</v>
      </c>
      <c r="U33" s="78">
        <v>150</v>
      </c>
      <c r="V33" s="104" t="s">
        <v>202</v>
      </c>
      <c r="X33" s="105">
        <f t="shared" si="4"/>
        <v>300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13397.54</v>
      </c>
      <c r="P34" s="94">
        <v>3097.41</v>
      </c>
      <c r="Q34" s="102">
        <f t="shared" si="0"/>
        <v>0.231192442791736</v>
      </c>
      <c r="R34" s="103">
        <f t="shared" si="1"/>
        <v>1.29347660764592</v>
      </c>
      <c r="S34" s="103">
        <f t="shared" si="2"/>
        <v>1.11583558285535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204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16028.49</v>
      </c>
      <c r="P36" s="94">
        <v>1992.26</v>
      </c>
      <c r="Q36" s="102">
        <f t="shared" si="0"/>
        <v>0.124294927344996</v>
      </c>
      <c r="R36" s="108">
        <f t="shared" si="1"/>
        <v>1.5033658119593</v>
      </c>
      <c r="S36" s="109">
        <f t="shared" si="2"/>
        <v>1.2968994237054</v>
      </c>
      <c r="T36" s="84">
        <v>150</v>
      </c>
      <c r="U36" s="83">
        <v>150</v>
      </c>
      <c r="V36" s="111" t="s">
        <v>202</v>
      </c>
      <c r="X36" s="105">
        <f t="shared" si="4"/>
        <v>300</v>
      </c>
      <c r="Y36" s="115" t="s">
        <v>204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12881.71</v>
      </c>
      <c r="P37" s="94">
        <v>2659.39</v>
      </c>
      <c r="Q37" s="102">
        <f t="shared" si="0"/>
        <v>0.20644697016157</v>
      </c>
      <c r="R37" s="109">
        <f t="shared" si="1"/>
        <v>1.23494896447777</v>
      </c>
      <c r="S37" s="109">
        <f t="shared" si="2"/>
        <v>1.05616188122415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204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11214.18</v>
      </c>
      <c r="P38" s="94">
        <v>2039.66</v>
      </c>
      <c r="Q38" s="102">
        <f t="shared" si="0"/>
        <v>0.181882224112686</v>
      </c>
      <c r="R38" s="103">
        <f t="shared" si="1"/>
        <v>1.00699103122488</v>
      </c>
      <c r="S38" s="103">
        <f t="shared" si="2"/>
        <v>0.861206068028939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19917.88</v>
      </c>
      <c r="P39" s="94">
        <v>5637.13</v>
      </c>
      <c r="Q39" s="102">
        <f t="shared" si="0"/>
        <v>0.283018574265936</v>
      </c>
      <c r="R39" s="106">
        <f t="shared" si="1"/>
        <v>1.63740126032588</v>
      </c>
      <c r="S39" s="103">
        <f t="shared" si="2"/>
        <v>1.41252696715483</v>
      </c>
      <c r="T39" s="79">
        <v>150</v>
      </c>
      <c r="U39" s="78">
        <v>150</v>
      </c>
      <c r="V39" s="112" t="s">
        <v>202</v>
      </c>
      <c r="X39" s="105">
        <f t="shared" si="6"/>
        <v>300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15587.5</v>
      </c>
      <c r="P40" s="94">
        <v>3679.94</v>
      </c>
      <c r="Q40" s="102">
        <f t="shared" si="0"/>
        <v>0.23608275862069</v>
      </c>
      <c r="R40" s="103">
        <f t="shared" si="1"/>
        <v>1.55298166701531</v>
      </c>
      <c r="S40" s="103">
        <f t="shared" si="2"/>
        <v>1.28388034640816</v>
      </c>
      <c r="T40" s="79">
        <v>150</v>
      </c>
      <c r="U40" s="78"/>
      <c r="V40" s="104"/>
      <c r="X40" s="105">
        <f t="shared" si="6"/>
        <v>150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15974</v>
      </c>
      <c r="P41" s="94">
        <v>3967.53</v>
      </c>
      <c r="Q41" s="102">
        <f t="shared" si="0"/>
        <v>0.248374233128834</v>
      </c>
      <c r="R41" s="108">
        <f t="shared" si="1"/>
        <v>1.45244500121646</v>
      </c>
      <c r="S41" s="109">
        <f t="shared" si="2"/>
        <v>1.25297187820606</v>
      </c>
      <c r="T41" s="84">
        <v>150</v>
      </c>
      <c r="U41" s="83">
        <v>150</v>
      </c>
      <c r="V41" s="111" t="s">
        <v>202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13335.31</v>
      </c>
      <c r="P42" s="94">
        <v>3149.06</v>
      </c>
      <c r="Q42" s="102">
        <f t="shared" si="0"/>
        <v>0.236144491579123</v>
      </c>
      <c r="R42" s="109">
        <f t="shared" si="1"/>
        <v>1.12829592743511</v>
      </c>
      <c r="S42" s="109">
        <f t="shared" si="2"/>
        <v>0.973340172045474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11855.39</v>
      </c>
      <c r="P43" s="94">
        <v>2525.02</v>
      </c>
      <c r="Q43" s="102">
        <f t="shared" si="0"/>
        <v>0.212984979827741</v>
      </c>
      <c r="R43" s="109">
        <f t="shared" si="1"/>
        <v>1.1446116478299</v>
      </c>
      <c r="S43" s="109">
        <f t="shared" si="2"/>
        <v>0.978902955519554</v>
      </c>
      <c r="T43" s="84">
        <v>150</v>
      </c>
      <c r="U43" s="83"/>
      <c r="V43" s="113"/>
      <c r="X43" s="105">
        <f t="shared" si="6"/>
        <v>150</v>
      </c>
      <c r="Z43" s="61">
        <f t="shared" si="5"/>
        <v>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10171.14</v>
      </c>
      <c r="P44" s="94">
        <v>3126.27</v>
      </c>
      <c r="Q44" s="102">
        <f t="shared" si="0"/>
        <v>0.307366725853739</v>
      </c>
      <c r="R44" s="103">
        <f t="shared" si="1"/>
        <v>1.19302562899537</v>
      </c>
      <c r="S44" s="103">
        <f t="shared" si="2"/>
        <v>1.02030790657102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8520.34</v>
      </c>
      <c r="P45" s="94">
        <v>2130.25</v>
      </c>
      <c r="Q45" s="102">
        <f t="shared" si="0"/>
        <v>0.250019365424384</v>
      </c>
      <c r="R45" s="103">
        <f t="shared" si="1"/>
        <v>0.68743554207381</v>
      </c>
      <c r="S45" s="103">
        <f t="shared" si="2"/>
        <v>0.587913538308882</v>
      </c>
      <c r="T45" s="122">
        <v>0</v>
      </c>
      <c r="U45" s="78"/>
      <c r="V45" s="104"/>
      <c r="X45" s="105">
        <f t="shared" si="6"/>
        <v>0</v>
      </c>
      <c r="Z45" s="61">
        <f t="shared" si="5"/>
        <v>-150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12312.77</v>
      </c>
      <c r="P46" s="94">
        <v>2645.3</v>
      </c>
      <c r="Q46" s="102">
        <f t="shared" si="0"/>
        <v>0.214841989251809</v>
      </c>
      <c r="R46" s="106">
        <f t="shared" si="1"/>
        <v>1.29601703548976</v>
      </c>
      <c r="S46" s="103">
        <f t="shared" si="2"/>
        <v>1.08960270000148</v>
      </c>
      <c r="T46" s="79">
        <v>150</v>
      </c>
      <c r="U46" s="79">
        <v>150</v>
      </c>
      <c r="V46" s="112" t="s">
        <v>208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 t="s">
        <v>50</v>
      </c>
      <c r="X47" s="105">
        <f t="shared" si="6"/>
        <v>150</v>
      </c>
      <c r="Y47" s="115" t="s">
        <v>204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6778.05</v>
      </c>
      <c r="P48" s="94">
        <v>1806.48</v>
      </c>
      <c r="Q48" s="102">
        <f t="shared" si="0"/>
        <v>0.266519131608648</v>
      </c>
      <c r="R48" s="109">
        <f t="shared" si="1"/>
        <v>0.663837884110215</v>
      </c>
      <c r="S48" s="109">
        <f t="shared" si="2"/>
        <v>0.548807774562017</v>
      </c>
      <c r="T48" s="84">
        <v>0</v>
      </c>
      <c r="U48" s="83"/>
      <c r="V48" s="113"/>
      <c r="X48" s="105">
        <f t="shared" si="6"/>
        <v>0</v>
      </c>
      <c r="Y48" s="115" t="s">
        <v>204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15468.49</v>
      </c>
      <c r="P49" s="94">
        <v>3123.36</v>
      </c>
      <c r="Q49" s="102">
        <f t="shared" si="0"/>
        <v>0.20191757566511</v>
      </c>
      <c r="R49" s="108">
        <f t="shared" si="1"/>
        <v>1.26123974602495</v>
      </c>
      <c r="S49" s="109">
        <f t="shared" si="2"/>
        <v>1.11716955961677</v>
      </c>
      <c r="T49" s="84">
        <v>150</v>
      </c>
      <c r="U49" s="83">
        <v>150</v>
      </c>
      <c r="V49" s="113" t="s">
        <v>209</v>
      </c>
      <c r="X49" s="105">
        <f t="shared" si="6"/>
        <v>300</v>
      </c>
      <c r="Y49" s="115" t="s">
        <v>204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16198.12</v>
      </c>
      <c r="P50" s="94">
        <v>3629.63</v>
      </c>
      <c r="Q50" s="102">
        <f t="shared" si="0"/>
        <v>0.224077238593121</v>
      </c>
      <c r="R50" s="106">
        <f t="shared" si="1"/>
        <v>1.51920326480545</v>
      </c>
      <c r="S50" s="103">
        <f t="shared" si="2"/>
        <v>1.2992638758941</v>
      </c>
      <c r="T50" s="79">
        <v>150</v>
      </c>
      <c r="U50" s="78">
        <v>150</v>
      </c>
      <c r="V50" s="104" t="s">
        <v>202</v>
      </c>
      <c r="X50" s="105">
        <f t="shared" si="6"/>
        <v>300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10660.39</v>
      </c>
      <c r="P51" s="94">
        <v>3087.73</v>
      </c>
      <c r="Q51" s="102">
        <f t="shared" si="0"/>
        <v>0.289645125553568</v>
      </c>
      <c r="R51" s="103">
        <f t="shared" si="1"/>
        <v>1.0118459476293</v>
      </c>
      <c r="S51" s="103">
        <f t="shared" si="2"/>
        <v>0.836512853529515</v>
      </c>
      <c r="T51" s="79">
        <v>150</v>
      </c>
      <c r="U51" s="78"/>
      <c r="V51" s="112"/>
      <c r="X51" s="105">
        <f t="shared" si="6"/>
        <v>150</v>
      </c>
      <c r="Z51" s="61">
        <f t="shared" si="5"/>
        <v>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12113.63</v>
      </c>
      <c r="P52" s="94">
        <v>2100.69</v>
      </c>
      <c r="Q52" s="102">
        <f t="shared" si="0"/>
        <v>0.173415400668503</v>
      </c>
      <c r="R52" s="103">
        <f t="shared" si="1"/>
        <v>1.02276516679957</v>
      </c>
      <c r="S52" s="103">
        <f t="shared" si="2"/>
        <v>0.874696537013862</v>
      </c>
      <c r="T52" s="79">
        <v>150</v>
      </c>
      <c r="U52" s="78"/>
      <c r="V52" s="104"/>
      <c r="X52" s="105">
        <f t="shared" si="6"/>
        <v>150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17249.79</v>
      </c>
      <c r="P53" s="94">
        <v>3305.67</v>
      </c>
      <c r="Q53" s="102">
        <f t="shared" si="0"/>
        <v>0.19163537643067</v>
      </c>
      <c r="R53" s="108">
        <f t="shared" si="1"/>
        <v>1.53316502975976</v>
      </c>
      <c r="S53" s="109">
        <f t="shared" si="2"/>
        <v>1.32260613333313</v>
      </c>
      <c r="T53" s="84">
        <v>150</v>
      </c>
      <c r="U53" s="83">
        <v>150</v>
      </c>
      <c r="V53" s="111" t="s">
        <v>202</v>
      </c>
      <c r="X53" s="105">
        <f t="shared" si="6"/>
        <v>300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11539.41</v>
      </c>
      <c r="P54" s="94">
        <v>3767.97</v>
      </c>
      <c r="Q54" s="102">
        <f t="shared" si="0"/>
        <v>0.326530559188035</v>
      </c>
      <c r="R54" s="109">
        <f t="shared" si="1"/>
        <v>1.0154042533923</v>
      </c>
      <c r="S54" s="109">
        <f t="shared" si="2"/>
        <v>0.868401284031454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11729.03</v>
      </c>
      <c r="P55" s="94">
        <v>2074.24</v>
      </c>
      <c r="Q55" s="102">
        <f t="shared" si="0"/>
        <v>0.176846678710857</v>
      </c>
      <c r="R55" s="109">
        <f t="shared" si="1"/>
        <v>1.28743526256906</v>
      </c>
      <c r="S55" s="109">
        <f t="shared" si="2"/>
        <v>1.10104958826718</v>
      </c>
      <c r="T55" s="84">
        <v>150</v>
      </c>
      <c r="U55" s="83"/>
      <c r="V55" s="113"/>
      <c r="X55" s="105">
        <f t="shared" si="6"/>
        <v>150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8336.93</v>
      </c>
      <c r="P56" s="94">
        <v>1840</v>
      </c>
      <c r="Q56" s="102">
        <f t="shared" si="0"/>
        <v>0.220704743832562</v>
      </c>
      <c r="R56" s="103">
        <f t="shared" si="1"/>
        <v>1.08482918897648</v>
      </c>
      <c r="S56" s="103">
        <f t="shared" si="2"/>
        <v>0.949035902563672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10799.12</v>
      </c>
      <c r="P57" s="94">
        <v>2597.07</v>
      </c>
      <c r="Q57" s="102">
        <f t="shared" si="0"/>
        <v>0.240489039847691</v>
      </c>
      <c r="R57" s="103">
        <f t="shared" si="1"/>
        <v>1.30109879518072</v>
      </c>
      <c r="S57" s="103">
        <f t="shared" si="2"/>
        <v>1.09387509683609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10991.86</v>
      </c>
      <c r="P58" s="94">
        <v>2266.37</v>
      </c>
      <c r="Q58" s="102">
        <f t="shared" si="0"/>
        <v>0.206186214162116</v>
      </c>
      <c r="R58" s="106">
        <f t="shared" si="1"/>
        <v>1.57026571428571</v>
      </c>
      <c r="S58" s="103">
        <f t="shared" si="2"/>
        <v>1.32017227795073</v>
      </c>
      <c r="T58" s="79">
        <v>150</v>
      </c>
      <c r="U58" s="78">
        <v>150</v>
      </c>
      <c r="V58" s="104" t="s">
        <v>202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11449.6</v>
      </c>
      <c r="P59" s="94">
        <v>2477.68</v>
      </c>
      <c r="Q59" s="102">
        <f t="shared" si="0"/>
        <v>0.216398826159866</v>
      </c>
      <c r="R59" s="108">
        <f t="shared" si="1"/>
        <v>1.31798417586191</v>
      </c>
      <c r="S59" s="109">
        <f t="shared" si="2"/>
        <v>1.10807117287287</v>
      </c>
      <c r="T59" s="84">
        <v>150</v>
      </c>
      <c r="U59" s="83">
        <v>150</v>
      </c>
      <c r="V59" s="113" t="s">
        <v>211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11290.34</v>
      </c>
      <c r="P60" s="94">
        <v>3075.68</v>
      </c>
      <c r="Q60" s="102">
        <f t="shared" si="0"/>
        <v>0.272416951128133</v>
      </c>
      <c r="R60" s="109">
        <f t="shared" si="1"/>
        <v>1.29258047635917</v>
      </c>
      <c r="S60" s="109">
        <f t="shared" si="2"/>
        <v>1.08671347555083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7871.14</v>
      </c>
      <c r="P61" s="94">
        <v>2734.55</v>
      </c>
      <c r="Q61" s="102">
        <f t="shared" si="0"/>
        <v>0.347414732808716</v>
      </c>
      <c r="R61" s="109">
        <f t="shared" si="1"/>
        <v>0.894447727272727</v>
      </c>
      <c r="S61" s="109">
        <f t="shared" si="2"/>
        <v>0.751990623547827</v>
      </c>
      <c r="T61" s="84">
        <v>0</v>
      </c>
      <c r="U61" s="83"/>
      <c r="V61" s="111"/>
      <c r="X61" s="105">
        <f t="shared" si="6"/>
        <v>0</v>
      </c>
      <c r="Z61" s="61">
        <f t="shared" si="5"/>
        <v>-150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6063.92</v>
      </c>
      <c r="P62" s="94">
        <v>1765.31</v>
      </c>
      <c r="Q62" s="102">
        <f t="shared" si="0"/>
        <v>0.291116967242312</v>
      </c>
      <c r="R62" s="103">
        <f t="shared" si="1"/>
        <v>0.693080871387053</v>
      </c>
      <c r="S62" s="103">
        <f t="shared" si="2"/>
        <v>0.582695109788685</v>
      </c>
      <c r="T62" s="79">
        <v>0</v>
      </c>
      <c r="U62" s="78"/>
      <c r="V62" s="112"/>
      <c r="X62" s="105">
        <f t="shared" si="6"/>
        <v>0</v>
      </c>
      <c r="Z62" s="61">
        <f t="shared" si="5"/>
        <v>-150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4222.33</v>
      </c>
      <c r="P63" s="94">
        <v>1104.11</v>
      </c>
      <c r="Q63" s="102">
        <f t="shared" si="0"/>
        <v>0.261493061887631</v>
      </c>
      <c r="R63" s="103">
        <f t="shared" si="1"/>
        <v>0.476684659054241</v>
      </c>
      <c r="S63" s="103">
        <f t="shared" si="2"/>
        <v>0.400763938537667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27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7741.39</v>
      </c>
      <c r="P64" s="94">
        <v>1805.69</v>
      </c>
      <c r="Q64" s="102">
        <f t="shared" si="0"/>
        <v>0.23325139283772</v>
      </c>
      <c r="R64" s="106">
        <f t="shared" si="1"/>
        <v>1.01860394736842</v>
      </c>
      <c r="S64" s="103">
        <f t="shared" si="2"/>
        <v>0.856372702589808</v>
      </c>
      <c r="T64" s="79">
        <v>150</v>
      </c>
      <c r="U64" s="78">
        <v>300</v>
      </c>
      <c r="V64" s="112" t="s">
        <v>230</v>
      </c>
      <c r="X64" s="105">
        <f t="shared" si="6"/>
        <v>450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9193.1</v>
      </c>
      <c r="P65" s="94">
        <v>2284.62</v>
      </c>
      <c r="Q65" s="102">
        <f t="shared" si="0"/>
        <v>0.248514646854706</v>
      </c>
      <c r="R65" s="109">
        <f t="shared" si="1"/>
        <v>1.02198132144664</v>
      </c>
      <c r="S65" s="109">
        <f t="shared" si="2"/>
        <v>0.859212168286454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14037.81</v>
      </c>
      <c r="P66" s="94">
        <v>2693.06</v>
      </c>
      <c r="Q66" s="102">
        <f t="shared" si="0"/>
        <v>0.191843314591094</v>
      </c>
      <c r="R66" s="109">
        <f t="shared" si="1"/>
        <v>1.60861982581295</v>
      </c>
      <c r="S66" s="109">
        <f t="shared" si="2"/>
        <v>1.35241779813438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13718.51</v>
      </c>
      <c r="P67" s="94">
        <v>3200.25</v>
      </c>
      <c r="Q67" s="102">
        <f t="shared" ref="Q67:Q115" si="7">P67/O67</f>
        <v>0.233279707490099</v>
      </c>
      <c r="R67" s="108">
        <f t="shared" ref="R67:R112" si="8">O67/I67</f>
        <v>1.61672859500395</v>
      </c>
      <c r="S67" s="109">
        <f t="shared" ref="S67:S115" si="9">O67/L67</f>
        <v>1.35923509803264</v>
      </c>
      <c r="T67" s="84">
        <v>150</v>
      </c>
      <c r="U67" s="83">
        <v>150</v>
      </c>
      <c r="V67" s="113" t="s">
        <v>202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14452.82</v>
      </c>
      <c r="P68" s="94">
        <v>3485.95</v>
      </c>
      <c r="Q68" s="102">
        <f t="shared" si="7"/>
        <v>0.24119514392347</v>
      </c>
      <c r="R68" s="106">
        <f t="shared" si="8"/>
        <v>1.70033176470588</v>
      </c>
      <c r="S68" s="103">
        <f t="shared" si="9"/>
        <v>1.42952293911915</v>
      </c>
      <c r="T68" s="79">
        <v>150</v>
      </c>
      <c r="U68" s="78">
        <v>150</v>
      </c>
      <c r="V68" s="104" t="s">
        <v>202</v>
      </c>
      <c r="X68" s="105">
        <f t="shared" si="6"/>
        <v>300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14285.54</v>
      </c>
      <c r="P69" s="94">
        <v>3596.68</v>
      </c>
      <c r="Q69" s="102">
        <f t="shared" si="7"/>
        <v>0.251770671602194</v>
      </c>
      <c r="R69" s="103">
        <f t="shared" si="8"/>
        <v>1.68313186941624</v>
      </c>
      <c r="S69" s="103">
        <f t="shared" si="9"/>
        <v>1.35918107014025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10128.03</v>
      </c>
      <c r="P70" s="94">
        <v>2428.16</v>
      </c>
      <c r="Q70" s="102">
        <f t="shared" si="7"/>
        <v>0.239746525237386</v>
      </c>
      <c r="R70" s="103">
        <f t="shared" si="8"/>
        <v>1.18603930186063</v>
      </c>
      <c r="S70" s="103">
        <f t="shared" si="9"/>
        <v>0.997140925024074</v>
      </c>
      <c r="T70" s="79">
        <v>150</v>
      </c>
      <c r="U70" s="78"/>
      <c r="V70" s="104"/>
      <c r="X70" s="105">
        <f t="shared" si="11"/>
        <v>150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8169.2</v>
      </c>
      <c r="P71" s="94">
        <v>1602.98</v>
      </c>
      <c r="Q71" s="102">
        <f t="shared" si="7"/>
        <v>0.196222396317877</v>
      </c>
      <c r="R71" s="109">
        <f t="shared" si="8"/>
        <v>1.1635379575559</v>
      </c>
      <c r="S71" s="109">
        <f t="shared" si="9"/>
        <v>0.978223329933333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12667.27</v>
      </c>
      <c r="P72" s="94">
        <v>2362.41</v>
      </c>
      <c r="Q72" s="102">
        <f t="shared" si="7"/>
        <v>0.186497169476928</v>
      </c>
      <c r="R72" s="108">
        <f t="shared" si="8"/>
        <v>1.86283382352941</v>
      </c>
      <c r="S72" s="109">
        <f t="shared" si="9"/>
        <v>1.56614358313947</v>
      </c>
      <c r="T72" s="84">
        <v>100</v>
      </c>
      <c r="U72" s="83">
        <v>100</v>
      </c>
      <c r="V72" s="110" t="s">
        <v>202</v>
      </c>
      <c r="X72" s="105">
        <f t="shared" si="11"/>
        <v>200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11847.4</v>
      </c>
      <c r="P73" s="94">
        <v>2237.64</v>
      </c>
      <c r="Q73" s="102">
        <f t="shared" si="7"/>
        <v>0.188871819977379</v>
      </c>
      <c r="R73" s="109">
        <f t="shared" si="8"/>
        <v>1.49138674117321</v>
      </c>
      <c r="S73" s="109">
        <f t="shared" si="9"/>
        <v>1.25385621903854</v>
      </c>
      <c r="T73" s="84">
        <v>100</v>
      </c>
      <c r="U73" s="83"/>
      <c r="V73" s="113"/>
      <c r="X73" s="105">
        <f t="shared" si="11"/>
        <v>100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8082.13</v>
      </c>
      <c r="P74" s="94">
        <v>1618.86</v>
      </c>
      <c r="Q74" s="102">
        <f t="shared" si="7"/>
        <v>0.200301158234277</v>
      </c>
      <c r="R74" s="106">
        <f t="shared" si="8"/>
        <v>1.13998903824447</v>
      </c>
      <c r="S74" s="103">
        <f t="shared" si="9"/>
        <v>0.958425005249921</v>
      </c>
      <c r="T74" s="79">
        <v>100</v>
      </c>
      <c r="U74" s="78">
        <v>100</v>
      </c>
      <c r="V74" s="112" t="s">
        <v>231</v>
      </c>
      <c r="X74" s="105">
        <f t="shared" si="11"/>
        <v>200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9130.1</v>
      </c>
      <c r="P75" s="94">
        <v>2065.65</v>
      </c>
      <c r="Q75" s="102">
        <f t="shared" si="7"/>
        <v>0.226246152835128</v>
      </c>
      <c r="R75" s="103">
        <f t="shared" si="8"/>
        <v>1.13784895314058</v>
      </c>
      <c r="S75" s="103">
        <f t="shared" si="9"/>
        <v>0.956625767706297</v>
      </c>
      <c r="T75" s="79">
        <v>100</v>
      </c>
      <c r="U75" s="78"/>
      <c r="V75" s="112"/>
      <c r="X75" s="105">
        <f t="shared" si="11"/>
        <v>100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7067.99</v>
      </c>
      <c r="P76" s="94">
        <v>1735.81</v>
      </c>
      <c r="Q76" s="102">
        <f t="shared" si="7"/>
        <v>0.245587500831212</v>
      </c>
      <c r="R76" s="103">
        <f t="shared" si="8"/>
        <v>0.880856181455633</v>
      </c>
      <c r="S76" s="103">
        <f t="shared" si="9"/>
        <v>0.740563779136092</v>
      </c>
      <c r="T76" s="79">
        <v>0</v>
      </c>
      <c r="U76" s="78"/>
      <c r="V76" s="104"/>
      <c r="X76" s="105">
        <f t="shared" si="11"/>
        <v>0</v>
      </c>
      <c r="Z76" s="61">
        <f t="shared" si="10"/>
        <v>-100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14196.14</v>
      </c>
      <c r="P77" s="94">
        <v>3409.97</v>
      </c>
      <c r="Q77" s="102">
        <f t="shared" si="7"/>
        <v>0.240204027291926</v>
      </c>
      <c r="R77" s="108">
        <f t="shared" si="8"/>
        <v>1.97168611111111</v>
      </c>
      <c r="S77" s="109">
        <f t="shared" si="9"/>
        <v>1.63003150720165</v>
      </c>
      <c r="T77" s="84">
        <v>100</v>
      </c>
      <c r="U77" s="83">
        <v>100</v>
      </c>
      <c r="V77" s="111" t="s">
        <v>202</v>
      </c>
      <c r="X77" s="105">
        <f t="shared" si="11"/>
        <v>200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7486.43</v>
      </c>
      <c r="P78" s="94">
        <v>1564.79</v>
      </c>
      <c r="Q78" s="102">
        <f t="shared" si="7"/>
        <v>0.20901684781665</v>
      </c>
      <c r="R78" s="109">
        <f t="shared" si="8"/>
        <v>1.09776562833262</v>
      </c>
      <c r="S78" s="109">
        <f t="shared" si="9"/>
        <v>0.922926442975365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8703.17</v>
      </c>
      <c r="P79" s="94">
        <v>1859.37</v>
      </c>
      <c r="Q79" s="102">
        <f t="shared" si="7"/>
        <v>0.213642845078288</v>
      </c>
      <c r="R79" s="109">
        <f t="shared" si="8"/>
        <v>1.31414957754725</v>
      </c>
      <c r="S79" s="109">
        <f t="shared" si="9"/>
        <v>1.1048473042333</v>
      </c>
      <c r="T79" s="84">
        <v>100</v>
      </c>
      <c r="U79" s="83"/>
      <c r="V79" s="113"/>
      <c r="X79" s="105">
        <f t="shared" si="11"/>
        <v>100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8057.06</v>
      </c>
      <c r="P80" s="94">
        <v>2180.91</v>
      </c>
      <c r="Q80" s="102">
        <f t="shared" si="7"/>
        <v>0.270683102769497</v>
      </c>
      <c r="R80" s="103">
        <f t="shared" si="8"/>
        <v>1.16936255194024</v>
      </c>
      <c r="S80" s="103">
        <f t="shared" si="9"/>
        <v>0.983120251496704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10013.53</v>
      </c>
      <c r="P81" s="94">
        <v>1645.15</v>
      </c>
      <c r="Q81" s="102">
        <f t="shared" si="7"/>
        <v>0.164292711960717</v>
      </c>
      <c r="R81" s="106">
        <f t="shared" si="8"/>
        <v>1.40035739417495</v>
      </c>
      <c r="S81" s="103">
        <f t="shared" si="9"/>
        <v>1.17732495474757</v>
      </c>
      <c r="T81" s="79">
        <v>100</v>
      </c>
      <c r="U81" s="78">
        <v>100</v>
      </c>
      <c r="V81" s="112" t="s">
        <v>202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7450.25</v>
      </c>
      <c r="P82" s="94">
        <v>1039.97</v>
      </c>
      <c r="Q82" s="102">
        <f t="shared" si="7"/>
        <v>0.139588604409248</v>
      </c>
      <c r="R82" s="103">
        <f t="shared" si="8"/>
        <v>1.03475694444444</v>
      </c>
      <c r="S82" s="103">
        <f t="shared" si="9"/>
        <v>0.869953040459749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11492.97</v>
      </c>
      <c r="P83" s="94">
        <v>2762.43</v>
      </c>
      <c r="Q83" s="102">
        <f t="shared" si="7"/>
        <v>0.240358236382763</v>
      </c>
      <c r="R83" s="109">
        <f t="shared" si="8"/>
        <v>1.51131429377976</v>
      </c>
      <c r="S83" s="109">
        <f t="shared" si="9"/>
        <v>1.27060994567171</v>
      </c>
      <c r="T83" s="84">
        <v>100</v>
      </c>
      <c r="U83" s="83"/>
      <c r="V83" s="111"/>
      <c r="X83" s="105">
        <f t="shared" si="11"/>
        <v>100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7222.73</v>
      </c>
      <c r="P84" s="94">
        <v>1573.28</v>
      </c>
      <c r="Q84" s="102">
        <f t="shared" si="7"/>
        <v>0.217823454566348</v>
      </c>
      <c r="R84" s="109">
        <f t="shared" si="8"/>
        <v>1.00315694444444</v>
      </c>
      <c r="S84" s="109">
        <f t="shared" si="9"/>
        <v>0.843385916434998</v>
      </c>
      <c r="T84" s="84">
        <v>100</v>
      </c>
      <c r="U84" s="83"/>
      <c r="V84" s="113"/>
      <c r="X84" s="105">
        <f t="shared" si="11"/>
        <v>100</v>
      </c>
      <c r="Z84" s="61">
        <f t="shared" si="10"/>
        <v>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12758.48</v>
      </c>
      <c r="P85" s="94">
        <v>2557.53</v>
      </c>
      <c r="Q85" s="102">
        <f t="shared" si="7"/>
        <v>0.200457264501727</v>
      </c>
      <c r="R85" s="108">
        <f t="shared" si="8"/>
        <v>1.82264</v>
      </c>
      <c r="S85" s="109">
        <f t="shared" si="9"/>
        <v>1.53235135862255</v>
      </c>
      <c r="T85" s="84">
        <v>100</v>
      </c>
      <c r="U85" s="83">
        <v>100</v>
      </c>
      <c r="V85" s="111" t="s">
        <v>202</v>
      </c>
      <c r="X85" s="105">
        <f t="shared" si="11"/>
        <v>200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12916.54</v>
      </c>
      <c r="P86" s="94">
        <v>2157.96</v>
      </c>
      <c r="Q86" s="102">
        <f t="shared" si="7"/>
        <v>0.167069509326801</v>
      </c>
      <c r="R86" s="106">
        <f t="shared" si="8"/>
        <v>2.10600236452659</v>
      </c>
      <c r="S86" s="103">
        <f t="shared" si="9"/>
        <v>1.77058310173409</v>
      </c>
      <c r="T86" s="79">
        <v>100</v>
      </c>
      <c r="U86" s="78">
        <v>100</v>
      </c>
      <c r="V86" s="112" t="s">
        <v>216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11868.89</v>
      </c>
      <c r="P87" s="94">
        <v>2718.7</v>
      </c>
      <c r="Q87" s="102">
        <f t="shared" si="7"/>
        <v>0.229061015815295</v>
      </c>
      <c r="R87" s="103">
        <f t="shared" si="8"/>
        <v>1.80662440160435</v>
      </c>
      <c r="S87" s="103">
        <f t="shared" si="9"/>
        <v>1.51888653618875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4626.89</v>
      </c>
      <c r="P88" s="94">
        <v>1054.18</v>
      </c>
      <c r="Q88" s="102">
        <f t="shared" si="7"/>
        <v>0.227837705240453</v>
      </c>
      <c r="R88" s="103">
        <f t="shared" si="8"/>
        <v>0.778048717736149</v>
      </c>
      <c r="S88" s="103">
        <f t="shared" si="9"/>
        <v>0.654130277892243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15139.59</v>
      </c>
      <c r="P89" s="94">
        <v>3423.23</v>
      </c>
      <c r="Q89" s="102">
        <f t="shared" si="7"/>
        <v>0.226111143036238</v>
      </c>
      <c r="R89" s="108">
        <f t="shared" si="8"/>
        <v>2.30271656426601</v>
      </c>
      <c r="S89" s="109">
        <f t="shared" si="9"/>
        <v>1.93596697964253</v>
      </c>
      <c r="T89" s="84">
        <v>100</v>
      </c>
      <c r="U89" s="83">
        <v>100</v>
      </c>
      <c r="V89" s="111" t="s">
        <v>202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5948.77</v>
      </c>
      <c r="P90" s="94">
        <v>1634.54</v>
      </c>
      <c r="Q90" s="102">
        <f t="shared" si="7"/>
        <v>0.274769406112524</v>
      </c>
      <c r="R90" s="109">
        <f t="shared" si="8"/>
        <v>1.04280140725455</v>
      </c>
      <c r="S90" s="109">
        <f t="shared" si="9"/>
        <v>0.876716275940398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6722.47</v>
      </c>
      <c r="P91" s="94">
        <v>1770.48</v>
      </c>
      <c r="Q91" s="102">
        <f t="shared" si="7"/>
        <v>0.263367482487836</v>
      </c>
      <c r="R91" s="109">
        <f t="shared" si="8"/>
        <v>1.21861143841204</v>
      </c>
      <c r="S91" s="109">
        <f t="shared" si="9"/>
        <v>1.02452535513522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7748.64</v>
      </c>
      <c r="P92" s="94">
        <v>1189.17</v>
      </c>
      <c r="Q92" s="102">
        <f t="shared" si="7"/>
        <v>0.153468221520164</v>
      </c>
      <c r="R92" s="103">
        <f t="shared" si="8"/>
        <v>1.13609758958419</v>
      </c>
      <c r="S92" s="103">
        <f t="shared" si="9"/>
        <v>0.95515334071848</v>
      </c>
      <c r="T92" s="79">
        <v>100</v>
      </c>
      <c r="U92" s="78"/>
      <c r="V92" s="112" t="s">
        <v>50</v>
      </c>
      <c r="X92" s="105">
        <f t="shared" si="11"/>
        <v>100</v>
      </c>
      <c r="Y92" s="115" t="s">
        <v>204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204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8143.33</v>
      </c>
      <c r="P94" s="94">
        <v>1931.88</v>
      </c>
      <c r="Q94" s="102">
        <f t="shared" si="7"/>
        <v>0.237234644795188</v>
      </c>
      <c r="R94" s="106">
        <f t="shared" si="8"/>
        <v>1.32998624127567</v>
      </c>
      <c r="S94" s="103">
        <f t="shared" si="9"/>
        <v>1.11816169060706</v>
      </c>
      <c r="T94" s="79">
        <v>100</v>
      </c>
      <c r="U94" s="78">
        <v>100</v>
      </c>
      <c r="V94" s="112" t="s">
        <v>232</v>
      </c>
      <c r="X94" s="105">
        <f t="shared" si="11"/>
        <v>200</v>
      </c>
      <c r="Y94" s="115" t="s">
        <v>204</v>
      </c>
      <c r="Z94" s="61">
        <f t="shared" si="10"/>
        <v>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5094.89</v>
      </c>
      <c r="P95" s="94">
        <v>1020.74</v>
      </c>
      <c r="Q95" s="102">
        <f t="shared" si="7"/>
        <v>0.200345836710901</v>
      </c>
      <c r="R95" s="109">
        <f t="shared" si="8"/>
        <v>0.830391619476781</v>
      </c>
      <c r="S95" s="109">
        <f t="shared" si="9"/>
        <v>0.698136618473216</v>
      </c>
      <c r="T95" s="84">
        <v>0</v>
      </c>
      <c r="U95" s="83"/>
      <c r="V95" s="111"/>
      <c r="X95" s="105">
        <f t="shared" si="11"/>
        <v>0</v>
      </c>
      <c r="Z95" s="61">
        <f t="shared" si="10"/>
        <v>-100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7120.53</v>
      </c>
      <c r="P96" s="94">
        <v>1684.08</v>
      </c>
      <c r="Q96" s="102">
        <f t="shared" si="7"/>
        <v>0.236510484472364</v>
      </c>
      <c r="R96" s="109">
        <f t="shared" si="8"/>
        <v>1.04400475045452</v>
      </c>
      <c r="S96" s="109">
        <f t="shared" si="9"/>
        <v>0.87772796480236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9516.02</v>
      </c>
      <c r="P97" s="94">
        <v>2016.02</v>
      </c>
      <c r="Q97" s="102">
        <f t="shared" si="7"/>
        <v>0.21185537651245</v>
      </c>
      <c r="R97" s="108">
        <f t="shared" si="8"/>
        <v>1.45672282446879</v>
      </c>
      <c r="S97" s="109">
        <f t="shared" si="9"/>
        <v>1.13828098000244</v>
      </c>
      <c r="T97" s="84">
        <v>100</v>
      </c>
      <c r="U97" s="83">
        <v>100</v>
      </c>
      <c r="V97" s="113" t="s">
        <v>218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14321.06</v>
      </c>
      <c r="P98" s="94">
        <v>3949.58</v>
      </c>
      <c r="Q98" s="102">
        <f t="shared" si="7"/>
        <v>0.275788244724902</v>
      </c>
      <c r="R98" s="106">
        <f t="shared" si="8"/>
        <v>2.54320790314404</v>
      </c>
      <c r="S98" s="103">
        <f t="shared" si="9"/>
        <v>2.13815568935301</v>
      </c>
      <c r="T98" s="79">
        <v>100</v>
      </c>
      <c r="U98" s="78">
        <v>100</v>
      </c>
      <c r="V98" s="112" t="s">
        <v>233</v>
      </c>
      <c r="X98" s="105">
        <f t="shared" si="11"/>
        <v>200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6851.27</v>
      </c>
      <c r="P99" s="94">
        <v>1455.45</v>
      </c>
      <c r="Q99" s="102">
        <f t="shared" si="7"/>
        <v>0.212435066783239</v>
      </c>
      <c r="R99" s="103">
        <f t="shared" si="8"/>
        <v>1.02009052245855</v>
      </c>
      <c r="S99" s="103">
        <f t="shared" si="9"/>
        <v>0.857622513500933</v>
      </c>
      <c r="T99" s="79">
        <v>100</v>
      </c>
      <c r="U99" s="78"/>
      <c r="V99" s="104"/>
      <c r="X99" s="105">
        <f t="shared" si="11"/>
        <v>100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4347.63</v>
      </c>
      <c r="P100" s="94">
        <v>1184.16</v>
      </c>
      <c r="Q100" s="102">
        <f t="shared" si="7"/>
        <v>0.272369083845681</v>
      </c>
      <c r="R100" s="103">
        <f t="shared" si="8"/>
        <v>0.67859674767006</v>
      </c>
      <c r="S100" s="103">
        <f t="shared" si="9"/>
        <v>0.570517846776684</v>
      </c>
      <c r="T100" s="79">
        <v>0</v>
      </c>
      <c r="U100" s="78"/>
      <c r="V100" s="104"/>
      <c r="X100" s="105">
        <f t="shared" si="11"/>
        <v>0</v>
      </c>
      <c r="Z100" s="61">
        <f t="shared" si="10"/>
        <v>-100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1720.4</v>
      </c>
      <c r="P101" s="94">
        <v>571.32</v>
      </c>
      <c r="Q101" s="102">
        <f t="shared" si="7"/>
        <v>0.332085561497326</v>
      </c>
      <c r="R101" s="109">
        <f t="shared" si="8"/>
        <v>0.382311111111111</v>
      </c>
      <c r="S101" s="109">
        <f t="shared" si="9"/>
        <v>0.30342151675485</v>
      </c>
      <c r="T101" s="84">
        <v>0</v>
      </c>
      <c r="U101" s="83"/>
      <c r="V101" s="111"/>
      <c r="X101" s="105">
        <f t="shared" si="11"/>
        <v>0</v>
      </c>
      <c r="Z101" s="61">
        <f t="shared" si="10"/>
        <v>-100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16151.49</v>
      </c>
      <c r="P102" s="94">
        <v>3261.68</v>
      </c>
      <c r="Q102" s="102">
        <f t="shared" si="7"/>
        <v>0.201942978635408</v>
      </c>
      <c r="R102" s="108">
        <f t="shared" si="8"/>
        <v>3.230298</v>
      </c>
      <c r="S102" s="109">
        <f t="shared" si="9"/>
        <v>2.56372857142857</v>
      </c>
      <c r="T102" s="84">
        <v>100</v>
      </c>
      <c r="U102" s="83">
        <v>100</v>
      </c>
      <c r="V102" s="113" t="s">
        <v>220</v>
      </c>
      <c r="X102" s="105">
        <f t="shared" si="11"/>
        <v>200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5330.86</v>
      </c>
      <c r="P103" s="94">
        <v>1156.03</v>
      </c>
      <c r="Q103" s="102">
        <f t="shared" si="7"/>
        <v>0.216856192059067</v>
      </c>
      <c r="R103" s="109">
        <f t="shared" si="8"/>
        <v>1.00582264150943</v>
      </c>
      <c r="S103" s="109">
        <f t="shared" si="9"/>
        <v>0.845627052654555</v>
      </c>
      <c r="T103" s="84">
        <v>100</v>
      </c>
      <c r="U103" s="83"/>
      <c r="V103" s="111"/>
      <c r="X103" s="105">
        <f t="shared" si="11"/>
        <v>100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3974.57</v>
      </c>
      <c r="P104" s="94">
        <v>872.53</v>
      </c>
      <c r="Q104" s="102">
        <f t="shared" si="7"/>
        <v>0.219528150214992</v>
      </c>
      <c r="R104" s="103">
        <f t="shared" si="8"/>
        <v>0.883237777777778</v>
      </c>
      <c r="S104" s="103">
        <f t="shared" si="9"/>
        <v>0.718219634544771</v>
      </c>
      <c r="T104" s="79">
        <v>0</v>
      </c>
      <c r="U104" s="78"/>
      <c r="V104" s="104"/>
      <c r="X104" s="105">
        <f t="shared" si="11"/>
        <v>0</v>
      </c>
      <c r="Z104" s="61">
        <f t="shared" si="10"/>
        <v>-100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11375.63</v>
      </c>
      <c r="P105" s="94">
        <v>2223.65</v>
      </c>
      <c r="Q105" s="102">
        <f t="shared" si="7"/>
        <v>0.195474887984226</v>
      </c>
      <c r="R105" s="106">
        <f t="shared" si="8"/>
        <v>2.14634528301887</v>
      </c>
      <c r="S105" s="103">
        <f t="shared" si="9"/>
        <v>1.80450067512348</v>
      </c>
      <c r="T105" s="79">
        <v>100</v>
      </c>
      <c r="U105" s="78">
        <v>100</v>
      </c>
      <c r="V105" s="112" t="s">
        <v>234</v>
      </c>
      <c r="X105" s="105">
        <f t="shared" si="11"/>
        <v>200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7754.76</v>
      </c>
      <c r="P106" s="94">
        <v>1465.28</v>
      </c>
      <c r="Q106" s="102">
        <f t="shared" si="7"/>
        <v>0.188952333792406</v>
      </c>
      <c r="R106" s="103">
        <f t="shared" si="8"/>
        <v>1.40995636363636</v>
      </c>
      <c r="S106" s="103">
        <f t="shared" si="9"/>
        <v>1.18539511336122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4199.62</v>
      </c>
      <c r="P107" s="94">
        <v>1088.96</v>
      </c>
      <c r="Q107" s="102">
        <f t="shared" si="7"/>
        <v>0.259299650920798</v>
      </c>
      <c r="R107" s="108">
        <f t="shared" si="8"/>
        <v>1.049905</v>
      </c>
      <c r="S107" s="109">
        <f t="shared" si="9"/>
        <v>0.833257936507936</v>
      </c>
      <c r="T107" s="84">
        <v>100</v>
      </c>
      <c r="U107" s="83">
        <v>100</v>
      </c>
      <c r="V107" s="113" t="s">
        <v>235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3084.14</v>
      </c>
      <c r="P108" s="94">
        <v>890.42</v>
      </c>
      <c r="Q108" s="102">
        <f t="shared" si="7"/>
        <v>0.288709332261181</v>
      </c>
      <c r="R108" s="109">
        <f t="shared" si="8"/>
        <v>0.771035</v>
      </c>
      <c r="S108" s="109">
        <f t="shared" si="9"/>
        <v>0.61193253968254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6005.72</v>
      </c>
      <c r="P109" s="94">
        <v>1668.52</v>
      </c>
      <c r="Q109" s="102">
        <f t="shared" si="7"/>
        <v>0.277821809874586</v>
      </c>
      <c r="R109" s="106">
        <f t="shared" si="8"/>
        <v>1.201144</v>
      </c>
      <c r="S109" s="103">
        <f t="shared" si="9"/>
        <v>0.953288888888889</v>
      </c>
      <c r="T109" s="79">
        <v>100</v>
      </c>
      <c r="U109" s="78">
        <v>100</v>
      </c>
      <c r="V109" s="112" t="s">
        <v>236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3589.06</v>
      </c>
      <c r="P110" s="94">
        <v>911.25</v>
      </c>
      <c r="Q110" s="102">
        <f t="shared" si="7"/>
        <v>0.253896563445582</v>
      </c>
      <c r="R110" s="103">
        <f t="shared" si="8"/>
        <v>0.797568888888889</v>
      </c>
      <c r="S110" s="103">
        <f t="shared" si="9"/>
        <v>0.632991181657848</v>
      </c>
      <c r="T110" s="79">
        <v>0</v>
      </c>
      <c r="U110" s="78"/>
      <c r="V110" s="104"/>
      <c r="X110" s="105">
        <f t="shared" si="11"/>
        <v>0</v>
      </c>
      <c r="Z110" s="61">
        <f t="shared" si="10"/>
        <v>-100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5247.31</v>
      </c>
      <c r="P111" s="94">
        <v>1264.95</v>
      </c>
      <c r="Q111" s="102">
        <f t="shared" si="7"/>
        <v>0.241066374961647</v>
      </c>
      <c r="R111" s="103">
        <f t="shared" si="8"/>
        <v>1.049462</v>
      </c>
      <c r="S111" s="103">
        <f t="shared" si="9"/>
        <v>0.832906349206349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1935.43</v>
      </c>
      <c r="P112" s="94">
        <v>266.44</v>
      </c>
      <c r="Q112" s="102">
        <f t="shared" si="7"/>
        <v>0.137664498328537</v>
      </c>
      <c r="R112" s="109">
        <f t="shared" si="8"/>
        <v>0.381822533610062</v>
      </c>
      <c r="S112" s="109">
        <f t="shared" si="9"/>
        <v>0.280586811882761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7756.85</v>
      </c>
      <c r="P113" s="94">
        <v>1455.22</v>
      </c>
      <c r="Q113" s="102">
        <f t="shared" si="7"/>
        <v>0.187604504405783</v>
      </c>
      <c r="R113" s="108">
        <f t="shared" ref="R113:R115" si="12">O113/I113</f>
        <v>1.46355660377358</v>
      </c>
      <c r="S113" s="109">
        <f t="shared" si="9"/>
        <v>1.23045853828153</v>
      </c>
      <c r="T113" s="84">
        <v>100</v>
      </c>
      <c r="U113" s="83">
        <v>100</v>
      </c>
      <c r="V113" s="113" t="s">
        <v>237</v>
      </c>
      <c r="X113" s="105">
        <f t="shared" si="11"/>
        <v>200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4109.44</v>
      </c>
      <c r="P114" s="94">
        <v>985.09</v>
      </c>
      <c r="Q114" s="102">
        <f t="shared" si="7"/>
        <v>0.239713926958418</v>
      </c>
      <c r="R114" s="109">
        <f t="shared" si="12"/>
        <v>1.02736</v>
      </c>
      <c r="S114" s="109">
        <f t="shared" si="9"/>
        <v>0.815365079365079</v>
      </c>
      <c r="T114" s="84">
        <v>100</v>
      </c>
      <c r="U114" s="83"/>
      <c r="V114" s="113"/>
      <c r="X114" s="105">
        <f t="shared" si="11"/>
        <v>100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3">SUM(I3:I114)</f>
        <v>1300187.52358608</v>
      </c>
      <c r="J115" s="90">
        <f t="shared" si="13"/>
        <v>299737.742554881</v>
      </c>
      <c r="K115" s="91">
        <f>J115/I115</f>
        <v>0.230534239959607</v>
      </c>
      <c r="L115" s="118">
        <f t="shared" si="13"/>
        <v>1509184.14214867</v>
      </c>
      <c r="M115" s="92">
        <f t="shared" si="13"/>
        <v>303532.518852759</v>
      </c>
      <c r="N115" s="93">
        <f>M115/L115</f>
        <v>0.201123580864434</v>
      </c>
      <c r="O115" s="94">
        <f>SUM(O3:O114)</f>
        <v>1527175.68</v>
      </c>
      <c r="P115" s="94">
        <f>SUM(P3:P114)</f>
        <v>343607.33</v>
      </c>
      <c r="Q115" s="102">
        <f t="shared" si="7"/>
        <v>0.224995286724315</v>
      </c>
      <c r="R115" s="119">
        <f t="shared" si="12"/>
        <v>1.17458109103205</v>
      </c>
      <c r="S115" s="119">
        <f t="shared" si="9"/>
        <v>1.01192136688219</v>
      </c>
      <c r="T115" s="120">
        <f>SUM(T3:T114)</f>
        <v>13500</v>
      </c>
      <c r="U115" s="100">
        <v>5800</v>
      </c>
      <c r="V115" s="77"/>
      <c r="X115" s="61">
        <f>SUM(X3:X114)</f>
        <v>19300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223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224</v>
      </c>
      <c r="X119" s="61">
        <f>X115-X117</f>
        <v>3250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workbookViewId="0">
      <pane ySplit="2" topLeftCell="A109" activePane="bottomLeft" state="frozen"/>
      <selection/>
      <selection pane="bottomLeft" activeCell="Z1" sqref="Z$1:Z$1048576"/>
    </sheetView>
  </sheetViews>
  <sheetFormatPr defaultColWidth="8" defaultRowHeight="17" customHeight="1"/>
  <cols>
    <col min="1" max="1" width="4.25" style="61" customWidth="1"/>
    <col min="2" max="2" width="6.5" style="61" customWidth="1"/>
    <col min="3" max="3" width="28.625" style="38" customWidth="1"/>
    <col min="4" max="4" width="9" style="38" customWidth="1"/>
    <col min="5" max="5" width="5.125" style="62" hidden="1" customWidth="1"/>
    <col min="6" max="6" width="5.125" style="62" customWidth="1"/>
    <col min="7" max="7" width="8.75" style="63" customWidth="1"/>
    <col min="8" max="8" width="7" style="64" hidden="1" customWidth="1"/>
    <col min="9" max="9" width="9.75" style="65" hidden="1" customWidth="1"/>
    <col min="10" max="10" width="8.75" style="66" hidden="1" customWidth="1"/>
    <col min="11" max="11" width="8" style="67" hidden="1" customWidth="1"/>
    <col min="12" max="12" width="9.625" style="65" hidden="1" customWidth="1"/>
    <col min="13" max="13" width="8.875" style="66" hidden="1" customWidth="1"/>
    <col min="14" max="14" width="8.625" style="67" hidden="1" customWidth="1"/>
    <col min="15" max="15" width="9.375" style="61" hidden="1" customWidth="1"/>
    <col min="16" max="16" width="8.375" style="61" hidden="1" customWidth="1"/>
    <col min="17" max="17" width="7.125" style="67" hidden="1" customWidth="1"/>
    <col min="18" max="19" width="7.125" style="68" customWidth="1"/>
    <col min="20" max="20" width="7.625" style="69" customWidth="1"/>
    <col min="21" max="21" width="7" style="62" customWidth="1"/>
    <col min="22" max="22" width="11.625" style="70" customWidth="1"/>
    <col min="23" max="24" width="8" style="61"/>
    <col min="25" max="25" width="11.875" style="61" customWidth="1"/>
    <col min="26" max="26" width="9.875" style="61" customWidth="1"/>
    <col min="27" max="16289" width="8" style="61"/>
    <col min="16290" max="16377" width="8" style="71"/>
  </cols>
  <sheetData>
    <row r="1" s="61" customFormat="1" customHeight="1" spans="1:16299">
      <c r="A1" s="72" t="s">
        <v>238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96"/>
      <c r="V1" s="72"/>
      <c r="XBN1" s="71"/>
      <c r="XBO1" s="71"/>
      <c r="XBP1" s="71"/>
      <c r="XBQ1" s="71"/>
      <c r="XBR1" s="71"/>
      <c r="XBS1" s="71"/>
      <c r="XBT1" s="71"/>
      <c r="XBU1" s="71"/>
      <c r="XBV1" s="71"/>
      <c r="XBW1" s="71"/>
    </row>
    <row r="2" s="61" customFormat="1" ht="28" customHeight="1" spans="1:26">
      <c r="A2" s="73" t="s">
        <v>15</v>
      </c>
      <c r="B2" s="73" t="s">
        <v>16</v>
      </c>
      <c r="C2" s="74" t="s">
        <v>17</v>
      </c>
      <c r="D2" s="74" t="s">
        <v>18</v>
      </c>
      <c r="E2" s="75" t="s">
        <v>19</v>
      </c>
      <c r="F2" s="75" t="s">
        <v>194</v>
      </c>
      <c r="G2" s="76" t="s">
        <v>239</v>
      </c>
      <c r="H2" s="77" t="s">
        <v>21</v>
      </c>
      <c r="I2" s="85" t="s">
        <v>22</v>
      </c>
      <c r="J2" s="85" t="s">
        <v>24</v>
      </c>
      <c r="K2" s="86" t="s">
        <v>26</v>
      </c>
      <c r="L2" s="87" t="s">
        <v>27</v>
      </c>
      <c r="M2" s="87" t="s">
        <v>29</v>
      </c>
      <c r="N2" s="88" t="s">
        <v>31</v>
      </c>
      <c r="O2" s="73" t="s">
        <v>240</v>
      </c>
      <c r="P2" s="73" t="s">
        <v>38</v>
      </c>
      <c r="Q2" s="97" t="s">
        <v>39</v>
      </c>
      <c r="R2" s="98" t="s">
        <v>195</v>
      </c>
      <c r="S2" s="98" t="s">
        <v>196</v>
      </c>
      <c r="T2" s="99" t="s">
        <v>226</v>
      </c>
      <c r="U2" s="100" t="s">
        <v>198</v>
      </c>
      <c r="V2" s="101" t="s">
        <v>199</v>
      </c>
      <c r="X2" s="48" t="s">
        <v>200</v>
      </c>
      <c r="Z2" s="115" t="s">
        <v>201</v>
      </c>
    </row>
    <row r="3" s="61" customFormat="1" customHeight="1" spans="1:26">
      <c r="A3" s="20">
        <v>1</v>
      </c>
      <c r="B3" s="20">
        <v>337</v>
      </c>
      <c r="C3" s="21" t="s">
        <v>148</v>
      </c>
      <c r="D3" s="21" t="s">
        <v>49</v>
      </c>
      <c r="E3" s="78">
        <v>1</v>
      </c>
      <c r="F3" s="78">
        <v>1</v>
      </c>
      <c r="G3" s="79">
        <v>200</v>
      </c>
      <c r="H3" s="77">
        <v>600</v>
      </c>
      <c r="I3" s="89">
        <v>36500</v>
      </c>
      <c r="J3" s="90">
        <v>6861.27</v>
      </c>
      <c r="K3" s="91">
        <v>0.18798</v>
      </c>
      <c r="L3" s="92">
        <v>40471.2</v>
      </c>
      <c r="M3" s="92">
        <v>6632.420256</v>
      </c>
      <c r="N3" s="93">
        <v>0.16388</v>
      </c>
      <c r="O3" s="94">
        <v>39226.98</v>
      </c>
      <c r="P3" s="94">
        <v>8556.01</v>
      </c>
      <c r="Q3" s="102">
        <f t="shared" ref="Q3:Q66" si="0">P3/O3</f>
        <v>0.218115439934453</v>
      </c>
      <c r="R3" s="103">
        <f t="shared" ref="R3:R66" si="1">O3/I3</f>
        <v>1.07471178082192</v>
      </c>
      <c r="S3" s="103">
        <f t="shared" ref="S3:S66" si="2">O3/L3</f>
        <v>0.969256656585424</v>
      </c>
      <c r="T3" s="79">
        <v>200</v>
      </c>
      <c r="U3" s="78"/>
      <c r="V3" s="104"/>
      <c r="X3" s="105">
        <v>200</v>
      </c>
      <c r="Y3" s="115" t="s">
        <v>241</v>
      </c>
      <c r="Z3" s="61">
        <f>T3-G3</f>
        <v>0</v>
      </c>
    </row>
    <row r="4" s="61" customFormat="1" customHeight="1" spans="1:26">
      <c r="A4" s="20">
        <v>2</v>
      </c>
      <c r="B4" s="20">
        <v>582</v>
      </c>
      <c r="C4" s="21" t="s">
        <v>99</v>
      </c>
      <c r="D4" s="21" t="s">
        <v>68</v>
      </c>
      <c r="E4" s="80">
        <v>1</v>
      </c>
      <c r="F4" s="78"/>
      <c r="G4" s="79">
        <v>200</v>
      </c>
      <c r="H4" s="77">
        <v>600</v>
      </c>
      <c r="I4" s="89">
        <v>36438.99</v>
      </c>
      <c r="J4" s="90">
        <v>6194.6283</v>
      </c>
      <c r="K4" s="91">
        <v>0.17</v>
      </c>
      <c r="L4" s="92">
        <v>40403.552112</v>
      </c>
      <c r="M4" s="92">
        <v>6060.5328168</v>
      </c>
      <c r="N4" s="93">
        <v>0.15</v>
      </c>
      <c r="O4" s="94">
        <v>58399.75</v>
      </c>
      <c r="P4" s="94">
        <v>12697.79</v>
      </c>
      <c r="Q4" s="102">
        <f t="shared" si="0"/>
        <v>0.217428841733055</v>
      </c>
      <c r="R4" s="106">
        <f t="shared" si="1"/>
        <v>1.60267202795687</v>
      </c>
      <c r="S4" s="103">
        <f t="shared" si="2"/>
        <v>1.44541128062488</v>
      </c>
      <c r="T4" s="79">
        <v>200</v>
      </c>
      <c r="U4" s="78">
        <v>200</v>
      </c>
      <c r="V4" s="107" t="s">
        <v>202</v>
      </c>
      <c r="X4" s="105">
        <f>T4+U4</f>
        <v>400</v>
      </c>
      <c r="Z4" s="61">
        <f t="shared" ref="Z4:Z35" si="3">T4-G4</f>
        <v>0</v>
      </c>
    </row>
    <row r="5" s="61" customFormat="1" ht="19" customHeight="1" spans="1:26">
      <c r="A5" s="81">
        <v>3</v>
      </c>
      <c r="B5" s="81">
        <v>517</v>
      </c>
      <c r="C5" s="82" t="s">
        <v>93</v>
      </c>
      <c r="D5" s="82" t="s">
        <v>49</v>
      </c>
      <c r="E5" s="83">
        <v>2</v>
      </c>
      <c r="F5" s="83">
        <v>2</v>
      </c>
      <c r="G5" s="84">
        <v>200</v>
      </c>
      <c r="H5" s="77">
        <v>600</v>
      </c>
      <c r="I5" s="89">
        <v>30810.7456</v>
      </c>
      <c r="J5" s="90">
        <v>6159.4993958784</v>
      </c>
      <c r="K5" s="91">
        <v>0.199914</v>
      </c>
      <c r="L5" s="92">
        <v>34162.95472128</v>
      </c>
      <c r="M5" s="92">
        <v>5954.05640064356</v>
      </c>
      <c r="N5" s="93">
        <v>0.174284</v>
      </c>
      <c r="O5" s="94">
        <v>50623.99</v>
      </c>
      <c r="P5" s="94">
        <v>9866.41</v>
      </c>
      <c r="Q5" s="102">
        <f t="shared" si="0"/>
        <v>0.194895937676979</v>
      </c>
      <c r="R5" s="108">
        <f t="shared" si="1"/>
        <v>1.64306280208941</v>
      </c>
      <c r="S5" s="109">
        <f t="shared" si="2"/>
        <v>1.48183874647313</v>
      </c>
      <c r="T5" s="84">
        <v>200</v>
      </c>
      <c r="U5" s="83">
        <v>200</v>
      </c>
      <c r="V5" s="110" t="s">
        <v>202</v>
      </c>
      <c r="X5" s="105">
        <f t="shared" ref="X5:X36" si="4">T5+U5</f>
        <v>400</v>
      </c>
      <c r="Z5" s="61">
        <f t="shared" si="3"/>
        <v>0</v>
      </c>
    </row>
    <row r="6" s="61" customFormat="1" ht="18" customHeight="1" spans="1:26">
      <c r="A6" s="81">
        <v>4</v>
      </c>
      <c r="B6" s="81">
        <v>343</v>
      </c>
      <c r="C6" s="82" t="s">
        <v>137</v>
      </c>
      <c r="D6" s="82" t="s">
        <v>68</v>
      </c>
      <c r="E6" s="83">
        <v>2</v>
      </c>
      <c r="F6" s="83"/>
      <c r="G6" s="84">
        <v>200</v>
      </c>
      <c r="H6" s="77">
        <v>600</v>
      </c>
      <c r="I6" s="89">
        <v>30837.3555599982</v>
      </c>
      <c r="J6" s="90">
        <v>6768.55284657512</v>
      </c>
      <c r="K6" s="91">
        <v>0.219492</v>
      </c>
      <c r="L6" s="92">
        <v>34192.459844926</v>
      </c>
      <c r="M6" s="92">
        <v>6542.79557624628</v>
      </c>
      <c r="N6" s="93">
        <v>0.191352</v>
      </c>
      <c r="O6" s="94">
        <v>39879.94</v>
      </c>
      <c r="P6" s="94">
        <v>8650.08</v>
      </c>
      <c r="Q6" s="102">
        <f t="shared" si="0"/>
        <v>0.216903034457925</v>
      </c>
      <c r="R6" s="109">
        <f t="shared" si="1"/>
        <v>1.29323475621664</v>
      </c>
      <c r="S6" s="109">
        <f t="shared" si="2"/>
        <v>1.16633726210014</v>
      </c>
      <c r="T6" s="84">
        <v>200</v>
      </c>
      <c r="U6" s="83"/>
      <c r="V6" s="111"/>
      <c r="X6" s="105">
        <f t="shared" si="4"/>
        <v>200</v>
      </c>
      <c r="Z6" s="61">
        <f t="shared" si="3"/>
        <v>0</v>
      </c>
    </row>
    <row r="7" s="61" customFormat="1" customHeight="1" spans="1:26">
      <c r="A7" s="81">
        <v>5</v>
      </c>
      <c r="B7" s="81">
        <v>709</v>
      </c>
      <c r="C7" s="82" t="s">
        <v>145</v>
      </c>
      <c r="D7" s="82" t="s">
        <v>68</v>
      </c>
      <c r="E7" s="83">
        <v>2</v>
      </c>
      <c r="F7" s="83"/>
      <c r="G7" s="84">
        <v>200</v>
      </c>
      <c r="H7" s="77">
        <v>600</v>
      </c>
      <c r="I7" s="89">
        <v>16745.3991781152</v>
      </c>
      <c r="J7" s="90">
        <v>3965.4444885711</v>
      </c>
      <c r="K7" s="91">
        <v>0.236808</v>
      </c>
      <c r="L7" s="92">
        <v>18736.0922324095</v>
      </c>
      <c r="M7" s="92">
        <v>3868.02876919648</v>
      </c>
      <c r="N7" s="93">
        <v>0.206448</v>
      </c>
      <c r="O7" s="94">
        <v>18351.8</v>
      </c>
      <c r="P7" s="94">
        <v>4055.95</v>
      </c>
      <c r="Q7" s="102">
        <f t="shared" si="0"/>
        <v>0.221011017992785</v>
      </c>
      <c r="R7" s="109">
        <f t="shared" si="1"/>
        <v>1.09593087658276</v>
      </c>
      <c r="S7" s="109">
        <f t="shared" si="2"/>
        <v>0.979489200435043</v>
      </c>
      <c r="T7" s="84">
        <v>200</v>
      </c>
      <c r="U7" s="83"/>
      <c r="V7" s="111"/>
      <c r="X7" s="105">
        <f t="shared" si="4"/>
        <v>200</v>
      </c>
      <c r="Z7" s="61">
        <f t="shared" si="3"/>
        <v>0</v>
      </c>
    </row>
    <row r="8" s="61" customFormat="1" ht="19" customHeight="1" spans="1:26">
      <c r="A8" s="20">
        <v>6</v>
      </c>
      <c r="B8" s="20">
        <v>307</v>
      </c>
      <c r="C8" s="21" t="s">
        <v>118</v>
      </c>
      <c r="D8" s="21" t="s">
        <v>116</v>
      </c>
      <c r="E8" s="78">
        <v>2</v>
      </c>
      <c r="F8" s="78">
        <v>3</v>
      </c>
      <c r="G8" s="79">
        <v>200</v>
      </c>
      <c r="H8" s="77">
        <v>600</v>
      </c>
      <c r="I8" s="89">
        <v>100000</v>
      </c>
      <c r="J8" s="90">
        <v>22175.4</v>
      </c>
      <c r="K8" s="91">
        <v>0.221754</v>
      </c>
      <c r="L8" s="92">
        <v>120000</v>
      </c>
      <c r="M8" s="92">
        <v>23198.88</v>
      </c>
      <c r="N8" s="93">
        <v>0.193324</v>
      </c>
      <c r="O8" s="94">
        <v>133790.88</v>
      </c>
      <c r="P8" s="94">
        <v>22604.62</v>
      </c>
      <c r="Q8" s="102">
        <f t="shared" si="0"/>
        <v>0.168954864487026</v>
      </c>
      <c r="R8" s="103">
        <f t="shared" si="1"/>
        <v>1.3379088</v>
      </c>
      <c r="S8" s="103">
        <f t="shared" si="2"/>
        <v>1.114924</v>
      </c>
      <c r="T8" s="79">
        <v>200</v>
      </c>
      <c r="U8" s="78"/>
      <c r="V8" s="112"/>
      <c r="X8" s="105">
        <f t="shared" si="4"/>
        <v>200</v>
      </c>
      <c r="Z8" s="61">
        <f t="shared" si="3"/>
        <v>0</v>
      </c>
    </row>
    <row r="9" s="61" customFormat="1" customHeight="1" spans="1:26">
      <c r="A9" s="20">
        <v>7</v>
      </c>
      <c r="B9" s="20">
        <v>585</v>
      </c>
      <c r="C9" s="21" t="s">
        <v>90</v>
      </c>
      <c r="D9" s="21" t="s">
        <v>68</v>
      </c>
      <c r="E9" s="78">
        <v>2</v>
      </c>
      <c r="F9" s="78"/>
      <c r="G9" s="79">
        <v>200</v>
      </c>
      <c r="H9" s="77">
        <v>600</v>
      </c>
      <c r="I9" s="89">
        <v>17163.3366</v>
      </c>
      <c r="J9" s="90">
        <v>4235.7741661872</v>
      </c>
      <c r="K9" s="91">
        <v>0.246792</v>
      </c>
      <c r="L9" s="92">
        <v>19030.70762208</v>
      </c>
      <c r="M9" s="92">
        <v>4094.49480630576</v>
      </c>
      <c r="N9" s="93">
        <v>0.215152</v>
      </c>
      <c r="O9" s="94">
        <v>34040.01</v>
      </c>
      <c r="P9" s="94">
        <v>8192.56</v>
      </c>
      <c r="Q9" s="102">
        <f t="shared" si="0"/>
        <v>0.240674429884127</v>
      </c>
      <c r="R9" s="106">
        <f t="shared" si="1"/>
        <v>1.98329793287396</v>
      </c>
      <c r="S9" s="103">
        <f t="shared" si="2"/>
        <v>1.78868861189932</v>
      </c>
      <c r="T9" s="79">
        <v>200</v>
      </c>
      <c r="U9" s="78">
        <v>200</v>
      </c>
      <c r="V9" s="104" t="s">
        <v>202</v>
      </c>
      <c r="X9" s="105">
        <f t="shared" si="4"/>
        <v>400</v>
      </c>
      <c r="Z9" s="61">
        <f t="shared" si="3"/>
        <v>0</v>
      </c>
    </row>
    <row r="10" s="61" customFormat="1" customHeight="1" spans="1:26">
      <c r="A10" s="20">
        <v>8</v>
      </c>
      <c r="B10" s="20">
        <v>730</v>
      </c>
      <c r="C10" s="21" t="s">
        <v>127</v>
      </c>
      <c r="D10" s="21" t="s">
        <v>68</v>
      </c>
      <c r="E10" s="78">
        <v>2</v>
      </c>
      <c r="F10" s="78"/>
      <c r="G10" s="79">
        <v>200</v>
      </c>
      <c r="H10" s="77">
        <v>600</v>
      </c>
      <c r="I10" s="89">
        <v>18103.0867943232</v>
      </c>
      <c r="J10" s="90">
        <v>4346.26148992829</v>
      </c>
      <c r="K10" s="91">
        <v>0.240084</v>
      </c>
      <c r="L10" s="92">
        <v>20255.1817524323</v>
      </c>
      <c r="M10" s="92">
        <v>4239.4905615111</v>
      </c>
      <c r="N10" s="93">
        <v>0.209304</v>
      </c>
      <c r="O10" s="94">
        <v>22952.37</v>
      </c>
      <c r="P10" s="94">
        <v>4735.72</v>
      </c>
      <c r="Q10" s="102">
        <f t="shared" si="0"/>
        <v>0.206328148247872</v>
      </c>
      <c r="R10" s="103">
        <f t="shared" si="1"/>
        <v>1.26787051627005</v>
      </c>
      <c r="S10" s="103">
        <f t="shared" si="2"/>
        <v>1.13316040707676</v>
      </c>
      <c r="T10" s="79">
        <v>200</v>
      </c>
      <c r="U10" s="78"/>
      <c r="V10" s="112"/>
      <c r="X10" s="105">
        <f t="shared" si="4"/>
        <v>200</v>
      </c>
      <c r="Z10" s="61">
        <f t="shared" si="3"/>
        <v>0</v>
      </c>
    </row>
    <row r="11" s="61" customFormat="1" customHeight="1" spans="1:26">
      <c r="A11" s="81">
        <v>9</v>
      </c>
      <c r="B11" s="81">
        <v>341</v>
      </c>
      <c r="C11" s="82" t="s">
        <v>143</v>
      </c>
      <c r="D11" s="82" t="s">
        <v>53</v>
      </c>
      <c r="E11" s="83">
        <v>2</v>
      </c>
      <c r="F11" s="83">
        <v>4</v>
      </c>
      <c r="G11" s="84">
        <v>200</v>
      </c>
      <c r="H11" s="77">
        <v>600</v>
      </c>
      <c r="I11" s="89">
        <v>36962.3549988</v>
      </c>
      <c r="J11" s="90">
        <v>7334.51402712188</v>
      </c>
      <c r="K11" s="91">
        <v>0.198432</v>
      </c>
      <c r="L11" s="92">
        <v>40983.8592226694</v>
      </c>
      <c r="M11" s="92">
        <v>7089.87977464803</v>
      </c>
      <c r="N11" s="93">
        <v>0.172992</v>
      </c>
      <c r="O11" s="94">
        <v>44364.31</v>
      </c>
      <c r="P11" s="94">
        <v>9698.37</v>
      </c>
      <c r="Q11" s="102">
        <f t="shared" si="0"/>
        <v>0.218607479751178</v>
      </c>
      <c r="R11" s="109">
        <f t="shared" si="1"/>
        <v>1.20025658542158</v>
      </c>
      <c r="S11" s="109">
        <f t="shared" si="2"/>
        <v>1.08248249045958</v>
      </c>
      <c r="T11" s="84">
        <v>200</v>
      </c>
      <c r="U11" s="83"/>
      <c r="V11" s="111"/>
      <c r="X11" s="105">
        <f t="shared" si="4"/>
        <v>200</v>
      </c>
      <c r="Z11" s="61">
        <f t="shared" si="3"/>
        <v>0</v>
      </c>
    </row>
    <row r="12" s="61" customFormat="1" customHeight="1" spans="1:26">
      <c r="A12" s="81">
        <v>10</v>
      </c>
      <c r="B12" s="81">
        <v>712</v>
      </c>
      <c r="C12" s="82" t="s">
        <v>158</v>
      </c>
      <c r="D12" s="82" t="s">
        <v>73</v>
      </c>
      <c r="E12" s="83">
        <v>2</v>
      </c>
      <c r="F12" s="83"/>
      <c r="G12" s="84">
        <v>200</v>
      </c>
      <c r="H12" s="77">
        <v>600</v>
      </c>
      <c r="I12" s="89">
        <v>17102.07155</v>
      </c>
      <c r="J12" s="90">
        <v>4626.1787625612</v>
      </c>
      <c r="K12" s="91">
        <v>0.270504</v>
      </c>
      <c r="L12" s="92">
        <v>19824.72134076</v>
      </c>
      <c r="M12" s="92">
        <v>4675.14508546339</v>
      </c>
      <c r="N12" s="93">
        <v>0.235824</v>
      </c>
      <c r="O12" s="94">
        <v>12395.34</v>
      </c>
      <c r="P12" s="94">
        <v>4047.52</v>
      </c>
      <c r="Q12" s="102">
        <f t="shared" si="0"/>
        <v>0.326535617417513</v>
      </c>
      <c r="R12" s="109">
        <f t="shared" si="1"/>
        <v>0.724785881275301</v>
      </c>
      <c r="S12" s="109">
        <f t="shared" si="2"/>
        <v>0.625246619457644</v>
      </c>
      <c r="T12" s="84">
        <v>0</v>
      </c>
      <c r="U12" s="83"/>
      <c r="V12" s="111"/>
      <c r="X12" s="105">
        <f t="shared" si="4"/>
        <v>0</v>
      </c>
      <c r="Z12" s="61">
        <f t="shared" si="3"/>
        <v>-200</v>
      </c>
    </row>
    <row r="13" s="61" customFormat="1" customHeight="1" spans="1:26">
      <c r="A13" s="81">
        <v>11</v>
      </c>
      <c r="B13" s="81">
        <v>581</v>
      </c>
      <c r="C13" s="82" t="s">
        <v>109</v>
      </c>
      <c r="D13" s="82" t="s">
        <v>68</v>
      </c>
      <c r="E13" s="83">
        <v>2</v>
      </c>
      <c r="F13" s="83"/>
      <c r="G13" s="84">
        <v>200</v>
      </c>
      <c r="H13" s="77">
        <v>600</v>
      </c>
      <c r="I13" s="89">
        <v>17551.872</v>
      </c>
      <c r="J13" s="90">
        <v>4557.554187264</v>
      </c>
      <c r="K13" s="91">
        <v>0.259662</v>
      </c>
      <c r="L13" s="92">
        <v>19461.5156736</v>
      </c>
      <c r="M13" s="92">
        <v>4405.54222606418</v>
      </c>
      <c r="N13" s="93">
        <v>0.226372</v>
      </c>
      <c r="O13" s="94">
        <v>28714.11</v>
      </c>
      <c r="P13" s="94">
        <v>6694.59</v>
      </c>
      <c r="Q13" s="102">
        <f t="shared" si="0"/>
        <v>0.233146352089617</v>
      </c>
      <c r="R13" s="109">
        <f t="shared" si="1"/>
        <v>1.63595712183863</v>
      </c>
      <c r="S13" s="109">
        <f t="shared" si="2"/>
        <v>1.47543030468852</v>
      </c>
      <c r="T13" s="84">
        <v>200</v>
      </c>
      <c r="U13" s="83">
        <v>200</v>
      </c>
      <c r="V13" s="113" t="s">
        <v>203</v>
      </c>
      <c r="X13" s="105">
        <f t="shared" si="4"/>
        <v>400</v>
      </c>
      <c r="Z13" s="61">
        <f t="shared" si="3"/>
        <v>0</v>
      </c>
    </row>
    <row r="14" s="61" customFormat="1" customHeight="1" spans="1:16376">
      <c r="A14" s="20">
        <v>12</v>
      </c>
      <c r="B14" s="20">
        <v>750</v>
      </c>
      <c r="C14" s="21" t="s">
        <v>161</v>
      </c>
      <c r="D14" s="21" t="s">
        <v>73</v>
      </c>
      <c r="E14" s="78">
        <v>2</v>
      </c>
      <c r="F14" s="78">
        <v>5</v>
      </c>
      <c r="G14" s="79">
        <v>200</v>
      </c>
      <c r="H14" s="77">
        <v>600</v>
      </c>
      <c r="I14" s="89">
        <v>35398.289842815</v>
      </c>
      <c r="J14" s="90">
        <v>8926.52834282203</v>
      </c>
      <c r="K14" s="91">
        <v>0.252174</v>
      </c>
      <c r="L14" s="92">
        <v>39249.6237777133</v>
      </c>
      <c r="M14" s="92">
        <v>8628.7942897876</v>
      </c>
      <c r="N14" s="93">
        <v>0.219844</v>
      </c>
      <c r="O14" s="95">
        <v>37839.2</v>
      </c>
      <c r="P14" s="95">
        <v>10304.8</v>
      </c>
      <c r="Q14" s="114">
        <f t="shared" si="0"/>
        <v>0.272331338928941</v>
      </c>
      <c r="R14" s="103">
        <f t="shared" si="1"/>
        <v>1.06895559553933</v>
      </c>
      <c r="S14" s="103">
        <f t="shared" si="2"/>
        <v>0.964065291792321</v>
      </c>
      <c r="T14" s="79">
        <v>200</v>
      </c>
      <c r="U14" s="78"/>
      <c r="V14" s="112"/>
      <c r="X14" s="105">
        <f t="shared" si="4"/>
        <v>200</v>
      </c>
      <c r="Y14" s="115" t="s">
        <v>204</v>
      </c>
      <c r="Z14" s="61">
        <f t="shared" si="3"/>
        <v>0</v>
      </c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  <c r="XEQ14" s="116"/>
      <c r="XER14" s="116"/>
      <c r="XES14" s="116"/>
      <c r="XET14" s="116"/>
      <c r="XEU14" s="116"/>
      <c r="XEV14" s="116"/>
    </row>
    <row r="15" s="61" customFormat="1" customHeight="1" spans="1:16376">
      <c r="A15" s="20">
        <v>13</v>
      </c>
      <c r="B15" s="20">
        <v>385</v>
      </c>
      <c r="C15" s="21" t="s">
        <v>96</v>
      </c>
      <c r="D15" s="21" t="s">
        <v>53</v>
      </c>
      <c r="E15" s="78">
        <v>2</v>
      </c>
      <c r="F15" s="78"/>
      <c r="G15" s="79">
        <v>200</v>
      </c>
      <c r="H15" s="77">
        <v>600</v>
      </c>
      <c r="I15" s="89">
        <v>17652.9186</v>
      </c>
      <c r="J15" s="90">
        <v>3355.5726849996</v>
      </c>
      <c r="K15" s="91">
        <v>0.190086</v>
      </c>
      <c r="L15" s="92">
        <v>19573.55614368</v>
      </c>
      <c r="M15" s="92">
        <v>3243.65142990608</v>
      </c>
      <c r="N15" s="93">
        <v>0.165716</v>
      </c>
      <c r="O15" s="94">
        <v>25204.76</v>
      </c>
      <c r="P15" s="94">
        <v>5205.25</v>
      </c>
      <c r="Q15" s="102">
        <f t="shared" si="0"/>
        <v>0.206518530626755</v>
      </c>
      <c r="R15" s="106">
        <f t="shared" si="1"/>
        <v>1.42779562808385</v>
      </c>
      <c r="S15" s="103">
        <f t="shared" si="2"/>
        <v>1.28769446977259</v>
      </c>
      <c r="T15" s="79">
        <v>200</v>
      </c>
      <c r="U15" s="78">
        <v>200</v>
      </c>
      <c r="V15" s="112" t="s">
        <v>242</v>
      </c>
      <c r="X15" s="105">
        <f t="shared" si="4"/>
        <v>400</v>
      </c>
      <c r="Y15" s="115" t="s">
        <v>204</v>
      </c>
      <c r="Z15" s="61">
        <f t="shared" si="3"/>
        <v>0</v>
      </c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  <c r="XEQ15" s="116"/>
      <c r="XER15" s="116"/>
      <c r="XES15" s="116"/>
      <c r="XET15" s="116"/>
      <c r="XEU15" s="116"/>
      <c r="XEV15" s="116"/>
    </row>
    <row r="16" s="61" customFormat="1" customHeight="1" spans="1:16376">
      <c r="A16" s="20">
        <v>14</v>
      </c>
      <c r="B16" s="20">
        <v>373</v>
      </c>
      <c r="C16" s="21" t="s">
        <v>130</v>
      </c>
      <c r="D16" s="21" t="s">
        <v>49</v>
      </c>
      <c r="E16" s="78">
        <v>2</v>
      </c>
      <c r="F16" s="78"/>
      <c r="G16" s="79">
        <v>200</v>
      </c>
      <c r="H16" s="77">
        <v>600</v>
      </c>
      <c r="I16" s="89">
        <v>16788.0998441568</v>
      </c>
      <c r="J16" s="90">
        <v>3810.56290262671</v>
      </c>
      <c r="K16" s="91">
        <v>0.22698</v>
      </c>
      <c r="L16" s="92">
        <v>18783.8691536302</v>
      </c>
      <c r="M16" s="92">
        <v>3716.95202812034</v>
      </c>
      <c r="N16" s="93">
        <v>0.19788</v>
      </c>
      <c r="O16" s="94">
        <v>16276.8</v>
      </c>
      <c r="P16" s="94">
        <v>3885.97</v>
      </c>
      <c r="Q16" s="102">
        <f t="shared" si="0"/>
        <v>0.238742873292048</v>
      </c>
      <c r="R16" s="103">
        <f t="shared" si="1"/>
        <v>0.969543912122088</v>
      </c>
      <c r="S16" s="103">
        <f t="shared" si="2"/>
        <v>0.866530737989852</v>
      </c>
      <c r="T16" s="79">
        <v>0</v>
      </c>
      <c r="U16" s="78"/>
      <c r="V16" s="112"/>
      <c r="X16" s="105">
        <f t="shared" si="4"/>
        <v>0</v>
      </c>
      <c r="Y16" s="115" t="s">
        <v>204</v>
      </c>
      <c r="Z16" s="61">
        <f t="shared" si="3"/>
        <v>-200</v>
      </c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  <c r="XEQ16" s="116"/>
      <c r="XER16" s="116"/>
      <c r="XES16" s="116"/>
      <c r="XET16" s="116"/>
      <c r="XEU16" s="116"/>
      <c r="XEV16" s="116"/>
    </row>
    <row r="17" s="61" customFormat="1" ht="18" customHeight="1" spans="1:26">
      <c r="A17" s="81">
        <v>15</v>
      </c>
      <c r="B17" s="81">
        <v>571</v>
      </c>
      <c r="C17" s="82" t="s">
        <v>146</v>
      </c>
      <c r="D17" s="82" t="s">
        <v>73</v>
      </c>
      <c r="E17" s="83">
        <v>2</v>
      </c>
      <c r="F17" s="83">
        <v>6</v>
      </c>
      <c r="G17" s="84">
        <v>200</v>
      </c>
      <c r="H17" s="77">
        <v>600</v>
      </c>
      <c r="I17" s="89">
        <v>26085.4377633504</v>
      </c>
      <c r="J17" s="90">
        <v>6403.08806601857</v>
      </c>
      <c r="K17" s="91">
        <v>0.245466</v>
      </c>
      <c r="L17" s="92">
        <v>28923.5333920029</v>
      </c>
      <c r="M17" s="92">
        <v>6189.52045175506</v>
      </c>
      <c r="N17" s="93">
        <v>0.213996</v>
      </c>
      <c r="O17" s="94">
        <v>24915.69</v>
      </c>
      <c r="P17" s="94">
        <v>5619.53</v>
      </c>
      <c r="Q17" s="102">
        <f t="shared" si="0"/>
        <v>0.225541817224408</v>
      </c>
      <c r="R17" s="109">
        <f t="shared" si="1"/>
        <v>0.955157058357139</v>
      </c>
      <c r="S17" s="109">
        <f t="shared" si="2"/>
        <v>0.861433133438979</v>
      </c>
      <c r="T17" s="84">
        <v>0</v>
      </c>
      <c r="U17" s="83"/>
      <c r="V17" s="113"/>
      <c r="X17" s="105">
        <f t="shared" si="4"/>
        <v>0</v>
      </c>
      <c r="Z17" s="61">
        <f t="shared" si="3"/>
        <v>-200</v>
      </c>
    </row>
    <row r="18" s="61" customFormat="1" customHeight="1" spans="1:26">
      <c r="A18" s="81">
        <v>16</v>
      </c>
      <c r="B18" s="81">
        <v>365</v>
      </c>
      <c r="C18" s="82" t="s">
        <v>150</v>
      </c>
      <c r="D18" s="82" t="s">
        <v>68</v>
      </c>
      <c r="E18" s="83">
        <v>2</v>
      </c>
      <c r="F18" s="83"/>
      <c r="G18" s="84">
        <v>200</v>
      </c>
      <c r="H18" s="77">
        <v>600</v>
      </c>
      <c r="I18" s="89">
        <v>18054</v>
      </c>
      <c r="J18" s="90">
        <v>4320.394416</v>
      </c>
      <c r="K18" s="91">
        <v>0.239304</v>
      </c>
      <c r="L18" s="92">
        <v>20018.2752</v>
      </c>
      <c r="M18" s="92">
        <v>4176.2926453248</v>
      </c>
      <c r="N18" s="93">
        <v>0.208624</v>
      </c>
      <c r="O18" s="94">
        <v>23839.6</v>
      </c>
      <c r="P18" s="94">
        <v>5639.11</v>
      </c>
      <c r="Q18" s="102">
        <f t="shared" si="0"/>
        <v>0.236543817849293</v>
      </c>
      <c r="R18" s="108">
        <f t="shared" si="1"/>
        <v>1.32046083970311</v>
      </c>
      <c r="S18" s="109">
        <f t="shared" si="2"/>
        <v>1.19089181069906</v>
      </c>
      <c r="T18" s="84">
        <v>200</v>
      </c>
      <c r="U18" s="83">
        <v>200</v>
      </c>
      <c r="V18" s="113" t="s">
        <v>243</v>
      </c>
      <c r="X18" s="105">
        <f t="shared" si="4"/>
        <v>400</v>
      </c>
      <c r="Z18" s="61">
        <f t="shared" si="3"/>
        <v>0</v>
      </c>
    </row>
    <row r="19" s="61" customFormat="1" customHeight="1" spans="1:26">
      <c r="A19" s="81">
        <v>17</v>
      </c>
      <c r="B19" s="81">
        <v>387</v>
      </c>
      <c r="C19" s="82" t="s">
        <v>156</v>
      </c>
      <c r="D19" s="82" t="s">
        <v>73</v>
      </c>
      <c r="E19" s="83">
        <v>2</v>
      </c>
      <c r="F19" s="83"/>
      <c r="G19" s="84">
        <v>200</v>
      </c>
      <c r="H19" s="77">
        <v>600</v>
      </c>
      <c r="I19" s="89">
        <v>15794.3207168352</v>
      </c>
      <c r="J19" s="90">
        <v>3174.75323000818</v>
      </c>
      <c r="K19" s="91">
        <v>0.201006</v>
      </c>
      <c r="L19" s="92">
        <v>17671.9495636526</v>
      </c>
      <c r="M19" s="92">
        <v>3096.76175373622</v>
      </c>
      <c r="N19" s="93">
        <v>0.175236</v>
      </c>
      <c r="O19" s="94">
        <v>16881.49</v>
      </c>
      <c r="P19" s="94">
        <v>3820.74</v>
      </c>
      <c r="Q19" s="102">
        <f t="shared" si="0"/>
        <v>0.226327178465882</v>
      </c>
      <c r="R19" s="109">
        <f t="shared" si="1"/>
        <v>1.06883292435654</v>
      </c>
      <c r="S19" s="109">
        <f t="shared" si="2"/>
        <v>0.955270381414035</v>
      </c>
      <c r="T19" s="84">
        <v>200</v>
      </c>
      <c r="U19" s="83"/>
      <c r="V19" s="111"/>
      <c r="X19" s="105">
        <f t="shared" si="4"/>
        <v>200</v>
      </c>
      <c r="Z19" s="61">
        <f t="shared" si="3"/>
        <v>0</v>
      </c>
    </row>
    <row r="20" s="61" customFormat="1" customHeight="1" spans="1:26">
      <c r="A20" s="20">
        <v>18</v>
      </c>
      <c r="B20" s="20">
        <v>707</v>
      </c>
      <c r="C20" s="21" t="s">
        <v>128</v>
      </c>
      <c r="D20" s="21" t="s">
        <v>73</v>
      </c>
      <c r="E20" s="78">
        <v>3</v>
      </c>
      <c r="F20" s="78">
        <v>7</v>
      </c>
      <c r="G20" s="79">
        <v>200</v>
      </c>
      <c r="H20" s="77">
        <v>600</v>
      </c>
      <c r="I20" s="89">
        <v>15045</v>
      </c>
      <c r="J20" s="90">
        <v>3623.79888</v>
      </c>
      <c r="K20" s="91">
        <v>0.240864</v>
      </c>
      <c r="L20" s="92">
        <v>17440.164</v>
      </c>
      <c r="M20" s="92">
        <v>3662.155397376</v>
      </c>
      <c r="N20" s="93">
        <v>0.209984</v>
      </c>
      <c r="O20" s="94">
        <v>18801.91</v>
      </c>
      <c r="P20" s="94">
        <v>4810.33</v>
      </c>
      <c r="Q20" s="102">
        <f t="shared" si="0"/>
        <v>0.255842624499319</v>
      </c>
      <c r="R20" s="103">
        <f t="shared" si="1"/>
        <v>1.24971153207046</v>
      </c>
      <c r="S20" s="103">
        <f t="shared" si="2"/>
        <v>1.07808103180681</v>
      </c>
      <c r="T20" s="79">
        <v>200</v>
      </c>
      <c r="U20" s="78"/>
      <c r="V20" s="104"/>
      <c r="X20" s="105">
        <f t="shared" si="4"/>
        <v>200</v>
      </c>
      <c r="Z20" s="61">
        <f t="shared" si="3"/>
        <v>0</v>
      </c>
    </row>
    <row r="21" s="61" customFormat="1" customHeight="1" spans="1:26">
      <c r="A21" s="20">
        <v>19</v>
      </c>
      <c r="B21" s="20">
        <v>102934</v>
      </c>
      <c r="C21" s="21" t="s">
        <v>114</v>
      </c>
      <c r="D21" s="21" t="s">
        <v>68</v>
      </c>
      <c r="E21" s="78">
        <v>3</v>
      </c>
      <c r="F21" s="78"/>
      <c r="G21" s="79">
        <v>200</v>
      </c>
      <c r="H21" s="77">
        <v>600</v>
      </c>
      <c r="I21" s="89">
        <v>14829.6661289952</v>
      </c>
      <c r="J21" s="90">
        <v>3157.82910550824</v>
      </c>
      <c r="K21" s="91">
        <v>0.21294</v>
      </c>
      <c r="L21" s="92">
        <v>16592.6168384102</v>
      </c>
      <c r="M21" s="92">
        <v>3080.25338988246</v>
      </c>
      <c r="N21" s="93">
        <v>0.18564</v>
      </c>
      <c r="O21" s="94">
        <v>20647.7</v>
      </c>
      <c r="P21" s="94">
        <v>3472.14</v>
      </c>
      <c r="Q21" s="102">
        <f t="shared" si="0"/>
        <v>0.168161102689404</v>
      </c>
      <c r="R21" s="103">
        <f t="shared" si="1"/>
        <v>1.39232399572565</v>
      </c>
      <c r="S21" s="103">
        <f t="shared" si="2"/>
        <v>1.24439081557062</v>
      </c>
      <c r="T21" s="79">
        <v>200</v>
      </c>
      <c r="U21" s="78"/>
      <c r="V21" s="104"/>
      <c r="X21" s="105">
        <f t="shared" si="4"/>
        <v>200</v>
      </c>
      <c r="Z21" s="61">
        <f t="shared" si="3"/>
        <v>0</v>
      </c>
    </row>
    <row r="22" s="61" customFormat="1" customHeight="1" spans="1:26">
      <c r="A22" s="20">
        <v>20</v>
      </c>
      <c r="B22" s="20">
        <v>379</v>
      </c>
      <c r="C22" s="21" t="s">
        <v>67</v>
      </c>
      <c r="D22" s="21" t="s">
        <v>68</v>
      </c>
      <c r="E22" s="78">
        <v>3</v>
      </c>
      <c r="F22" s="78"/>
      <c r="G22" s="79">
        <v>200</v>
      </c>
      <c r="H22" s="77">
        <v>600</v>
      </c>
      <c r="I22" s="89">
        <v>12483.5132313216</v>
      </c>
      <c r="J22" s="90">
        <v>2699.13529682343</v>
      </c>
      <c r="K22" s="91">
        <v>0.216216</v>
      </c>
      <c r="L22" s="92">
        <v>13967.5532842611</v>
      </c>
      <c r="M22" s="92">
        <v>2632.82792387008</v>
      </c>
      <c r="N22" s="93">
        <v>0.188496</v>
      </c>
      <c r="O22" s="94">
        <v>28018.56</v>
      </c>
      <c r="P22" s="94">
        <v>5819.93</v>
      </c>
      <c r="Q22" s="102">
        <f t="shared" si="0"/>
        <v>0.20771695618904</v>
      </c>
      <c r="R22" s="106">
        <f t="shared" si="1"/>
        <v>2.24444509176314</v>
      </c>
      <c r="S22" s="103">
        <f t="shared" si="2"/>
        <v>2.00597480673812</v>
      </c>
      <c r="T22" s="79">
        <v>200</v>
      </c>
      <c r="U22" s="78">
        <v>200</v>
      </c>
      <c r="V22" s="112" t="s">
        <v>202</v>
      </c>
      <c r="X22" s="105">
        <f t="shared" si="4"/>
        <v>400</v>
      </c>
      <c r="Z22" s="61">
        <f t="shared" si="3"/>
        <v>0</v>
      </c>
    </row>
    <row r="23" s="61" customFormat="1" customHeight="1" spans="1:26">
      <c r="A23" s="81">
        <v>21</v>
      </c>
      <c r="B23" s="81">
        <v>742</v>
      </c>
      <c r="C23" s="82" t="s">
        <v>155</v>
      </c>
      <c r="D23" s="82" t="s">
        <v>49</v>
      </c>
      <c r="E23" s="83">
        <v>3</v>
      </c>
      <c r="F23" s="83">
        <v>8</v>
      </c>
      <c r="G23" s="84">
        <v>200</v>
      </c>
      <c r="H23" s="77">
        <v>600</v>
      </c>
      <c r="I23" s="89">
        <v>16442.8231314144</v>
      </c>
      <c r="J23" s="90">
        <v>3496.20459678638</v>
      </c>
      <c r="K23" s="91">
        <v>0.212628</v>
      </c>
      <c r="L23" s="92">
        <v>18397.5459452769</v>
      </c>
      <c r="M23" s="92">
        <v>3410.3162967841</v>
      </c>
      <c r="N23" s="93">
        <v>0.185368</v>
      </c>
      <c r="O23" s="94">
        <v>16597.12</v>
      </c>
      <c r="P23" s="94">
        <v>3322.96</v>
      </c>
      <c r="Q23" s="102">
        <f t="shared" si="0"/>
        <v>0.200213049010913</v>
      </c>
      <c r="R23" s="109">
        <f t="shared" si="1"/>
        <v>1.00938384286886</v>
      </c>
      <c r="S23" s="109">
        <f t="shared" si="2"/>
        <v>0.902137711701755</v>
      </c>
      <c r="T23" s="84">
        <v>200</v>
      </c>
      <c r="U23" s="83"/>
      <c r="V23" s="111"/>
      <c r="X23" s="105">
        <f t="shared" si="4"/>
        <v>200</v>
      </c>
      <c r="Z23" s="61">
        <f t="shared" si="3"/>
        <v>0</v>
      </c>
    </row>
    <row r="24" s="61" customFormat="1" customHeight="1" spans="1:26">
      <c r="A24" s="81">
        <v>22</v>
      </c>
      <c r="B24" s="81">
        <v>726</v>
      </c>
      <c r="C24" s="82" t="s">
        <v>102</v>
      </c>
      <c r="D24" s="82" t="s">
        <v>68</v>
      </c>
      <c r="E24" s="83">
        <v>3</v>
      </c>
      <c r="F24" s="83"/>
      <c r="G24" s="84">
        <v>200</v>
      </c>
      <c r="H24" s="77">
        <v>600</v>
      </c>
      <c r="I24" s="89">
        <v>11997.1614071232</v>
      </c>
      <c r="J24" s="90">
        <v>2868.16137760094</v>
      </c>
      <c r="K24" s="91">
        <v>0.23907</v>
      </c>
      <c r="L24" s="92">
        <v>13423.383955202</v>
      </c>
      <c r="M24" s="92">
        <v>2797.7016839432</v>
      </c>
      <c r="N24" s="93">
        <v>0.20842</v>
      </c>
      <c r="O24" s="94">
        <v>20835.59</v>
      </c>
      <c r="P24" s="94">
        <v>3786.62</v>
      </c>
      <c r="Q24" s="102">
        <f t="shared" si="0"/>
        <v>0.18173807413181</v>
      </c>
      <c r="R24" s="109">
        <f t="shared" si="1"/>
        <v>1.73670998438256</v>
      </c>
      <c r="S24" s="109">
        <f t="shared" si="2"/>
        <v>1.55218610072802</v>
      </c>
      <c r="T24" s="84">
        <v>200</v>
      </c>
      <c r="U24" s="83"/>
      <c r="V24" s="113"/>
      <c r="X24" s="105">
        <f t="shared" si="4"/>
        <v>200</v>
      </c>
      <c r="Z24" s="61">
        <f t="shared" si="3"/>
        <v>0</v>
      </c>
    </row>
    <row r="25" s="61" customFormat="1" ht="16" customHeight="1" spans="1:26">
      <c r="A25" s="81">
        <v>23</v>
      </c>
      <c r="B25" s="81">
        <v>578</v>
      </c>
      <c r="C25" s="82" t="s">
        <v>51</v>
      </c>
      <c r="D25" s="82" t="s">
        <v>49</v>
      </c>
      <c r="E25" s="83">
        <v>3</v>
      </c>
      <c r="F25" s="83"/>
      <c r="G25" s="84">
        <v>200</v>
      </c>
      <c r="H25" s="77">
        <v>600</v>
      </c>
      <c r="I25" s="89">
        <v>12405.3582609012</v>
      </c>
      <c r="J25" s="90">
        <v>3404.07992822433</v>
      </c>
      <c r="K25" s="91">
        <v>0.274404</v>
      </c>
      <c r="L25" s="92">
        <v>14380.2912960367</v>
      </c>
      <c r="M25" s="92">
        <v>3440.11080500308</v>
      </c>
      <c r="N25" s="93">
        <v>0.239224</v>
      </c>
      <c r="O25" s="94">
        <v>36753.39</v>
      </c>
      <c r="P25" s="94">
        <v>8485.27</v>
      </c>
      <c r="Q25" s="102">
        <f t="shared" si="0"/>
        <v>0.230870404063408</v>
      </c>
      <c r="R25" s="108">
        <f t="shared" si="1"/>
        <v>2.96270282784481</v>
      </c>
      <c r="S25" s="109">
        <f t="shared" si="2"/>
        <v>2.55581679420705</v>
      </c>
      <c r="T25" s="84">
        <v>200</v>
      </c>
      <c r="U25" s="83">
        <v>200</v>
      </c>
      <c r="V25" s="111" t="s">
        <v>202</v>
      </c>
      <c r="X25" s="105">
        <f t="shared" si="4"/>
        <v>400</v>
      </c>
      <c r="Z25" s="61">
        <f t="shared" si="3"/>
        <v>0</v>
      </c>
    </row>
    <row r="26" s="61" customFormat="1" customHeight="1" spans="1:26">
      <c r="A26" s="20">
        <v>24</v>
      </c>
      <c r="B26" s="20">
        <v>546</v>
      </c>
      <c r="C26" s="21" t="s">
        <v>151</v>
      </c>
      <c r="D26" s="21" t="s">
        <v>73</v>
      </c>
      <c r="E26" s="78">
        <v>3</v>
      </c>
      <c r="F26" s="78">
        <v>9</v>
      </c>
      <c r="G26" s="79">
        <v>200</v>
      </c>
      <c r="H26" s="77">
        <v>600</v>
      </c>
      <c r="I26" s="89">
        <v>14180.635</v>
      </c>
      <c r="J26" s="90">
        <v>3710.93037315</v>
      </c>
      <c r="K26" s="91">
        <v>0.26169</v>
      </c>
      <c r="L26" s="92">
        <v>16295.2512912</v>
      </c>
      <c r="M26" s="92">
        <v>3717.59862957437</v>
      </c>
      <c r="N26" s="93">
        <v>0.22814</v>
      </c>
      <c r="O26" s="94">
        <v>15925.86</v>
      </c>
      <c r="P26" s="94">
        <v>4350.66</v>
      </c>
      <c r="Q26" s="102">
        <f t="shared" si="0"/>
        <v>0.27318210759105</v>
      </c>
      <c r="R26" s="103">
        <f t="shared" si="1"/>
        <v>1.12307100493032</v>
      </c>
      <c r="S26" s="103">
        <f t="shared" si="2"/>
        <v>0.977331353496863</v>
      </c>
      <c r="T26" s="79">
        <v>200</v>
      </c>
      <c r="U26" s="78"/>
      <c r="V26" s="104"/>
      <c r="X26" s="105">
        <f t="shared" si="4"/>
        <v>200</v>
      </c>
      <c r="Z26" s="61">
        <f t="shared" si="3"/>
        <v>0</v>
      </c>
    </row>
    <row r="27" s="61" customFormat="1" customHeight="1" spans="1:26">
      <c r="A27" s="20">
        <v>25</v>
      </c>
      <c r="B27" s="20">
        <v>744</v>
      </c>
      <c r="C27" s="21" t="s">
        <v>124</v>
      </c>
      <c r="D27" s="21" t="s">
        <v>49</v>
      </c>
      <c r="E27" s="78">
        <v>3</v>
      </c>
      <c r="F27" s="78"/>
      <c r="G27" s="79">
        <v>200</v>
      </c>
      <c r="H27" s="77">
        <v>600</v>
      </c>
      <c r="I27" s="89">
        <v>14320.185</v>
      </c>
      <c r="J27" s="90">
        <v>3077.26455465</v>
      </c>
      <c r="K27" s="91">
        <v>0.21489</v>
      </c>
      <c r="L27" s="92">
        <v>16022.5685928</v>
      </c>
      <c r="M27" s="92">
        <v>3001.66800017515</v>
      </c>
      <c r="N27" s="93">
        <v>0.18734</v>
      </c>
      <c r="O27" s="94">
        <v>17399.77</v>
      </c>
      <c r="P27" s="94">
        <v>3011.21</v>
      </c>
      <c r="Q27" s="102">
        <f t="shared" si="0"/>
        <v>0.173060333556133</v>
      </c>
      <c r="R27" s="103">
        <f t="shared" si="1"/>
        <v>1.21505204017965</v>
      </c>
      <c r="S27" s="103">
        <f t="shared" si="2"/>
        <v>1.08595384686441</v>
      </c>
      <c r="T27" s="79">
        <v>200</v>
      </c>
      <c r="U27" s="78"/>
      <c r="V27" s="104"/>
      <c r="X27" s="105">
        <f t="shared" si="4"/>
        <v>200</v>
      </c>
      <c r="Z27" s="61">
        <f t="shared" si="3"/>
        <v>0</v>
      </c>
    </row>
    <row r="28" s="61" customFormat="1" customHeight="1" spans="1:26">
      <c r="A28" s="20">
        <v>26</v>
      </c>
      <c r="B28" s="20">
        <v>513</v>
      </c>
      <c r="C28" s="21" t="s">
        <v>92</v>
      </c>
      <c r="D28" s="21" t="s">
        <v>68</v>
      </c>
      <c r="E28" s="78">
        <v>3</v>
      </c>
      <c r="F28" s="78"/>
      <c r="G28" s="79">
        <v>200</v>
      </c>
      <c r="H28" s="77">
        <v>600</v>
      </c>
      <c r="I28" s="89">
        <v>14519.8605866784</v>
      </c>
      <c r="J28" s="90">
        <v>3592.44582691362</v>
      </c>
      <c r="K28" s="91">
        <v>0.247416</v>
      </c>
      <c r="L28" s="92">
        <v>16245.9816132227</v>
      </c>
      <c r="M28" s="92">
        <v>3504.19325004569</v>
      </c>
      <c r="N28" s="93">
        <v>0.215696</v>
      </c>
      <c r="O28" s="94">
        <v>17669.04</v>
      </c>
      <c r="P28" s="94">
        <v>4839.21</v>
      </c>
      <c r="Q28" s="102">
        <f t="shared" si="0"/>
        <v>0.273880754132652</v>
      </c>
      <c r="R28" s="106">
        <f t="shared" si="1"/>
        <v>1.21688771696685</v>
      </c>
      <c r="S28" s="103">
        <f t="shared" si="2"/>
        <v>1.08759448463361</v>
      </c>
      <c r="T28" s="79">
        <v>200</v>
      </c>
      <c r="U28" s="78">
        <v>200</v>
      </c>
      <c r="V28" s="112" t="s">
        <v>202</v>
      </c>
      <c r="X28" s="105">
        <f t="shared" si="4"/>
        <v>400</v>
      </c>
      <c r="Z28" s="61">
        <f t="shared" si="3"/>
        <v>0</v>
      </c>
    </row>
    <row r="29" s="61" customFormat="1" customHeight="1" spans="1:26">
      <c r="A29" s="81">
        <v>27</v>
      </c>
      <c r="B29" s="81">
        <v>724</v>
      </c>
      <c r="C29" s="82" t="s">
        <v>131</v>
      </c>
      <c r="D29" s="82" t="s">
        <v>73</v>
      </c>
      <c r="E29" s="83">
        <v>3</v>
      </c>
      <c r="F29" s="83">
        <v>10</v>
      </c>
      <c r="G29" s="84">
        <v>200</v>
      </c>
      <c r="H29" s="77">
        <v>600</v>
      </c>
      <c r="I29" s="89">
        <v>12919.708347456</v>
      </c>
      <c r="J29" s="90">
        <v>3188.48066248536</v>
      </c>
      <c r="K29" s="91">
        <v>0.246792</v>
      </c>
      <c r="L29" s="92">
        <v>14455.6032758016</v>
      </c>
      <c r="M29" s="92">
        <v>3110.15195599526</v>
      </c>
      <c r="N29" s="93">
        <v>0.215152</v>
      </c>
      <c r="O29" s="94">
        <v>13662.12</v>
      </c>
      <c r="P29" s="94">
        <v>2473.54</v>
      </c>
      <c r="Q29" s="102">
        <f t="shared" si="0"/>
        <v>0.181050964272016</v>
      </c>
      <c r="R29" s="109">
        <f t="shared" si="1"/>
        <v>1.0574634993746</v>
      </c>
      <c r="S29" s="109">
        <f t="shared" si="2"/>
        <v>0.945108947674991</v>
      </c>
      <c r="T29" s="84">
        <v>200</v>
      </c>
      <c r="U29" s="83"/>
      <c r="V29" s="111"/>
      <c r="X29" s="105">
        <f t="shared" si="4"/>
        <v>200</v>
      </c>
      <c r="Z29" s="61">
        <f t="shared" si="3"/>
        <v>0</v>
      </c>
    </row>
    <row r="30" s="61" customFormat="1" customHeight="1" spans="1:26">
      <c r="A30" s="81">
        <v>28</v>
      </c>
      <c r="B30" s="81">
        <v>747</v>
      </c>
      <c r="C30" s="82" t="s">
        <v>56</v>
      </c>
      <c r="D30" s="82" t="s">
        <v>49</v>
      </c>
      <c r="E30" s="83">
        <v>3</v>
      </c>
      <c r="F30" s="83"/>
      <c r="G30" s="84">
        <v>200</v>
      </c>
      <c r="H30" s="77">
        <v>600</v>
      </c>
      <c r="I30" s="89">
        <v>10320.61425</v>
      </c>
      <c r="J30" s="90">
        <v>1857.1532518305</v>
      </c>
      <c r="K30" s="91">
        <v>0.179946</v>
      </c>
      <c r="L30" s="92">
        <v>13003.973955</v>
      </c>
      <c r="M30" s="92">
        <v>2040.01141816458</v>
      </c>
      <c r="N30" s="93">
        <v>0.156876</v>
      </c>
      <c r="O30" s="94">
        <v>21685.11</v>
      </c>
      <c r="P30" s="94">
        <v>4013.69</v>
      </c>
      <c r="Q30" s="102">
        <f t="shared" si="0"/>
        <v>0.185089676741322</v>
      </c>
      <c r="R30" s="108">
        <f t="shared" si="1"/>
        <v>2.10114528793671</v>
      </c>
      <c r="S30" s="109">
        <f t="shared" si="2"/>
        <v>1.6675756253466</v>
      </c>
      <c r="T30" s="84">
        <v>200</v>
      </c>
      <c r="U30" s="83">
        <v>200</v>
      </c>
      <c r="V30" s="113" t="s">
        <v>202</v>
      </c>
      <c r="X30" s="105">
        <f t="shared" si="4"/>
        <v>400</v>
      </c>
      <c r="Z30" s="61">
        <f t="shared" si="3"/>
        <v>0</v>
      </c>
    </row>
    <row r="31" s="61" customFormat="1" customHeight="1" spans="1:26">
      <c r="A31" s="81">
        <v>29</v>
      </c>
      <c r="B31" s="81">
        <v>399</v>
      </c>
      <c r="C31" s="82" t="s">
        <v>111</v>
      </c>
      <c r="D31" s="82" t="s">
        <v>73</v>
      </c>
      <c r="E31" s="83">
        <v>3</v>
      </c>
      <c r="F31" s="83"/>
      <c r="G31" s="84">
        <v>200</v>
      </c>
      <c r="H31" s="77">
        <v>600</v>
      </c>
      <c r="I31" s="89">
        <v>11600.1538219488</v>
      </c>
      <c r="J31" s="90">
        <v>2899.92245394898</v>
      </c>
      <c r="K31" s="91">
        <v>0.24999</v>
      </c>
      <c r="L31" s="92">
        <v>13446.898310403</v>
      </c>
      <c r="M31" s="92">
        <v>2930.61701776924</v>
      </c>
      <c r="N31" s="93">
        <v>0.21794</v>
      </c>
      <c r="O31" s="94">
        <v>21848.83</v>
      </c>
      <c r="P31" s="94">
        <v>5656.48</v>
      </c>
      <c r="Q31" s="102">
        <f t="shared" si="0"/>
        <v>0.258891666052599</v>
      </c>
      <c r="R31" s="109">
        <f t="shared" si="1"/>
        <v>1.88349485147857</v>
      </c>
      <c r="S31" s="109">
        <f t="shared" si="2"/>
        <v>1.62482302577517</v>
      </c>
      <c r="T31" s="84">
        <v>200</v>
      </c>
      <c r="U31" s="83"/>
      <c r="V31" s="111"/>
      <c r="X31" s="105">
        <f t="shared" si="4"/>
        <v>200</v>
      </c>
      <c r="Z31" s="61">
        <f t="shared" si="3"/>
        <v>0</v>
      </c>
    </row>
    <row r="32" s="61" customFormat="1" customHeight="1" spans="1:26">
      <c r="A32" s="20">
        <v>30</v>
      </c>
      <c r="B32" s="20">
        <v>308</v>
      </c>
      <c r="C32" s="21" t="s">
        <v>64</v>
      </c>
      <c r="D32" s="21" t="s">
        <v>49</v>
      </c>
      <c r="E32" s="78">
        <v>4</v>
      </c>
      <c r="F32" s="78">
        <v>11</v>
      </c>
      <c r="G32" s="79">
        <v>150</v>
      </c>
      <c r="H32" s="77">
        <v>450</v>
      </c>
      <c r="I32" s="89">
        <v>10696.4899826796</v>
      </c>
      <c r="J32" s="90">
        <v>2870.91651837124</v>
      </c>
      <c r="K32" s="91">
        <v>0.268398</v>
      </c>
      <c r="L32" s="92">
        <v>12399.3711879222</v>
      </c>
      <c r="M32" s="92">
        <v>2901.30406551954</v>
      </c>
      <c r="N32" s="93">
        <v>0.233988</v>
      </c>
      <c r="O32" s="94">
        <v>29795.03</v>
      </c>
      <c r="P32" s="94">
        <v>6906.04</v>
      </c>
      <c r="Q32" s="102">
        <f t="shared" si="0"/>
        <v>0.231784965479142</v>
      </c>
      <c r="R32" s="106">
        <f t="shared" si="1"/>
        <v>2.78549599431644</v>
      </c>
      <c r="S32" s="103">
        <f t="shared" si="2"/>
        <v>2.40294685500038</v>
      </c>
      <c r="T32" s="79">
        <v>150</v>
      </c>
      <c r="U32" s="78">
        <v>150</v>
      </c>
      <c r="V32" s="104" t="s">
        <v>202</v>
      </c>
      <c r="X32" s="105">
        <f t="shared" si="4"/>
        <v>300</v>
      </c>
      <c r="Z32" s="61">
        <f t="shared" si="3"/>
        <v>0</v>
      </c>
    </row>
    <row r="33" s="61" customFormat="1" customHeight="1" spans="1:26">
      <c r="A33" s="20">
        <v>31</v>
      </c>
      <c r="B33" s="20">
        <v>754</v>
      </c>
      <c r="C33" s="21" t="s">
        <v>105</v>
      </c>
      <c r="D33" s="21" t="s">
        <v>55</v>
      </c>
      <c r="E33" s="78">
        <v>4</v>
      </c>
      <c r="F33" s="78"/>
      <c r="G33" s="79">
        <v>150</v>
      </c>
      <c r="H33" s="77">
        <v>450</v>
      </c>
      <c r="I33" s="89">
        <v>10568.26492488</v>
      </c>
      <c r="J33" s="90">
        <v>2339.43339683114</v>
      </c>
      <c r="K33" s="91">
        <v>0.221364</v>
      </c>
      <c r="L33" s="92">
        <v>12250.7327009209</v>
      </c>
      <c r="M33" s="92">
        <v>2364.19539955452</v>
      </c>
      <c r="N33" s="93">
        <v>0.192984</v>
      </c>
      <c r="O33" s="94">
        <v>16741.8</v>
      </c>
      <c r="P33" s="94">
        <v>3811.83</v>
      </c>
      <c r="Q33" s="102">
        <f t="shared" si="0"/>
        <v>0.227683403218292</v>
      </c>
      <c r="R33" s="103">
        <f t="shared" si="1"/>
        <v>1.58415786498559</v>
      </c>
      <c r="S33" s="103">
        <f t="shared" si="2"/>
        <v>1.3665958117543</v>
      </c>
      <c r="T33" s="79">
        <v>150</v>
      </c>
      <c r="U33" s="78"/>
      <c r="V33" s="104"/>
      <c r="X33" s="105">
        <f t="shared" si="4"/>
        <v>150</v>
      </c>
      <c r="Z33" s="61">
        <f t="shared" si="3"/>
        <v>0</v>
      </c>
    </row>
    <row r="34" s="61" customFormat="1" customHeight="1" spans="1:26">
      <c r="A34" s="20">
        <v>32</v>
      </c>
      <c r="B34" s="20">
        <v>357</v>
      </c>
      <c r="C34" s="21" t="s">
        <v>106</v>
      </c>
      <c r="D34" s="21" t="s">
        <v>68</v>
      </c>
      <c r="E34" s="78">
        <v>4</v>
      </c>
      <c r="F34" s="78"/>
      <c r="G34" s="79">
        <v>150</v>
      </c>
      <c r="H34" s="77">
        <v>450</v>
      </c>
      <c r="I34" s="89">
        <v>10357.7752553121</v>
      </c>
      <c r="J34" s="90">
        <v>2448.76451031038</v>
      </c>
      <c r="K34" s="91">
        <v>0.236418</v>
      </c>
      <c r="L34" s="92">
        <v>12006.7330759578</v>
      </c>
      <c r="M34" s="92">
        <v>2474.68374081951</v>
      </c>
      <c r="N34" s="93">
        <v>0.206108</v>
      </c>
      <c r="O34" s="94">
        <v>11683.24</v>
      </c>
      <c r="P34" s="94">
        <v>2687.78</v>
      </c>
      <c r="Q34" s="102">
        <f t="shared" si="0"/>
        <v>0.230054334242898</v>
      </c>
      <c r="R34" s="103">
        <f t="shared" si="1"/>
        <v>1.12796809276279</v>
      </c>
      <c r="S34" s="103">
        <f t="shared" si="2"/>
        <v>0.973057360906477</v>
      </c>
      <c r="T34" s="79">
        <v>150</v>
      </c>
      <c r="U34" s="78"/>
      <c r="V34" s="112"/>
      <c r="X34" s="105">
        <f t="shared" si="4"/>
        <v>150</v>
      </c>
      <c r="Z34" s="61">
        <f t="shared" si="3"/>
        <v>0</v>
      </c>
    </row>
    <row r="35" s="61" customFormat="1" ht="18" customHeight="1" spans="1:26">
      <c r="A35" s="81">
        <v>33</v>
      </c>
      <c r="B35" s="81">
        <v>391</v>
      </c>
      <c r="C35" s="82" t="s">
        <v>159</v>
      </c>
      <c r="D35" s="82" t="s">
        <v>49</v>
      </c>
      <c r="E35" s="83">
        <v>4</v>
      </c>
      <c r="F35" s="83">
        <v>12</v>
      </c>
      <c r="G35" s="84">
        <v>150</v>
      </c>
      <c r="H35" s="77">
        <v>450</v>
      </c>
      <c r="I35" s="89">
        <v>9498.6930106926</v>
      </c>
      <c r="J35" s="90">
        <v>2680.56916238949</v>
      </c>
      <c r="K35" s="91">
        <v>0.282204</v>
      </c>
      <c r="L35" s="92">
        <v>11106.6317635426</v>
      </c>
      <c r="M35" s="92">
        <v>2732.49797299381</v>
      </c>
      <c r="N35" s="93">
        <v>0.246024</v>
      </c>
      <c r="O35" s="95">
        <v>9937.8</v>
      </c>
      <c r="P35" s="95">
        <v>3019.47</v>
      </c>
      <c r="Q35" s="114">
        <f t="shared" si="0"/>
        <v>0.30383686530218</v>
      </c>
      <c r="R35" s="109">
        <f t="shared" si="1"/>
        <v>1.0462281483161</v>
      </c>
      <c r="S35" s="109">
        <f t="shared" si="2"/>
        <v>0.894762715787582</v>
      </c>
      <c r="T35" s="84">
        <v>150</v>
      </c>
      <c r="U35" s="83"/>
      <c r="V35" s="111"/>
      <c r="X35" s="105">
        <f t="shared" si="4"/>
        <v>150</v>
      </c>
      <c r="Y35" s="115" t="s">
        <v>204</v>
      </c>
      <c r="Z35" s="61">
        <f t="shared" si="3"/>
        <v>0</v>
      </c>
    </row>
    <row r="36" s="61" customFormat="1" customHeight="1" spans="1:26">
      <c r="A36" s="81">
        <v>34</v>
      </c>
      <c r="B36" s="81">
        <v>514</v>
      </c>
      <c r="C36" s="82" t="s">
        <v>74</v>
      </c>
      <c r="D36" s="82" t="s">
        <v>53</v>
      </c>
      <c r="E36" s="83">
        <v>4</v>
      </c>
      <c r="F36" s="83"/>
      <c r="G36" s="84">
        <v>150</v>
      </c>
      <c r="H36" s="77">
        <v>450</v>
      </c>
      <c r="I36" s="89">
        <v>10661.7364000785</v>
      </c>
      <c r="J36" s="90">
        <v>2837.47187857129</v>
      </c>
      <c r="K36" s="91">
        <v>0.266136</v>
      </c>
      <c r="L36" s="92">
        <v>12359.084834971</v>
      </c>
      <c r="M36" s="92">
        <v>2867.50542707063</v>
      </c>
      <c r="N36" s="93">
        <v>0.232016</v>
      </c>
      <c r="O36" s="94">
        <v>25564.98</v>
      </c>
      <c r="P36" s="94">
        <v>3800.36</v>
      </c>
      <c r="Q36" s="102">
        <f t="shared" si="0"/>
        <v>0.14865491778206</v>
      </c>
      <c r="R36" s="108">
        <f t="shared" si="1"/>
        <v>2.39782517975325</v>
      </c>
      <c r="S36" s="109">
        <f t="shared" si="2"/>
        <v>2.06851723581198</v>
      </c>
      <c r="T36" s="84">
        <v>150</v>
      </c>
      <c r="U36" s="83">
        <v>150</v>
      </c>
      <c r="V36" s="111" t="s">
        <v>202</v>
      </c>
      <c r="X36" s="105">
        <f t="shared" si="4"/>
        <v>300</v>
      </c>
      <c r="Y36" s="115" t="s">
        <v>204</v>
      </c>
      <c r="Z36" s="61">
        <f t="shared" ref="Z36:Z67" si="5">T36-G36</f>
        <v>0</v>
      </c>
    </row>
    <row r="37" s="61" customFormat="1" customHeight="1" spans="1:26">
      <c r="A37" s="81">
        <v>35</v>
      </c>
      <c r="B37" s="81">
        <v>598</v>
      </c>
      <c r="C37" s="82" t="s">
        <v>117</v>
      </c>
      <c r="D37" s="82" t="s">
        <v>73</v>
      </c>
      <c r="E37" s="83">
        <v>4</v>
      </c>
      <c r="F37" s="83"/>
      <c r="G37" s="84">
        <v>150</v>
      </c>
      <c r="H37" s="77">
        <v>450</v>
      </c>
      <c r="I37" s="89">
        <v>10430.9654654007</v>
      </c>
      <c r="J37" s="90">
        <v>2706.08450875797</v>
      </c>
      <c r="K37" s="91">
        <v>0.259428</v>
      </c>
      <c r="L37" s="92">
        <v>12196.7192993837</v>
      </c>
      <c r="M37" s="92">
        <v>2758.50761050302</v>
      </c>
      <c r="N37" s="93">
        <v>0.226168</v>
      </c>
      <c r="O37" s="94">
        <v>10936.6</v>
      </c>
      <c r="P37" s="94">
        <v>1997.62</v>
      </c>
      <c r="Q37" s="102">
        <f t="shared" si="0"/>
        <v>0.182654572719127</v>
      </c>
      <c r="R37" s="109">
        <f t="shared" si="1"/>
        <v>1.04847437528927</v>
      </c>
      <c r="S37" s="109">
        <f t="shared" si="2"/>
        <v>0.896683750076353</v>
      </c>
      <c r="T37" s="84">
        <v>150</v>
      </c>
      <c r="U37" s="83"/>
      <c r="V37" s="111"/>
      <c r="X37" s="105">
        <f t="shared" ref="X37:X68" si="6">T37+U37</f>
        <v>150</v>
      </c>
      <c r="Y37" s="115" t="s">
        <v>204</v>
      </c>
      <c r="Z37" s="61">
        <f t="shared" si="5"/>
        <v>0</v>
      </c>
    </row>
    <row r="38" s="61" customFormat="1" customHeight="1" spans="1:26">
      <c r="A38" s="20">
        <v>36</v>
      </c>
      <c r="B38" s="20">
        <v>737</v>
      </c>
      <c r="C38" s="21" t="s">
        <v>132</v>
      </c>
      <c r="D38" s="21" t="s">
        <v>73</v>
      </c>
      <c r="E38" s="78">
        <v>4</v>
      </c>
      <c r="F38" s="78">
        <v>13</v>
      </c>
      <c r="G38" s="79">
        <v>150</v>
      </c>
      <c r="H38" s="77">
        <v>450</v>
      </c>
      <c r="I38" s="89">
        <v>11136.3256</v>
      </c>
      <c r="J38" s="90">
        <v>2978.5439176272</v>
      </c>
      <c r="K38" s="91">
        <v>0.267462</v>
      </c>
      <c r="L38" s="92">
        <v>13021.482797568</v>
      </c>
      <c r="M38" s="92">
        <v>3036.24518687453</v>
      </c>
      <c r="N38" s="93">
        <v>0.233172</v>
      </c>
      <c r="O38" s="94">
        <v>15418.18</v>
      </c>
      <c r="P38" s="94">
        <v>4055.17</v>
      </c>
      <c r="Q38" s="102">
        <f t="shared" si="0"/>
        <v>0.263012236204273</v>
      </c>
      <c r="R38" s="103">
        <f t="shared" si="1"/>
        <v>1.38449436140768</v>
      </c>
      <c r="S38" s="103">
        <f t="shared" si="2"/>
        <v>1.18405716458648</v>
      </c>
      <c r="T38" s="79">
        <v>150</v>
      </c>
      <c r="U38" s="78"/>
      <c r="V38" s="104"/>
      <c r="X38" s="105">
        <f t="shared" si="6"/>
        <v>150</v>
      </c>
      <c r="Z38" s="61">
        <f t="shared" si="5"/>
        <v>0</v>
      </c>
    </row>
    <row r="39" s="61" customFormat="1" customHeight="1" spans="1:26">
      <c r="A39" s="20">
        <v>37</v>
      </c>
      <c r="B39" s="20">
        <v>746</v>
      </c>
      <c r="C39" s="21" t="s">
        <v>83</v>
      </c>
      <c r="D39" s="21" t="s">
        <v>53</v>
      </c>
      <c r="E39" s="78">
        <v>4</v>
      </c>
      <c r="F39" s="78"/>
      <c r="G39" s="79">
        <v>150</v>
      </c>
      <c r="H39" s="77">
        <v>450</v>
      </c>
      <c r="I39" s="89">
        <v>12164.3243367456</v>
      </c>
      <c r="J39" s="90">
        <v>3056.14051771529</v>
      </c>
      <c r="K39" s="91">
        <v>0.251238</v>
      </c>
      <c r="L39" s="92">
        <v>14100.8847711555</v>
      </c>
      <c r="M39" s="92">
        <v>3088.48858965665</v>
      </c>
      <c r="N39" s="93">
        <v>0.219028</v>
      </c>
      <c r="O39" s="94">
        <v>17499.85</v>
      </c>
      <c r="P39" s="94">
        <v>3983.58</v>
      </c>
      <c r="Q39" s="102">
        <f t="shared" si="0"/>
        <v>0.227635094015092</v>
      </c>
      <c r="R39" s="103">
        <f t="shared" si="1"/>
        <v>1.43862079927752</v>
      </c>
      <c r="S39" s="103">
        <f t="shared" si="2"/>
        <v>1.24104623816212</v>
      </c>
      <c r="T39" s="79">
        <v>150</v>
      </c>
      <c r="U39" s="78"/>
      <c r="V39" s="112"/>
      <c r="X39" s="105">
        <f t="shared" si="6"/>
        <v>150</v>
      </c>
      <c r="Z39" s="61">
        <f t="shared" si="5"/>
        <v>0</v>
      </c>
    </row>
    <row r="40" s="61" customFormat="1" customHeight="1" spans="1:26">
      <c r="A40" s="20">
        <v>38</v>
      </c>
      <c r="B40" s="20">
        <v>101453</v>
      </c>
      <c r="C40" s="21" t="s">
        <v>81</v>
      </c>
      <c r="D40" s="21" t="s">
        <v>55</v>
      </c>
      <c r="E40" s="78">
        <v>4</v>
      </c>
      <c r="F40" s="78"/>
      <c r="G40" s="79">
        <v>150</v>
      </c>
      <c r="H40" s="77">
        <v>450</v>
      </c>
      <c r="I40" s="89">
        <v>10037.1436</v>
      </c>
      <c r="J40" s="90">
        <v>2495.0933789496</v>
      </c>
      <c r="K40" s="91">
        <v>0.248586</v>
      </c>
      <c r="L40" s="92">
        <v>12140.92889856</v>
      </c>
      <c r="M40" s="92">
        <v>2631.13354718033</v>
      </c>
      <c r="N40" s="93">
        <v>0.216716</v>
      </c>
      <c r="O40" s="94">
        <v>16185.65</v>
      </c>
      <c r="P40" s="94">
        <v>3584.93</v>
      </c>
      <c r="Q40" s="102">
        <f t="shared" si="0"/>
        <v>0.22148817007658</v>
      </c>
      <c r="R40" s="106">
        <f t="shared" si="1"/>
        <v>1.61257531475389</v>
      </c>
      <c r="S40" s="103">
        <f t="shared" si="2"/>
        <v>1.33314758164177</v>
      </c>
      <c r="T40" s="79">
        <v>150</v>
      </c>
      <c r="U40" s="78">
        <v>150</v>
      </c>
      <c r="V40" s="104" t="s">
        <v>202</v>
      </c>
      <c r="X40" s="105">
        <f t="shared" si="6"/>
        <v>300</v>
      </c>
      <c r="Z40" s="61">
        <f t="shared" si="5"/>
        <v>0</v>
      </c>
    </row>
    <row r="41" s="61" customFormat="1" customHeight="1" spans="1:26">
      <c r="A41" s="81">
        <v>39</v>
      </c>
      <c r="B41" s="81">
        <v>355</v>
      </c>
      <c r="C41" s="82" t="s">
        <v>88</v>
      </c>
      <c r="D41" s="82" t="s">
        <v>49</v>
      </c>
      <c r="E41" s="83">
        <v>4</v>
      </c>
      <c r="F41" s="83">
        <v>14</v>
      </c>
      <c r="G41" s="84">
        <v>150</v>
      </c>
      <c r="H41" s="77">
        <v>450</v>
      </c>
      <c r="I41" s="89">
        <v>10998.0067999968</v>
      </c>
      <c r="J41" s="90">
        <v>2318.75376567053</v>
      </c>
      <c r="K41" s="91">
        <v>0.210834</v>
      </c>
      <c r="L41" s="92">
        <v>12748.8894825563</v>
      </c>
      <c r="M41" s="92">
        <v>2343.29688245178</v>
      </c>
      <c r="N41" s="93">
        <v>0.183804</v>
      </c>
      <c r="O41" s="94">
        <v>19493.94</v>
      </c>
      <c r="P41" s="94">
        <v>3272.68</v>
      </c>
      <c r="Q41" s="102">
        <f t="shared" si="0"/>
        <v>0.167881916123677</v>
      </c>
      <c r="R41" s="108">
        <f t="shared" si="1"/>
        <v>1.77249754019116</v>
      </c>
      <c r="S41" s="109">
        <f t="shared" si="2"/>
        <v>1.52906965164869</v>
      </c>
      <c r="T41" s="84">
        <v>150</v>
      </c>
      <c r="U41" s="83">
        <v>150</v>
      </c>
      <c r="V41" s="113" t="s">
        <v>244</v>
      </c>
      <c r="X41" s="105">
        <f t="shared" si="6"/>
        <v>300</v>
      </c>
      <c r="Z41" s="61">
        <f t="shared" si="5"/>
        <v>0</v>
      </c>
    </row>
    <row r="42" s="61" customFormat="1" customHeight="1" spans="1:26">
      <c r="A42" s="81">
        <v>40</v>
      </c>
      <c r="B42" s="81">
        <v>377</v>
      </c>
      <c r="C42" s="82" t="s">
        <v>135</v>
      </c>
      <c r="D42" s="82" t="s">
        <v>73</v>
      </c>
      <c r="E42" s="83">
        <v>4</v>
      </c>
      <c r="F42" s="83"/>
      <c r="G42" s="84">
        <v>150</v>
      </c>
      <c r="H42" s="77">
        <v>450</v>
      </c>
      <c r="I42" s="89">
        <v>11818.9826584896</v>
      </c>
      <c r="J42" s="90">
        <v>3097.51897513695</v>
      </c>
      <c r="K42" s="91">
        <v>0.26208</v>
      </c>
      <c r="L42" s="92">
        <v>13700.5646977211</v>
      </c>
      <c r="M42" s="92">
        <v>3130.30502213533</v>
      </c>
      <c r="N42" s="93">
        <v>0.22848</v>
      </c>
      <c r="O42" s="94">
        <v>14347.03</v>
      </c>
      <c r="P42" s="94">
        <v>2634.69</v>
      </c>
      <c r="Q42" s="102">
        <f t="shared" si="0"/>
        <v>0.183640098333941</v>
      </c>
      <c r="R42" s="109">
        <f t="shared" si="1"/>
        <v>1.21389720372375</v>
      </c>
      <c r="S42" s="109">
        <f t="shared" si="2"/>
        <v>1.04718530341939</v>
      </c>
      <c r="T42" s="84">
        <v>150</v>
      </c>
      <c r="U42" s="83"/>
      <c r="V42" s="111"/>
      <c r="X42" s="105">
        <f t="shared" si="6"/>
        <v>150</v>
      </c>
      <c r="Z42" s="61">
        <f t="shared" si="5"/>
        <v>0</v>
      </c>
    </row>
    <row r="43" s="61" customFormat="1" customHeight="1" spans="1:26">
      <c r="A43" s="81">
        <v>41</v>
      </c>
      <c r="B43" s="81">
        <v>515</v>
      </c>
      <c r="C43" s="82" t="s">
        <v>121</v>
      </c>
      <c r="D43" s="82" t="s">
        <v>49</v>
      </c>
      <c r="E43" s="83">
        <v>4</v>
      </c>
      <c r="F43" s="83"/>
      <c r="G43" s="84">
        <v>150</v>
      </c>
      <c r="H43" s="77">
        <v>450</v>
      </c>
      <c r="I43" s="89">
        <v>10357.5654</v>
      </c>
      <c r="J43" s="90">
        <v>2494.7646325056</v>
      </c>
      <c r="K43" s="91">
        <v>0.240864</v>
      </c>
      <c r="L43" s="92">
        <v>12110.894070912</v>
      </c>
      <c r="M43" s="92">
        <v>2543.09398058639</v>
      </c>
      <c r="N43" s="93">
        <v>0.209984</v>
      </c>
      <c r="O43" s="94">
        <v>9318.76</v>
      </c>
      <c r="P43" s="94">
        <v>1775.98</v>
      </c>
      <c r="Q43" s="102">
        <f t="shared" si="0"/>
        <v>0.190581150281797</v>
      </c>
      <c r="R43" s="109">
        <f t="shared" si="1"/>
        <v>0.899705639319449</v>
      </c>
      <c r="S43" s="109">
        <f t="shared" si="2"/>
        <v>0.769452688252128</v>
      </c>
      <c r="T43" s="84">
        <v>0</v>
      </c>
      <c r="U43" s="83"/>
      <c r="V43" s="113"/>
      <c r="X43" s="105">
        <f t="shared" si="6"/>
        <v>0</v>
      </c>
      <c r="Z43" s="61">
        <f t="shared" si="5"/>
        <v>-150</v>
      </c>
    </row>
    <row r="44" s="61" customFormat="1" customHeight="1" spans="1:26">
      <c r="A44" s="20">
        <v>42</v>
      </c>
      <c r="B44" s="20">
        <v>106066</v>
      </c>
      <c r="C44" s="21" t="s">
        <v>115</v>
      </c>
      <c r="D44" s="21" t="s">
        <v>116</v>
      </c>
      <c r="E44" s="78">
        <v>5</v>
      </c>
      <c r="F44" s="78">
        <v>15</v>
      </c>
      <c r="G44" s="79">
        <v>150</v>
      </c>
      <c r="H44" s="77">
        <v>450</v>
      </c>
      <c r="I44" s="89">
        <v>8525.5</v>
      </c>
      <c r="J44" s="90">
        <v>2337.436335</v>
      </c>
      <c r="K44" s="91">
        <v>0.27417</v>
      </c>
      <c r="L44" s="92">
        <v>9968.69664</v>
      </c>
      <c r="M44" s="92">
        <v>2382.7178708928</v>
      </c>
      <c r="N44" s="93">
        <v>0.23902</v>
      </c>
      <c r="O44" s="94">
        <v>10263.95</v>
      </c>
      <c r="P44" s="94">
        <v>3085.12</v>
      </c>
      <c r="Q44" s="102">
        <f t="shared" si="0"/>
        <v>0.300578237423214</v>
      </c>
      <c r="R44" s="103">
        <f t="shared" si="1"/>
        <v>1.20391179402968</v>
      </c>
      <c r="S44" s="103">
        <f t="shared" si="2"/>
        <v>1.02961805044957</v>
      </c>
      <c r="T44" s="79">
        <v>150</v>
      </c>
      <c r="U44" s="78"/>
      <c r="V44" s="104"/>
      <c r="X44" s="105">
        <f t="shared" si="6"/>
        <v>150</v>
      </c>
      <c r="Y44" s="115"/>
      <c r="Z44" s="61">
        <f t="shared" si="5"/>
        <v>0</v>
      </c>
    </row>
    <row r="45" s="61" customFormat="1" customHeight="1" spans="1:26">
      <c r="A45" s="20">
        <v>43</v>
      </c>
      <c r="B45" s="20">
        <v>359</v>
      </c>
      <c r="C45" s="21" t="s">
        <v>153</v>
      </c>
      <c r="D45" s="21" t="s">
        <v>68</v>
      </c>
      <c r="E45" s="78">
        <v>5</v>
      </c>
      <c r="F45" s="78"/>
      <c r="G45" s="79">
        <v>150</v>
      </c>
      <c r="H45" s="77">
        <v>450</v>
      </c>
      <c r="I45" s="89">
        <v>12394.3838782272</v>
      </c>
      <c r="J45" s="90">
        <v>2815.21077656501</v>
      </c>
      <c r="K45" s="91">
        <v>0.227136</v>
      </c>
      <c r="L45" s="92">
        <v>14492.5051811335</v>
      </c>
      <c r="M45" s="92">
        <v>2869.74790594733</v>
      </c>
      <c r="N45" s="93">
        <v>0.198016</v>
      </c>
      <c r="O45" s="94">
        <v>17135.56</v>
      </c>
      <c r="P45" s="94">
        <v>3816.13</v>
      </c>
      <c r="Q45" s="102">
        <f t="shared" si="0"/>
        <v>0.22270238031322</v>
      </c>
      <c r="R45" s="103">
        <f t="shared" si="1"/>
        <v>1.38252616413644</v>
      </c>
      <c r="S45" s="103">
        <f t="shared" si="2"/>
        <v>1.18237390884685</v>
      </c>
      <c r="T45" s="79">
        <v>150</v>
      </c>
      <c r="U45" s="78"/>
      <c r="V45" s="104"/>
      <c r="X45" s="105">
        <f t="shared" si="6"/>
        <v>150</v>
      </c>
      <c r="Z45" s="61">
        <f t="shared" si="5"/>
        <v>0</v>
      </c>
    </row>
    <row r="46" s="61" customFormat="1" customHeight="1" spans="1:26">
      <c r="A46" s="20">
        <v>44</v>
      </c>
      <c r="B46" s="20">
        <v>716</v>
      </c>
      <c r="C46" s="21" t="s">
        <v>80</v>
      </c>
      <c r="D46" s="21" t="s">
        <v>53</v>
      </c>
      <c r="E46" s="78">
        <v>5</v>
      </c>
      <c r="F46" s="78"/>
      <c r="G46" s="79">
        <v>150</v>
      </c>
      <c r="H46" s="77">
        <v>450</v>
      </c>
      <c r="I46" s="89">
        <v>9500.469255288</v>
      </c>
      <c r="J46" s="90">
        <v>2681.0704257193</v>
      </c>
      <c r="K46" s="91">
        <v>0.282204</v>
      </c>
      <c r="L46" s="92">
        <v>11300.2381510098</v>
      </c>
      <c r="M46" s="92">
        <v>2780.12979086402</v>
      </c>
      <c r="N46" s="93">
        <v>0.246024</v>
      </c>
      <c r="O46" s="94">
        <v>16822.55</v>
      </c>
      <c r="P46" s="94">
        <v>4308.66</v>
      </c>
      <c r="Q46" s="102">
        <f t="shared" si="0"/>
        <v>0.256124071558711</v>
      </c>
      <c r="R46" s="106">
        <f t="shared" si="1"/>
        <v>1.77070727223674</v>
      </c>
      <c r="S46" s="103">
        <f t="shared" si="2"/>
        <v>1.48868986433677</v>
      </c>
      <c r="T46" s="79">
        <v>150</v>
      </c>
      <c r="U46" s="104">
        <v>150</v>
      </c>
      <c r="V46" s="112" t="s">
        <v>202</v>
      </c>
      <c r="X46" s="105">
        <f t="shared" si="6"/>
        <v>300</v>
      </c>
      <c r="Z46" s="61">
        <f t="shared" si="5"/>
        <v>0</v>
      </c>
    </row>
    <row r="47" s="61" customFormat="1" customHeight="1" spans="1:26">
      <c r="A47" s="81">
        <v>45</v>
      </c>
      <c r="B47" s="81">
        <v>349</v>
      </c>
      <c r="C47" s="82" t="s">
        <v>160</v>
      </c>
      <c r="D47" s="82" t="s">
        <v>49</v>
      </c>
      <c r="E47" s="83">
        <v>5</v>
      </c>
      <c r="F47" s="83">
        <v>16</v>
      </c>
      <c r="G47" s="84">
        <v>150</v>
      </c>
      <c r="H47" s="77">
        <v>450</v>
      </c>
      <c r="I47" s="89">
        <v>8887.2110482824</v>
      </c>
      <c r="J47" s="90">
        <v>2344.4107256927</v>
      </c>
      <c r="K47" s="91">
        <v>0.263796</v>
      </c>
      <c r="L47" s="92">
        <v>10391.6381345356</v>
      </c>
      <c r="M47" s="92">
        <v>2389.82737162797</v>
      </c>
      <c r="N47" s="93">
        <v>0.229976</v>
      </c>
      <c r="O47" s="95">
        <v>9501.72</v>
      </c>
      <c r="P47" s="95">
        <v>2635.8</v>
      </c>
      <c r="Q47" s="114">
        <f t="shared" si="0"/>
        <v>0.277402407143128</v>
      </c>
      <c r="R47" s="109">
        <f t="shared" si="1"/>
        <v>1.06914530873399</v>
      </c>
      <c r="S47" s="109">
        <f t="shared" si="2"/>
        <v>0.914362093539608</v>
      </c>
      <c r="T47" s="84">
        <v>150</v>
      </c>
      <c r="U47" s="83"/>
      <c r="V47" s="113"/>
      <c r="X47" s="105">
        <f t="shared" si="6"/>
        <v>150</v>
      </c>
      <c r="Y47" s="115" t="s">
        <v>204</v>
      </c>
      <c r="Z47" s="61">
        <f t="shared" si="5"/>
        <v>0</v>
      </c>
    </row>
    <row r="48" s="61" customFormat="1" customHeight="1" spans="1:26">
      <c r="A48" s="81">
        <v>46</v>
      </c>
      <c r="B48" s="81">
        <v>102565</v>
      </c>
      <c r="C48" s="82" t="s">
        <v>164</v>
      </c>
      <c r="D48" s="82" t="s">
        <v>68</v>
      </c>
      <c r="E48" s="83">
        <v>5</v>
      </c>
      <c r="F48" s="83"/>
      <c r="G48" s="84">
        <v>150</v>
      </c>
      <c r="H48" s="77">
        <v>450</v>
      </c>
      <c r="I48" s="89">
        <v>10210.3995</v>
      </c>
      <c r="J48" s="90">
        <v>2358.173447721</v>
      </c>
      <c r="K48" s="91">
        <v>0.230958</v>
      </c>
      <c r="L48" s="92">
        <v>12350.4992352</v>
      </c>
      <c r="M48" s="92">
        <v>2486.74832000905</v>
      </c>
      <c r="N48" s="93">
        <v>0.201348</v>
      </c>
      <c r="O48" s="94">
        <v>7220.74</v>
      </c>
      <c r="P48" s="94">
        <v>2190.95</v>
      </c>
      <c r="Q48" s="102">
        <f t="shared" si="0"/>
        <v>0.303424579752214</v>
      </c>
      <c r="R48" s="109">
        <f t="shared" si="1"/>
        <v>0.70719465971924</v>
      </c>
      <c r="S48" s="109">
        <f t="shared" si="2"/>
        <v>0.584651669741435</v>
      </c>
      <c r="T48" s="84">
        <v>0</v>
      </c>
      <c r="U48" s="83"/>
      <c r="V48" s="113"/>
      <c r="X48" s="105">
        <f t="shared" si="6"/>
        <v>0</v>
      </c>
      <c r="Y48" s="115" t="s">
        <v>204</v>
      </c>
      <c r="Z48" s="61">
        <f t="shared" si="5"/>
        <v>-150</v>
      </c>
    </row>
    <row r="49" s="61" customFormat="1" customHeight="1" spans="1:26">
      <c r="A49" s="81">
        <v>47</v>
      </c>
      <c r="B49" s="81">
        <v>54</v>
      </c>
      <c r="C49" s="82" t="s">
        <v>58</v>
      </c>
      <c r="D49" s="82" t="s">
        <v>55</v>
      </c>
      <c r="E49" s="83">
        <v>5</v>
      </c>
      <c r="F49" s="83"/>
      <c r="G49" s="84">
        <v>150</v>
      </c>
      <c r="H49" s="77">
        <v>450</v>
      </c>
      <c r="I49" s="89">
        <v>12264.512</v>
      </c>
      <c r="J49" s="90">
        <v>3074.615042304</v>
      </c>
      <c r="K49" s="91">
        <v>0.250692</v>
      </c>
      <c r="L49" s="92">
        <v>13846.14346752</v>
      </c>
      <c r="M49" s="92">
        <v>3026.10234711343</v>
      </c>
      <c r="N49" s="93">
        <v>0.218552</v>
      </c>
      <c r="O49" s="94">
        <v>37764.96</v>
      </c>
      <c r="P49" s="94">
        <v>8188.39</v>
      </c>
      <c r="Q49" s="102">
        <f t="shared" si="0"/>
        <v>0.216825067469951</v>
      </c>
      <c r="R49" s="108">
        <f t="shared" si="1"/>
        <v>3.07920608663435</v>
      </c>
      <c r="S49" s="109">
        <f t="shared" si="2"/>
        <v>2.7274713777586</v>
      </c>
      <c r="T49" s="84">
        <v>150</v>
      </c>
      <c r="U49" s="83">
        <v>150</v>
      </c>
      <c r="V49" s="113" t="s">
        <v>209</v>
      </c>
      <c r="X49" s="105">
        <f t="shared" si="6"/>
        <v>300</v>
      </c>
      <c r="Y49" s="115" t="s">
        <v>204</v>
      </c>
      <c r="Z49" s="61">
        <f t="shared" si="5"/>
        <v>0</v>
      </c>
    </row>
    <row r="50" s="61" customFormat="1" customHeight="1" spans="1:26">
      <c r="A50" s="20">
        <v>48</v>
      </c>
      <c r="B50" s="20">
        <v>511</v>
      </c>
      <c r="C50" s="21" t="s">
        <v>94</v>
      </c>
      <c r="D50" s="21" t="s">
        <v>49</v>
      </c>
      <c r="E50" s="78">
        <v>5</v>
      </c>
      <c r="F50" s="78">
        <v>17</v>
      </c>
      <c r="G50" s="79">
        <v>150</v>
      </c>
      <c r="H50" s="77">
        <v>450</v>
      </c>
      <c r="I50" s="89">
        <v>10662.2467021056</v>
      </c>
      <c r="J50" s="90">
        <v>2591.43773645336</v>
      </c>
      <c r="K50" s="91">
        <v>0.243048</v>
      </c>
      <c r="L50" s="92">
        <v>12467.151823838</v>
      </c>
      <c r="M50" s="92">
        <v>2641.63986564939</v>
      </c>
      <c r="N50" s="93">
        <v>0.211888</v>
      </c>
      <c r="O50" s="94">
        <v>15509.83</v>
      </c>
      <c r="P50" s="94">
        <v>4204.76</v>
      </c>
      <c r="Q50" s="102">
        <f t="shared" si="0"/>
        <v>0.271102906995112</v>
      </c>
      <c r="R50" s="103">
        <f t="shared" si="1"/>
        <v>1.45464932798236</v>
      </c>
      <c r="S50" s="103">
        <f t="shared" si="2"/>
        <v>1.24405559659137</v>
      </c>
      <c r="T50" s="79">
        <v>150</v>
      </c>
      <c r="U50" s="78"/>
      <c r="V50" s="104"/>
      <c r="X50" s="105">
        <f t="shared" si="6"/>
        <v>150</v>
      </c>
      <c r="Z50" s="61">
        <f t="shared" si="5"/>
        <v>0</v>
      </c>
    </row>
    <row r="51" s="61" customFormat="1" customHeight="1" spans="1:26">
      <c r="A51" s="20">
        <v>49</v>
      </c>
      <c r="B51" s="20">
        <v>351</v>
      </c>
      <c r="C51" s="21" t="s">
        <v>133</v>
      </c>
      <c r="D51" s="21" t="s">
        <v>55</v>
      </c>
      <c r="E51" s="78">
        <v>5</v>
      </c>
      <c r="F51" s="78"/>
      <c r="G51" s="79">
        <v>150</v>
      </c>
      <c r="H51" s="77">
        <v>450</v>
      </c>
      <c r="I51" s="89">
        <v>10535.586</v>
      </c>
      <c r="J51" s="90">
        <v>2697.889649364</v>
      </c>
      <c r="K51" s="91">
        <v>0.256074</v>
      </c>
      <c r="L51" s="92">
        <v>12743.8448256</v>
      </c>
      <c r="M51" s="92">
        <v>2844.98689424625</v>
      </c>
      <c r="N51" s="93">
        <v>0.223244</v>
      </c>
      <c r="O51" s="94">
        <v>9674.4</v>
      </c>
      <c r="P51" s="94">
        <v>2177.53</v>
      </c>
      <c r="Q51" s="102">
        <f t="shared" si="0"/>
        <v>0.225081658810882</v>
      </c>
      <c r="R51" s="103">
        <f t="shared" si="1"/>
        <v>0.918259316567678</v>
      </c>
      <c r="S51" s="103">
        <f t="shared" si="2"/>
        <v>0.759142953511639</v>
      </c>
      <c r="T51" s="79">
        <v>0</v>
      </c>
      <c r="U51" s="78"/>
      <c r="V51" s="112"/>
      <c r="X51" s="105">
        <f t="shared" si="6"/>
        <v>0</v>
      </c>
      <c r="Z51" s="61">
        <f t="shared" si="5"/>
        <v>-150</v>
      </c>
    </row>
    <row r="52" s="61" customFormat="1" customHeight="1" spans="1:26">
      <c r="A52" s="20">
        <v>50</v>
      </c>
      <c r="B52" s="20">
        <v>572</v>
      </c>
      <c r="C52" s="21" t="s">
        <v>125</v>
      </c>
      <c r="D52" s="21" t="s">
        <v>49</v>
      </c>
      <c r="E52" s="78">
        <v>5</v>
      </c>
      <c r="F52" s="78"/>
      <c r="G52" s="79">
        <v>150</v>
      </c>
      <c r="H52" s="77">
        <v>450</v>
      </c>
      <c r="I52" s="89">
        <v>11843.9993785728</v>
      </c>
      <c r="J52" s="90">
        <v>2549.77618621915</v>
      </c>
      <c r="K52" s="91">
        <v>0.21528</v>
      </c>
      <c r="L52" s="92">
        <v>13848.9515933776</v>
      </c>
      <c r="M52" s="92">
        <v>2599.17123504511</v>
      </c>
      <c r="N52" s="93">
        <v>0.18768</v>
      </c>
      <c r="O52" s="94">
        <v>23694.96</v>
      </c>
      <c r="P52" s="94">
        <v>4401.56</v>
      </c>
      <c r="Q52" s="102">
        <f t="shared" si="0"/>
        <v>0.185759334474504</v>
      </c>
      <c r="R52" s="106">
        <f t="shared" si="1"/>
        <v>2.00058774427724</v>
      </c>
      <c r="S52" s="103">
        <f t="shared" si="2"/>
        <v>1.71095695152337</v>
      </c>
      <c r="T52" s="79">
        <v>150</v>
      </c>
      <c r="U52" s="78">
        <v>150</v>
      </c>
      <c r="V52" s="112" t="s">
        <v>245</v>
      </c>
      <c r="X52" s="105">
        <f t="shared" si="6"/>
        <v>300</v>
      </c>
      <c r="Z52" s="61">
        <f t="shared" si="5"/>
        <v>0</v>
      </c>
    </row>
    <row r="53" s="61" customFormat="1" customHeight="1" spans="1:26">
      <c r="A53" s="81">
        <v>51</v>
      </c>
      <c r="B53" s="81">
        <v>103198</v>
      </c>
      <c r="C53" s="82" t="s">
        <v>85</v>
      </c>
      <c r="D53" s="82" t="s">
        <v>68</v>
      </c>
      <c r="E53" s="83">
        <v>5</v>
      </c>
      <c r="F53" s="83">
        <v>18</v>
      </c>
      <c r="G53" s="84">
        <v>150</v>
      </c>
      <c r="H53" s="77">
        <v>450</v>
      </c>
      <c r="I53" s="89">
        <v>11251.098</v>
      </c>
      <c r="J53" s="90">
        <v>2486.200129452</v>
      </c>
      <c r="K53" s="91">
        <v>0.220974</v>
      </c>
      <c r="L53" s="92">
        <v>13042.2728016</v>
      </c>
      <c r="M53" s="92">
        <v>2512.51560159143</v>
      </c>
      <c r="N53" s="93">
        <v>0.192644</v>
      </c>
      <c r="O53" s="94">
        <v>14647.39</v>
      </c>
      <c r="P53" s="94">
        <v>1880.25</v>
      </c>
      <c r="Q53" s="102">
        <f t="shared" si="0"/>
        <v>0.12836757948003</v>
      </c>
      <c r="R53" s="109">
        <f t="shared" si="1"/>
        <v>1.30186316037777</v>
      </c>
      <c r="S53" s="109">
        <f t="shared" si="2"/>
        <v>1.12307035919407</v>
      </c>
      <c r="T53" s="84">
        <v>150</v>
      </c>
      <c r="U53" s="83"/>
      <c r="V53" s="111"/>
      <c r="X53" s="105">
        <f t="shared" si="6"/>
        <v>150</v>
      </c>
      <c r="Z53" s="61">
        <f t="shared" si="5"/>
        <v>0</v>
      </c>
    </row>
    <row r="54" s="61" customFormat="1" customHeight="1" spans="1:26">
      <c r="A54" s="81">
        <v>52</v>
      </c>
      <c r="B54" s="81">
        <v>103639</v>
      </c>
      <c r="C54" s="82" t="s">
        <v>149</v>
      </c>
      <c r="D54" s="82" t="s">
        <v>73</v>
      </c>
      <c r="E54" s="83">
        <v>5</v>
      </c>
      <c r="F54" s="83"/>
      <c r="G54" s="84">
        <v>150</v>
      </c>
      <c r="H54" s="77">
        <v>450</v>
      </c>
      <c r="I54" s="89">
        <v>11364.350662752</v>
      </c>
      <c r="J54" s="90">
        <v>2937.59373151609</v>
      </c>
      <c r="K54" s="91">
        <v>0.258492</v>
      </c>
      <c r="L54" s="92">
        <v>13288.1079429427</v>
      </c>
      <c r="M54" s="92">
        <v>2994.50170115801</v>
      </c>
      <c r="N54" s="93">
        <v>0.225352</v>
      </c>
      <c r="O54" s="94">
        <v>11761.59</v>
      </c>
      <c r="P54" s="94">
        <v>2801.49</v>
      </c>
      <c r="Q54" s="102">
        <f t="shared" si="0"/>
        <v>0.238189734551196</v>
      </c>
      <c r="R54" s="109">
        <f t="shared" si="1"/>
        <v>1.03495486447369</v>
      </c>
      <c r="S54" s="109">
        <f t="shared" si="2"/>
        <v>0.885121497394711</v>
      </c>
      <c r="T54" s="84">
        <v>150</v>
      </c>
      <c r="U54" s="83"/>
      <c r="V54" s="111"/>
      <c r="X54" s="105">
        <f t="shared" si="6"/>
        <v>150</v>
      </c>
      <c r="Z54" s="61">
        <f t="shared" si="5"/>
        <v>0</v>
      </c>
    </row>
    <row r="55" s="61" customFormat="1" customHeight="1" spans="1:26">
      <c r="A55" s="81">
        <v>53</v>
      </c>
      <c r="B55" s="81">
        <v>367</v>
      </c>
      <c r="C55" s="82" t="s">
        <v>63</v>
      </c>
      <c r="D55" s="82" t="s">
        <v>55</v>
      </c>
      <c r="E55" s="83">
        <v>5</v>
      </c>
      <c r="F55" s="83"/>
      <c r="G55" s="84">
        <v>150</v>
      </c>
      <c r="H55" s="77">
        <v>450</v>
      </c>
      <c r="I55" s="89">
        <v>9110.3842973781</v>
      </c>
      <c r="J55" s="90">
        <v>1794.29018736862</v>
      </c>
      <c r="K55" s="91">
        <v>0.19695</v>
      </c>
      <c r="L55" s="92">
        <v>10652.5901512383</v>
      </c>
      <c r="M55" s="92">
        <v>1829.04972896761</v>
      </c>
      <c r="N55" s="93">
        <v>0.1717</v>
      </c>
      <c r="O55" s="94">
        <v>20789.19</v>
      </c>
      <c r="P55" s="94">
        <v>4963.7</v>
      </c>
      <c r="Q55" s="102">
        <f t="shared" si="0"/>
        <v>0.238763511228672</v>
      </c>
      <c r="R55" s="108">
        <f t="shared" si="1"/>
        <v>2.2819223999127</v>
      </c>
      <c r="S55" s="109">
        <f t="shared" si="2"/>
        <v>1.95156198678904</v>
      </c>
      <c r="T55" s="84">
        <v>150</v>
      </c>
      <c r="U55" s="83">
        <v>150</v>
      </c>
      <c r="V55" s="113" t="s">
        <v>202</v>
      </c>
      <c r="X55" s="105">
        <f t="shared" si="6"/>
        <v>300</v>
      </c>
      <c r="Z55" s="61">
        <f t="shared" si="5"/>
        <v>0</v>
      </c>
    </row>
    <row r="56" s="61" customFormat="1" customHeight="1" spans="1:26">
      <c r="A56" s="20">
        <v>54</v>
      </c>
      <c r="B56" s="20">
        <v>311</v>
      </c>
      <c r="C56" s="21" t="s">
        <v>82</v>
      </c>
      <c r="D56" s="21" t="s">
        <v>68</v>
      </c>
      <c r="E56" s="78">
        <v>6</v>
      </c>
      <c r="F56" s="78">
        <v>19</v>
      </c>
      <c r="G56" s="79">
        <v>150</v>
      </c>
      <c r="H56" s="77">
        <v>450</v>
      </c>
      <c r="I56" s="89">
        <v>7685.0163</v>
      </c>
      <c r="J56" s="90">
        <v>1612.470120066</v>
      </c>
      <c r="K56" s="91">
        <v>0.20982</v>
      </c>
      <c r="L56" s="92">
        <v>8784.63077896114</v>
      </c>
      <c r="M56" s="92">
        <v>1606.88466208757</v>
      </c>
      <c r="N56" s="93">
        <v>0.18292</v>
      </c>
      <c r="O56" s="94">
        <v>14680.11</v>
      </c>
      <c r="P56" s="94">
        <v>2965.81</v>
      </c>
      <c r="Q56" s="102">
        <f t="shared" si="0"/>
        <v>0.202029140108623</v>
      </c>
      <c r="R56" s="103">
        <f t="shared" si="1"/>
        <v>1.91022496595095</v>
      </c>
      <c r="S56" s="103">
        <f t="shared" si="2"/>
        <v>1.67111292089342</v>
      </c>
      <c r="T56" s="79">
        <v>150</v>
      </c>
      <c r="U56" s="78"/>
      <c r="V56" s="104"/>
      <c r="X56" s="105">
        <f t="shared" si="6"/>
        <v>150</v>
      </c>
      <c r="Z56" s="61">
        <f t="shared" si="5"/>
        <v>0</v>
      </c>
    </row>
    <row r="57" s="61" customFormat="1" customHeight="1" spans="1:26">
      <c r="A57" s="20">
        <v>55</v>
      </c>
      <c r="B57" s="20">
        <v>717</v>
      </c>
      <c r="C57" s="21" t="s">
        <v>86</v>
      </c>
      <c r="D57" s="21" t="s">
        <v>53</v>
      </c>
      <c r="E57" s="78">
        <v>6</v>
      </c>
      <c r="F57" s="78"/>
      <c r="G57" s="79">
        <v>150</v>
      </c>
      <c r="H57" s="77">
        <v>450</v>
      </c>
      <c r="I57" s="89">
        <v>8300</v>
      </c>
      <c r="J57" s="90">
        <v>2183.6802</v>
      </c>
      <c r="K57" s="91">
        <v>0.263094</v>
      </c>
      <c r="L57" s="92">
        <v>9872.352</v>
      </c>
      <c r="M57" s="92">
        <v>2264.362144128</v>
      </c>
      <c r="N57" s="93">
        <v>0.229364</v>
      </c>
      <c r="O57" s="94">
        <v>11928.98</v>
      </c>
      <c r="P57" s="94">
        <v>2934.93</v>
      </c>
      <c r="Q57" s="102">
        <f t="shared" si="0"/>
        <v>0.246033608908725</v>
      </c>
      <c r="R57" s="103">
        <f t="shared" si="1"/>
        <v>1.4372265060241</v>
      </c>
      <c r="S57" s="103">
        <f t="shared" si="2"/>
        <v>1.20832198851905</v>
      </c>
      <c r="T57" s="79">
        <v>150</v>
      </c>
      <c r="U57" s="78"/>
      <c r="V57" s="112"/>
      <c r="X57" s="105">
        <f t="shared" si="6"/>
        <v>150</v>
      </c>
      <c r="Z57" s="61">
        <f t="shared" si="5"/>
        <v>0</v>
      </c>
    </row>
    <row r="58" s="61" customFormat="1" customHeight="1" spans="1:26">
      <c r="A58" s="20">
        <v>56</v>
      </c>
      <c r="B58" s="20">
        <v>745</v>
      </c>
      <c r="C58" s="21" t="s">
        <v>70</v>
      </c>
      <c r="D58" s="21" t="s">
        <v>68</v>
      </c>
      <c r="E58" s="78">
        <v>6</v>
      </c>
      <c r="F58" s="78"/>
      <c r="G58" s="79">
        <v>150</v>
      </c>
      <c r="H58" s="77">
        <v>450</v>
      </c>
      <c r="I58" s="89">
        <v>7000</v>
      </c>
      <c r="J58" s="90">
        <v>1579.578</v>
      </c>
      <c r="K58" s="91">
        <v>0.225654</v>
      </c>
      <c r="L58" s="92">
        <v>8326.08</v>
      </c>
      <c r="M58" s="92">
        <v>1637.93976192</v>
      </c>
      <c r="N58" s="93">
        <v>0.196724</v>
      </c>
      <c r="O58" s="94">
        <v>16419.37</v>
      </c>
      <c r="P58" s="94">
        <v>2896.31</v>
      </c>
      <c r="Q58" s="102">
        <f t="shared" si="0"/>
        <v>0.176395927492955</v>
      </c>
      <c r="R58" s="106">
        <f t="shared" si="1"/>
        <v>2.34562428571429</v>
      </c>
      <c r="S58" s="103">
        <f t="shared" si="2"/>
        <v>1.97204086436835</v>
      </c>
      <c r="T58" s="79">
        <v>150</v>
      </c>
      <c r="U58" s="78">
        <v>150</v>
      </c>
      <c r="V58" s="112" t="s">
        <v>202</v>
      </c>
      <c r="X58" s="105">
        <f t="shared" si="6"/>
        <v>300</v>
      </c>
      <c r="Z58" s="61">
        <f t="shared" si="5"/>
        <v>0</v>
      </c>
    </row>
    <row r="59" s="61" customFormat="1" customHeight="1" spans="1:26">
      <c r="A59" s="81">
        <v>57</v>
      </c>
      <c r="B59" s="81">
        <v>587</v>
      </c>
      <c r="C59" s="82" t="s">
        <v>110</v>
      </c>
      <c r="D59" s="82" t="s">
        <v>55</v>
      </c>
      <c r="E59" s="83">
        <v>6</v>
      </c>
      <c r="F59" s="83">
        <v>20</v>
      </c>
      <c r="G59" s="84">
        <v>150</v>
      </c>
      <c r="H59" s="77">
        <v>450</v>
      </c>
      <c r="I59" s="89">
        <v>8687.2059693072</v>
      </c>
      <c r="J59" s="90">
        <v>1882.37853825336</v>
      </c>
      <c r="K59" s="91">
        <v>0.216684</v>
      </c>
      <c r="L59" s="92">
        <v>10332.9102681328</v>
      </c>
      <c r="M59" s="92">
        <v>1951.92808129135</v>
      </c>
      <c r="N59" s="93">
        <v>0.188904</v>
      </c>
      <c r="O59" s="94">
        <v>11812.8</v>
      </c>
      <c r="P59" s="94">
        <v>2107.26</v>
      </c>
      <c r="Q59" s="102">
        <f t="shared" si="0"/>
        <v>0.17838785046729</v>
      </c>
      <c r="R59" s="108">
        <f t="shared" si="1"/>
        <v>1.35979278512975</v>
      </c>
      <c r="S59" s="109">
        <f t="shared" si="2"/>
        <v>1.14322099906657</v>
      </c>
      <c r="T59" s="84">
        <v>150</v>
      </c>
      <c r="U59" s="83">
        <v>150</v>
      </c>
      <c r="V59" s="113" t="s">
        <v>202</v>
      </c>
      <c r="X59" s="105">
        <f t="shared" si="6"/>
        <v>300</v>
      </c>
      <c r="Z59" s="61">
        <f t="shared" si="5"/>
        <v>0</v>
      </c>
    </row>
    <row r="60" s="61" customFormat="1" customHeight="1" spans="1:26">
      <c r="A60" s="81">
        <v>58</v>
      </c>
      <c r="B60" s="81">
        <v>748</v>
      </c>
      <c r="C60" s="82" t="s">
        <v>108</v>
      </c>
      <c r="D60" s="82" t="s">
        <v>53</v>
      </c>
      <c r="E60" s="83">
        <v>6</v>
      </c>
      <c r="F60" s="83"/>
      <c r="G60" s="84">
        <v>150</v>
      </c>
      <c r="H60" s="77">
        <v>450</v>
      </c>
      <c r="I60" s="89">
        <v>8734.728867174</v>
      </c>
      <c r="J60" s="90">
        <v>2152.25466232941</v>
      </c>
      <c r="K60" s="91">
        <v>0.246402</v>
      </c>
      <c r="L60" s="92">
        <v>10389.4359037714</v>
      </c>
      <c r="M60" s="92">
        <v>2231.77550536095</v>
      </c>
      <c r="N60" s="93">
        <v>0.214812</v>
      </c>
      <c r="O60" s="94">
        <v>9822.55</v>
      </c>
      <c r="P60" s="94">
        <v>2387.47</v>
      </c>
      <c r="Q60" s="102">
        <f t="shared" si="0"/>
        <v>0.243060101501138</v>
      </c>
      <c r="R60" s="109">
        <f t="shared" si="1"/>
        <v>1.12453977099554</v>
      </c>
      <c r="S60" s="109">
        <f t="shared" si="2"/>
        <v>0.945436315405188</v>
      </c>
      <c r="T60" s="84">
        <v>150</v>
      </c>
      <c r="U60" s="83"/>
      <c r="V60" s="113"/>
      <c r="X60" s="105">
        <f t="shared" si="6"/>
        <v>150</v>
      </c>
      <c r="Z60" s="61">
        <f t="shared" si="5"/>
        <v>0</v>
      </c>
    </row>
    <row r="61" s="61" customFormat="1" customHeight="1" spans="1:26">
      <c r="A61" s="81">
        <v>59</v>
      </c>
      <c r="B61" s="81">
        <v>105751</v>
      </c>
      <c r="C61" s="82" t="s">
        <v>152</v>
      </c>
      <c r="D61" s="82" t="s">
        <v>73</v>
      </c>
      <c r="E61" s="83">
        <v>6</v>
      </c>
      <c r="F61" s="83"/>
      <c r="G61" s="84">
        <v>150</v>
      </c>
      <c r="H61" s="77">
        <v>450</v>
      </c>
      <c r="I61" s="89">
        <v>8800</v>
      </c>
      <c r="J61" s="90">
        <v>2379.0624</v>
      </c>
      <c r="K61" s="91">
        <v>0.270348</v>
      </c>
      <c r="L61" s="92">
        <v>10467.072</v>
      </c>
      <c r="M61" s="92">
        <v>2466.963265536</v>
      </c>
      <c r="N61" s="93">
        <v>0.235688</v>
      </c>
      <c r="O61" s="94">
        <v>11732.53</v>
      </c>
      <c r="P61" s="94">
        <v>3340.54</v>
      </c>
      <c r="Q61" s="102">
        <f t="shared" si="0"/>
        <v>0.284724607565461</v>
      </c>
      <c r="R61" s="109">
        <f t="shared" si="1"/>
        <v>1.33324204545455</v>
      </c>
      <c r="S61" s="109">
        <f t="shared" si="2"/>
        <v>1.1208989486267</v>
      </c>
      <c r="T61" s="84">
        <v>150</v>
      </c>
      <c r="U61" s="83"/>
      <c r="V61" s="111"/>
      <c r="X61" s="105">
        <f t="shared" si="6"/>
        <v>150</v>
      </c>
      <c r="Z61" s="61">
        <f t="shared" si="5"/>
        <v>0</v>
      </c>
    </row>
    <row r="62" s="61" customFormat="1" customHeight="1" spans="1:26">
      <c r="A62" s="20">
        <v>60</v>
      </c>
      <c r="B62" s="20">
        <v>102935</v>
      </c>
      <c r="C62" s="21" t="s">
        <v>123</v>
      </c>
      <c r="D62" s="21" t="s">
        <v>49</v>
      </c>
      <c r="E62" s="78">
        <v>6</v>
      </c>
      <c r="F62" s="78">
        <v>21</v>
      </c>
      <c r="G62" s="79">
        <v>150</v>
      </c>
      <c r="H62" s="77">
        <v>450</v>
      </c>
      <c r="I62" s="89">
        <v>8749.224297396</v>
      </c>
      <c r="J62" s="90">
        <v>2297.77378032792</v>
      </c>
      <c r="K62" s="91">
        <v>0.262626</v>
      </c>
      <c r="L62" s="92">
        <v>10406.6773482947</v>
      </c>
      <c r="M62" s="92">
        <v>2382.67121895616</v>
      </c>
      <c r="N62" s="93">
        <v>0.228956</v>
      </c>
      <c r="O62" s="94">
        <v>13246.68</v>
      </c>
      <c r="P62" s="94">
        <v>3165.79</v>
      </c>
      <c r="Q62" s="102">
        <f t="shared" si="0"/>
        <v>0.23898742930304</v>
      </c>
      <c r="R62" s="106">
        <f t="shared" si="1"/>
        <v>1.51404050801882</v>
      </c>
      <c r="S62" s="103">
        <f t="shared" si="2"/>
        <v>1.27290196060231</v>
      </c>
      <c r="T62" s="79">
        <v>150</v>
      </c>
      <c r="U62" s="78">
        <v>150</v>
      </c>
      <c r="V62" s="112" t="s">
        <v>212</v>
      </c>
      <c r="X62" s="105">
        <f t="shared" si="6"/>
        <v>300</v>
      </c>
      <c r="Z62" s="61">
        <f t="shared" si="5"/>
        <v>0</v>
      </c>
    </row>
    <row r="63" s="61" customFormat="1" customHeight="1" spans="1:26">
      <c r="A63" s="20">
        <v>61</v>
      </c>
      <c r="B63" s="20">
        <v>347</v>
      </c>
      <c r="C63" s="21" t="s">
        <v>163</v>
      </c>
      <c r="D63" s="21" t="s">
        <v>68</v>
      </c>
      <c r="E63" s="78">
        <v>6</v>
      </c>
      <c r="F63" s="78"/>
      <c r="G63" s="79">
        <v>150</v>
      </c>
      <c r="H63" s="77">
        <v>450</v>
      </c>
      <c r="I63" s="89">
        <v>8857.7006198967</v>
      </c>
      <c r="J63" s="90">
        <v>2298.62645706691</v>
      </c>
      <c r="K63" s="91">
        <v>0.259506</v>
      </c>
      <c r="L63" s="92">
        <v>10535.7034253299</v>
      </c>
      <c r="M63" s="92">
        <v>2383.55540013294</v>
      </c>
      <c r="N63" s="93">
        <v>0.226236</v>
      </c>
      <c r="O63" s="94">
        <v>6523.53</v>
      </c>
      <c r="P63" s="94">
        <v>1862.99</v>
      </c>
      <c r="Q63" s="102">
        <f t="shared" si="0"/>
        <v>0.285580046385929</v>
      </c>
      <c r="R63" s="103">
        <f t="shared" si="1"/>
        <v>0.736481202056712</v>
      </c>
      <c r="S63" s="103">
        <f t="shared" si="2"/>
        <v>0.619183146738561</v>
      </c>
      <c r="T63" s="79">
        <v>0</v>
      </c>
      <c r="U63" s="78"/>
      <c r="V63" s="104"/>
      <c r="X63" s="105">
        <f t="shared" si="6"/>
        <v>0</v>
      </c>
      <c r="Z63" s="61">
        <f t="shared" si="5"/>
        <v>-150</v>
      </c>
    </row>
    <row r="64" s="61" customFormat="1" ht="18" customHeight="1" spans="1:26">
      <c r="A64" s="20">
        <v>62</v>
      </c>
      <c r="B64" s="20">
        <v>105267</v>
      </c>
      <c r="C64" s="21" t="s">
        <v>136</v>
      </c>
      <c r="D64" s="21" t="s">
        <v>68</v>
      </c>
      <c r="E64" s="78">
        <v>6</v>
      </c>
      <c r="F64" s="78"/>
      <c r="G64" s="79">
        <v>150</v>
      </c>
      <c r="H64" s="77">
        <v>450</v>
      </c>
      <c r="I64" s="89">
        <v>7600</v>
      </c>
      <c r="J64" s="90">
        <v>1661.0256</v>
      </c>
      <c r="K64" s="91">
        <v>0.218556</v>
      </c>
      <c r="L64" s="92">
        <v>9039.744</v>
      </c>
      <c r="M64" s="92">
        <v>1722.396662784</v>
      </c>
      <c r="N64" s="93">
        <v>0.190536</v>
      </c>
      <c r="O64" s="94">
        <v>7636.86</v>
      </c>
      <c r="P64" s="94">
        <v>1496.82</v>
      </c>
      <c r="Q64" s="102">
        <f t="shared" si="0"/>
        <v>0.195999402895955</v>
      </c>
      <c r="R64" s="103">
        <f t="shared" si="1"/>
        <v>1.00485</v>
      </c>
      <c r="S64" s="103">
        <f t="shared" si="2"/>
        <v>0.844809322033898</v>
      </c>
      <c r="T64" s="79">
        <v>150</v>
      </c>
      <c r="U64" s="78"/>
      <c r="V64" s="112"/>
      <c r="X64" s="105">
        <f t="shared" si="6"/>
        <v>150</v>
      </c>
      <c r="Z64" s="61">
        <f t="shared" si="5"/>
        <v>0</v>
      </c>
    </row>
    <row r="65" s="61" customFormat="1" ht="19" customHeight="1" spans="1:26">
      <c r="A65" s="81">
        <v>63</v>
      </c>
      <c r="B65" s="81">
        <v>103199</v>
      </c>
      <c r="C65" s="82" t="s">
        <v>140</v>
      </c>
      <c r="D65" s="82" t="s">
        <v>68</v>
      </c>
      <c r="E65" s="83">
        <v>6</v>
      </c>
      <c r="F65" s="83">
        <v>22</v>
      </c>
      <c r="G65" s="84">
        <v>150</v>
      </c>
      <c r="H65" s="77">
        <v>450</v>
      </c>
      <c r="I65" s="89">
        <v>8995.3698830688</v>
      </c>
      <c r="J65" s="90">
        <v>2203.14599176121</v>
      </c>
      <c r="K65" s="91">
        <v>0.24492</v>
      </c>
      <c r="L65" s="92">
        <v>10699.4527537174</v>
      </c>
      <c r="M65" s="92">
        <v>2284.54715197373</v>
      </c>
      <c r="N65" s="93">
        <v>0.21352</v>
      </c>
      <c r="O65" s="94">
        <v>10954.69</v>
      </c>
      <c r="P65" s="94">
        <v>2579.01</v>
      </c>
      <c r="Q65" s="102">
        <f t="shared" si="0"/>
        <v>0.23542519231489</v>
      </c>
      <c r="R65" s="109">
        <f t="shared" si="1"/>
        <v>1.21781429139663</v>
      </c>
      <c r="S65" s="109">
        <f t="shared" si="2"/>
        <v>1.02385516831166</v>
      </c>
      <c r="T65" s="84">
        <v>150</v>
      </c>
      <c r="U65" s="83"/>
      <c r="V65" s="111"/>
      <c r="X65" s="105">
        <f t="shared" si="6"/>
        <v>150</v>
      </c>
      <c r="Z65" s="61">
        <f t="shared" si="5"/>
        <v>0</v>
      </c>
    </row>
    <row r="66" s="61" customFormat="1" customHeight="1" spans="1:26">
      <c r="A66" s="81">
        <v>64</v>
      </c>
      <c r="B66" s="81">
        <v>104428</v>
      </c>
      <c r="C66" s="82" t="s">
        <v>76</v>
      </c>
      <c r="D66" s="82" t="s">
        <v>55</v>
      </c>
      <c r="E66" s="83">
        <v>6</v>
      </c>
      <c r="F66" s="83"/>
      <c r="G66" s="84">
        <v>150</v>
      </c>
      <c r="H66" s="77">
        <v>450</v>
      </c>
      <c r="I66" s="89">
        <v>8726.617548</v>
      </c>
      <c r="J66" s="90">
        <v>1924.27152903929</v>
      </c>
      <c r="K66" s="91">
        <v>0.220506</v>
      </c>
      <c r="L66" s="92">
        <v>10379.7879762931</v>
      </c>
      <c r="M66" s="92">
        <v>1995.36892141068</v>
      </c>
      <c r="N66" s="93">
        <v>0.192236</v>
      </c>
      <c r="O66" s="94">
        <v>17903.3</v>
      </c>
      <c r="P66" s="94">
        <v>2442.26</v>
      </c>
      <c r="Q66" s="102">
        <f t="shared" si="0"/>
        <v>0.136413957203421</v>
      </c>
      <c r="R66" s="109">
        <f t="shared" si="1"/>
        <v>2.05157380869787</v>
      </c>
      <c r="S66" s="109">
        <f t="shared" si="2"/>
        <v>1.72482328549391</v>
      </c>
      <c r="T66" s="84">
        <v>150</v>
      </c>
      <c r="U66" s="83"/>
      <c r="V66" s="111"/>
      <c r="X66" s="105">
        <f t="shared" si="6"/>
        <v>150</v>
      </c>
      <c r="Z66" s="61">
        <f t="shared" si="5"/>
        <v>0</v>
      </c>
    </row>
    <row r="67" s="61" customFormat="1" customHeight="1" spans="1:26">
      <c r="A67" s="81">
        <v>65</v>
      </c>
      <c r="B67" s="81">
        <v>721</v>
      </c>
      <c r="C67" s="82" t="s">
        <v>52</v>
      </c>
      <c r="D67" s="82" t="s">
        <v>53</v>
      </c>
      <c r="E67" s="83">
        <v>6</v>
      </c>
      <c r="F67" s="83"/>
      <c r="G67" s="84">
        <v>150</v>
      </c>
      <c r="H67" s="77">
        <v>450</v>
      </c>
      <c r="I67" s="89">
        <v>8485.3512471996</v>
      </c>
      <c r="J67" s="90">
        <v>2257.59558212743</v>
      </c>
      <c r="K67" s="91">
        <v>0.266058</v>
      </c>
      <c r="L67" s="92">
        <v>10092.8161874691</v>
      </c>
      <c r="M67" s="92">
        <v>2341.00852905108</v>
      </c>
      <c r="N67" s="93">
        <v>0.231948</v>
      </c>
      <c r="O67" s="94">
        <v>27252.3</v>
      </c>
      <c r="P67" s="94">
        <v>5490.79</v>
      </c>
      <c r="Q67" s="102">
        <f t="shared" ref="Q67:Q115" si="7">P67/O67</f>
        <v>0.201479875093111</v>
      </c>
      <c r="R67" s="108">
        <f t="shared" ref="R67:R115" si="8">O67/I67</f>
        <v>3.21168790849925</v>
      </c>
      <c r="S67" s="109">
        <f t="shared" ref="S67:S115" si="9">O67/L67</f>
        <v>2.700168069427</v>
      </c>
      <c r="T67" s="84">
        <v>150</v>
      </c>
      <c r="U67" s="83">
        <v>150</v>
      </c>
      <c r="V67" s="113" t="s">
        <v>202</v>
      </c>
      <c r="X67" s="105">
        <f t="shared" si="6"/>
        <v>300</v>
      </c>
      <c r="Z67" s="61">
        <f t="shared" si="5"/>
        <v>0</v>
      </c>
    </row>
    <row r="68" s="61" customFormat="1" customHeight="1" spans="1:26">
      <c r="A68" s="20">
        <v>66</v>
      </c>
      <c r="B68" s="20">
        <v>52</v>
      </c>
      <c r="C68" s="21" t="s">
        <v>57</v>
      </c>
      <c r="D68" s="21" t="s">
        <v>55</v>
      </c>
      <c r="E68" s="78">
        <v>6</v>
      </c>
      <c r="F68" s="78">
        <v>23</v>
      </c>
      <c r="G68" s="79">
        <v>150</v>
      </c>
      <c r="H68" s="77">
        <v>450</v>
      </c>
      <c r="I68" s="89">
        <v>8500</v>
      </c>
      <c r="J68" s="90">
        <v>2185.911</v>
      </c>
      <c r="K68" s="91">
        <v>0.257166</v>
      </c>
      <c r="L68" s="92">
        <v>10110.24</v>
      </c>
      <c r="M68" s="92">
        <v>2266.67536704</v>
      </c>
      <c r="N68" s="93">
        <v>0.224196</v>
      </c>
      <c r="O68" s="94">
        <v>19777.34</v>
      </c>
      <c r="P68" s="94">
        <v>3319.95</v>
      </c>
      <c r="Q68" s="102">
        <f t="shared" si="7"/>
        <v>0.167866356142939</v>
      </c>
      <c r="R68" s="103">
        <f t="shared" si="8"/>
        <v>2.32674588235294</v>
      </c>
      <c r="S68" s="103">
        <f t="shared" si="9"/>
        <v>1.95616919084018</v>
      </c>
      <c r="T68" s="79">
        <v>150</v>
      </c>
      <c r="U68" s="78"/>
      <c r="V68" s="104"/>
      <c r="X68" s="105">
        <f t="shared" si="6"/>
        <v>150</v>
      </c>
      <c r="Z68" s="61">
        <f t="shared" ref="Z68:Z114" si="10">T68-G68</f>
        <v>0</v>
      </c>
    </row>
    <row r="69" s="61" customFormat="1" customHeight="1" spans="1:26">
      <c r="A69" s="20">
        <v>67</v>
      </c>
      <c r="B69" s="20">
        <v>102479</v>
      </c>
      <c r="C69" s="21" t="s">
        <v>69</v>
      </c>
      <c r="D69" s="21" t="s">
        <v>49</v>
      </c>
      <c r="E69" s="78">
        <v>6</v>
      </c>
      <c r="F69" s="78"/>
      <c r="G69" s="79">
        <v>150</v>
      </c>
      <c r="H69" s="77">
        <v>450</v>
      </c>
      <c r="I69" s="89">
        <v>8487.4752</v>
      </c>
      <c r="J69" s="90">
        <v>2021.8184423424</v>
      </c>
      <c r="K69" s="91">
        <v>0.238212</v>
      </c>
      <c r="L69" s="92">
        <v>10510.4024135106</v>
      </c>
      <c r="M69" s="92">
        <v>2182.71629001858</v>
      </c>
      <c r="N69" s="93">
        <v>0.207672</v>
      </c>
      <c r="O69" s="94">
        <v>12241.81</v>
      </c>
      <c r="P69" s="94">
        <v>3027.2</v>
      </c>
      <c r="Q69" s="102">
        <f t="shared" si="7"/>
        <v>0.247283694159605</v>
      </c>
      <c r="R69" s="103">
        <f t="shared" si="8"/>
        <v>1.44233823505016</v>
      </c>
      <c r="S69" s="103">
        <f t="shared" si="9"/>
        <v>1.16473275887741</v>
      </c>
      <c r="T69" s="79">
        <v>150</v>
      </c>
      <c r="U69" s="78"/>
      <c r="V69" s="112"/>
      <c r="X69" s="105">
        <f t="shared" ref="X69:X114" si="11">T69+U69</f>
        <v>150</v>
      </c>
      <c r="Z69" s="61">
        <f t="shared" si="10"/>
        <v>0</v>
      </c>
    </row>
    <row r="70" s="61" customFormat="1" customHeight="1" spans="1:26">
      <c r="A70" s="20">
        <v>68</v>
      </c>
      <c r="B70" s="20">
        <v>704</v>
      </c>
      <c r="C70" s="21" t="s">
        <v>66</v>
      </c>
      <c r="D70" s="21" t="s">
        <v>55</v>
      </c>
      <c r="E70" s="78">
        <v>6</v>
      </c>
      <c r="F70" s="78"/>
      <c r="G70" s="79">
        <v>150</v>
      </c>
      <c r="H70" s="77">
        <v>450</v>
      </c>
      <c r="I70" s="89">
        <v>8539.3713210948</v>
      </c>
      <c r="J70" s="90">
        <v>2294.61446769138</v>
      </c>
      <c r="K70" s="91">
        <v>0.26871</v>
      </c>
      <c r="L70" s="92">
        <v>10157.069824163</v>
      </c>
      <c r="M70" s="92">
        <v>2379.39517700842</v>
      </c>
      <c r="N70" s="93">
        <v>0.23426</v>
      </c>
      <c r="O70" s="94">
        <v>24126.94</v>
      </c>
      <c r="P70" s="94">
        <v>4264.86</v>
      </c>
      <c r="Q70" s="102">
        <f t="shared" si="7"/>
        <v>0.17676754698275</v>
      </c>
      <c r="R70" s="106">
        <f t="shared" si="8"/>
        <v>2.8253766106176</v>
      </c>
      <c r="S70" s="103">
        <f t="shared" si="9"/>
        <v>2.37538388705408</v>
      </c>
      <c r="T70" s="79">
        <v>150</v>
      </c>
      <c r="U70" s="78">
        <v>150</v>
      </c>
      <c r="V70" s="104" t="s">
        <v>202</v>
      </c>
      <c r="X70" s="105">
        <f t="shared" si="11"/>
        <v>300</v>
      </c>
      <c r="Z70" s="61">
        <f t="shared" si="10"/>
        <v>0</v>
      </c>
    </row>
    <row r="71" s="61" customFormat="1" customHeight="1" spans="1:26">
      <c r="A71" s="81">
        <v>69</v>
      </c>
      <c r="B71" s="81">
        <v>591</v>
      </c>
      <c r="C71" s="82" t="s">
        <v>139</v>
      </c>
      <c r="D71" s="82" t="s">
        <v>53</v>
      </c>
      <c r="E71" s="83">
        <v>7</v>
      </c>
      <c r="F71" s="83">
        <v>24</v>
      </c>
      <c r="G71" s="84">
        <v>100</v>
      </c>
      <c r="H71" s="77">
        <v>300</v>
      </c>
      <c r="I71" s="89">
        <v>7021</v>
      </c>
      <c r="J71" s="90">
        <v>1741.48884</v>
      </c>
      <c r="K71" s="91">
        <v>0.24804</v>
      </c>
      <c r="L71" s="92">
        <v>8351.05824</v>
      </c>
      <c r="M71" s="92">
        <v>1805.8328338176</v>
      </c>
      <c r="N71" s="93">
        <v>0.21624</v>
      </c>
      <c r="O71" s="94">
        <v>10648.13</v>
      </c>
      <c r="P71" s="94">
        <v>2198.25</v>
      </c>
      <c r="Q71" s="102">
        <f t="shared" si="7"/>
        <v>0.206444699679662</v>
      </c>
      <c r="R71" s="109">
        <f t="shared" si="8"/>
        <v>1.51661159379006</v>
      </c>
      <c r="S71" s="109">
        <f t="shared" si="9"/>
        <v>1.27506355410114</v>
      </c>
      <c r="T71" s="84">
        <v>100</v>
      </c>
      <c r="U71" s="83"/>
      <c r="V71" s="111"/>
      <c r="X71" s="105">
        <f t="shared" si="11"/>
        <v>100</v>
      </c>
      <c r="Z71" s="61">
        <f t="shared" si="10"/>
        <v>0</v>
      </c>
    </row>
    <row r="72" s="61" customFormat="1" customHeight="1" spans="1:26">
      <c r="A72" s="81">
        <v>70</v>
      </c>
      <c r="B72" s="81">
        <v>106485</v>
      </c>
      <c r="C72" s="82" t="s">
        <v>98</v>
      </c>
      <c r="D72" s="82" t="s">
        <v>73</v>
      </c>
      <c r="E72" s="83">
        <v>7</v>
      </c>
      <c r="F72" s="83"/>
      <c r="G72" s="84">
        <v>100</v>
      </c>
      <c r="H72" s="77">
        <v>300</v>
      </c>
      <c r="I72" s="89">
        <v>6800</v>
      </c>
      <c r="J72" s="90">
        <v>1132.404</v>
      </c>
      <c r="K72" s="91">
        <v>0.16653</v>
      </c>
      <c r="L72" s="92">
        <v>8088.192</v>
      </c>
      <c r="M72" s="92">
        <v>1174.24371456</v>
      </c>
      <c r="N72" s="93">
        <v>0.14518</v>
      </c>
      <c r="O72" s="94">
        <v>7740.97</v>
      </c>
      <c r="P72" s="94">
        <v>1637.34</v>
      </c>
      <c r="Q72" s="102">
        <f t="shared" si="7"/>
        <v>0.211516127823774</v>
      </c>
      <c r="R72" s="109">
        <f t="shared" si="8"/>
        <v>1.13837794117647</v>
      </c>
      <c r="S72" s="109">
        <f t="shared" si="9"/>
        <v>0.957070504755575</v>
      </c>
      <c r="T72" s="84">
        <v>100</v>
      </c>
      <c r="U72" s="83"/>
      <c r="V72" s="110"/>
      <c r="X72" s="105">
        <f t="shared" si="11"/>
        <v>100</v>
      </c>
      <c r="Z72" s="61">
        <f t="shared" si="10"/>
        <v>0</v>
      </c>
    </row>
    <row r="73" s="61" customFormat="1" customHeight="1" spans="1:26">
      <c r="A73" s="81">
        <v>71</v>
      </c>
      <c r="B73" s="81">
        <v>549</v>
      </c>
      <c r="C73" s="82" t="s">
        <v>65</v>
      </c>
      <c r="D73" s="82" t="s">
        <v>53</v>
      </c>
      <c r="E73" s="83">
        <v>7</v>
      </c>
      <c r="F73" s="83"/>
      <c r="G73" s="84">
        <v>100</v>
      </c>
      <c r="H73" s="77">
        <v>300</v>
      </c>
      <c r="I73" s="89">
        <v>7943.8818067272</v>
      </c>
      <c r="J73" s="90">
        <v>1927.64647145681</v>
      </c>
      <c r="K73" s="91">
        <v>0.242658</v>
      </c>
      <c r="L73" s="92">
        <v>9448.7707761936</v>
      </c>
      <c r="M73" s="92">
        <v>1998.8685601622</v>
      </c>
      <c r="N73" s="93">
        <v>0.211548</v>
      </c>
      <c r="O73" s="94">
        <v>19244.57</v>
      </c>
      <c r="P73" s="94">
        <v>3978.29</v>
      </c>
      <c r="Q73" s="102">
        <f t="shared" si="7"/>
        <v>0.206722727501836</v>
      </c>
      <c r="R73" s="108">
        <f t="shared" si="8"/>
        <v>2.42256499633503</v>
      </c>
      <c r="S73" s="109">
        <f t="shared" si="9"/>
        <v>2.03672736441942</v>
      </c>
      <c r="T73" s="84">
        <v>100</v>
      </c>
      <c r="U73" s="83">
        <v>100</v>
      </c>
      <c r="V73" s="113" t="s">
        <v>202</v>
      </c>
      <c r="X73" s="105">
        <f t="shared" si="11"/>
        <v>200</v>
      </c>
      <c r="Z73" s="61">
        <f t="shared" si="10"/>
        <v>0</v>
      </c>
    </row>
    <row r="74" s="61" customFormat="1" customHeight="1" spans="1:26">
      <c r="A74" s="20">
        <v>72</v>
      </c>
      <c r="B74" s="20">
        <v>573</v>
      </c>
      <c r="C74" s="21" t="s">
        <v>91</v>
      </c>
      <c r="D74" s="21" t="s">
        <v>73</v>
      </c>
      <c r="E74" s="78">
        <v>7</v>
      </c>
      <c r="F74" s="78">
        <v>25</v>
      </c>
      <c r="G74" s="79">
        <v>100</v>
      </c>
      <c r="H74" s="77">
        <v>300</v>
      </c>
      <c r="I74" s="89">
        <v>7089.6558904164</v>
      </c>
      <c r="J74" s="90">
        <v>1604.78614873109</v>
      </c>
      <c r="K74" s="91">
        <v>0.226356</v>
      </c>
      <c r="L74" s="92">
        <v>8432.72030229688</v>
      </c>
      <c r="M74" s="92">
        <v>1664.07929357406</v>
      </c>
      <c r="N74" s="93">
        <v>0.197336</v>
      </c>
      <c r="O74" s="94">
        <v>10657.25</v>
      </c>
      <c r="P74" s="94">
        <v>2145.6</v>
      </c>
      <c r="Q74" s="102">
        <f t="shared" si="7"/>
        <v>0.201327734640738</v>
      </c>
      <c r="R74" s="103">
        <f t="shared" si="8"/>
        <v>1.50321118044758</v>
      </c>
      <c r="S74" s="103">
        <f t="shared" si="9"/>
        <v>1.26379740083366</v>
      </c>
      <c r="T74" s="79">
        <v>100</v>
      </c>
      <c r="U74" s="78"/>
      <c r="V74" s="112"/>
      <c r="X74" s="105">
        <f t="shared" si="11"/>
        <v>100</v>
      </c>
      <c r="Z74" s="61">
        <f t="shared" si="10"/>
        <v>0</v>
      </c>
    </row>
    <row r="75" s="61" customFormat="1" customHeight="1" spans="1:26">
      <c r="A75" s="20">
        <v>73</v>
      </c>
      <c r="B75" s="20">
        <v>329</v>
      </c>
      <c r="C75" s="21" t="s">
        <v>59</v>
      </c>
      <c r="D75" s="21" t="s">
        <v>55</v>
      </c>
      <c r="E75" s="78">
        <v>7</v>
      </c>
      <c r="F75" s="78"/>
      <c r="G75" s="79">
        <v>100</v>
      </c>
      <c r="H75" s="77">
        <v>300</v>
      </c>
      <c r="I75" s="89">
        <v>8024</v>
      </c>
      <c r="J75" s="90">
        <v>1761.203808</v>
      </c>
      <c r="K75" s="91">
        <v>0.219492</v>
      </c>
      <c r="L75" s="92">
        <v>9544.06656</v>
      </c>
      <c r="M75" s="92">
        <v>1826.27622438912</v>
      </c>
      <c r="N75" s="93">
        <v>0.191352</v>
      </c>
      <c r="O75" s="94">
        <v>17839.94</v>
      </c>
      <c r="P75" s="94">
        <v>3648.64</v>
      </c>
      <c r="Q75" s="102">
        <f t="shared" si="7"/>
        <v>0.204520867222648</v>
      </c>
      <c r="R75" s="106">
        <f t="shared" si="8"/>
        <v>2.22332253240279</v>
      </c>
      <c r="S75" s="103">
        <f t="shared" si="9"/>
        <v>1.86921789447369</v>
      </c>
      <c r="T75" s="79">
        <v>100</v>
      </c>
      <c r="U75" s="78">
        <v>100</v>
      </c>
      <c r="V75" s="112" t="s">
        <v>202</v>
      </c>
      <c r="X75" s="105">
        <f t="shared" si="11"/>
        <v>200</v>
      </c>
      <c r="Z75" s="61">
        <f t="shared" si="10"/>
        <v>0</v>
      </c>
    </row>
    <row r="76" s="61" customFormat="1" customHeight="1" spans="1:26">
      <c r="A76" s="20">
        <v>74</v>
      </c>
      <c r="B76" s="20">
        <v>106569</v>
      </c>
      <c r="C76" s="21" t="s">
        <v>138</v>
      </c>
      <c r="D76" s="21" t="s">
        <v>68</v>
      </c>
      <c r="E76" s="78">
        <v>7</v>
      </c>
      <c r="F76" s="78"/>
      <c r="G76" s="79">
        <v>100</v>
      </c>
      <c r="H76" s="77">
        <v>300</v>
      </c>
      <c r="I76" s="89">
        <v>8024</v>
      </c>
      <c r="J76" s="90">
        <v>1805.014848</v>
      </c>
      <c r="K76" s="91">
        <v>0.224952</v>
      </c>
      <c r="L76" s="92">
        <v>9544.06656</v>
      </c>
      <c r="M76" s="92">
        <v>1871.70598121472</v>
      </c>
      <c r="N76" s="93">
        <v>0.196112</v>
      </c>
      <c r="O76" s="94">
        <v>11144.37</v>
      </c>
      <c r="P76" s="94">
        <v>2681.92</v>
      </c>
      <c r="Q76" s="102">
        <f t="shared" si="7"/>
        <v>0.240652455006429</v>
      </c>
      <c r="R76" s="103">
        <f t="shared" si="8"/>
        <v>1.3888796111665</v>
      </c>
      <c r="S76" s="103">
        <f t="shared" si="9"/>
        <v>1.16767521788951</v>
      </c>
      <c r="T76" s="79">
        <v>100</v>
      </c>
      <c r="U76" s="78"/>
      <c r="V76" s="104"/>
      <c r="X76" s="105">
        <f t="shared" si="11"/>
        <v>100</v>
      </c>
      <c r="Z76" s="61">
        <f t="shared" si="10"/>
        <v>0</v>
      </c>
    </row>
    <row r="77" s="61" customFormat="1" customHeight="1" spans="1:26">
      <c r="A77" s="81">
        <v>75</v>
      </c>
      <c r="B77" s="81">
        <v>106399</v>
      </c>
      <c r="C77" s="82" t="s">
        <v>78</v>
      </c>
      <c r="D77" s="82" t="s">
        <v>68</v>
      </c>
      <c r="E77" s="83">
        <v>7</v>
      </c>
      <c r="F77" s="83">
        <v>26</v>
      </c>
      <c r="G77" s="84">
        <v>100</v>
      </c>
      <c r="H77" s="77">
        <v>300</v>
      </c>
      <c r="I77" s="89">
        <v>7200</v>
      </c>
      <c r="J77" s="90">
        <v>1630.3248</v>
      </c>
      <c r="K77" s="91">
        <v>0.226434</v>
      </c>
      <c r="L77" s="92">
        <v>8709.12</v>
      </c>
      <c r="M77" s="92">
        <v>1719.21512448</v>
      </c>
      <c r="N77" s="93">
        <v>0.197404</v>
      </c>
      <c r="O77" s="94">
        <v>9890.04</v>
      </c>
      <c r="P77" s="94">
        <v>1953.14</v>
      </c>
      <c r="Q77" s="102">
        <f t="shared" si="7"/>
        <v>0.197485551120117</v>
      </c>
      <c r="R77" s="109">
        <f t="shared" si="8"/>
        <v>1.37361666666667</v>
      </c>
      <c r="S77" s="109">
        <f t="shared" si="9"/>
        <v>1.13559578924162</v>
      </c>
      <c r="T77" s="84">
        <v>100</v>
      </c>
      <c r="U77" s="83"/>
      <c r="V77" s="111"/>
      <c r="X77" s="105">
        <f t="shared" si="11"/>
        <v>100</v>
      </c>
      <c r="Z77" s="61">
        <f t="shared" si="10"/>
        <v>0</v>
      </c>
    </row>
    <row r="78" s="61" customFormat="1" customHeight="1" spans="1:26">
      <c r="A78" s="81">
        <v>76</v>
      </c>
      <c r="B78" s="81">
        <v>723</v>
      </c>
      <c r="C78" s="82" t="s">
        <v>147</v>
      </c>
      <c r="D78" s="82" t="s">
        <v>49</v>
      </c>
      <c r="E78" s="83">
        <v>7</v>
      </c>
      <c r="F78" s="83"/>
      <c r="G78" s="84">
        <v>100</v>
      </c>
      <c r="H78" s="77">
        <v>300</v>
      </c>
      <c r="I78" s="89">
        <v>6819.6979453356</v>
      </c>
      <c r="J78" s="90">
        <v>1551.12665827069</v>
      </c>
      <c r="K78" s="91">
        <v>0.227448</v>
      </c>
      <c r="L78" s="92">
        <v>8111.62152409998</v>
      </c>
      <c r="M78" s="92">
        <v>1608.43720877074</v>
      </c>
      <c r="N78" s="93">
        <v>0.198288</v>
      </c>
      <c r="O78" s="94">
        <v>8019.28</v>
      </c>
      <c r="P78" s="94">
        <v>1580.31</v>
      </c>
      <c r="Q78" s="102">
        <f t="shared" si="7"/>
        <v>0.197063826178909</v>
      </c>
      <c r="R78" s="109">
        <f t="shared" si="8"/>
        <v>1.17589958738347</v>
      </c>
      <c r="S78" s="109">
        <f t="shared" si="9"/>
        <v>0.988616144894627</v>
      </c>
      <c r="T78" s="84">
        <v>100</v>
      </c>
      <c r="U78" s="83"/>
      <c r="V78" s="111"/>
      <c r="X78" s="105">
        <f t="shared" si="11"/>
        <v>100</v>
      </c>
      <c r="Z78" s="61">
        <f t="shared" si="10"/>
        <v>0</v>
      </c>
    </row>
    <row r="79" s="61" customFormat="1" customHeight="1" spans="1:26">
      <c r="A79" s="81">
        <v>77</v>
      </c>
      <c r="B79" s="81">
        <v>102564</v>
      </c>
      <c r="C79" s="82" t="s">
        <v>87</v>
      </c>
      <c r="D79" s="82" t="s">
        <v>53</v>
      </c>
      <c r="E79" s="83">
        <v>7</v>
      </c>
      <c r="F79" s="83"/>
      <c r="G79" s="84">
        <v>100</v>
      </c>
      <c r="H79" s="77">
        <v>300</v>
      </c>
      <c r="I79" s="89">
        <v>6622.6631646024</v>
      </c>
      <c r="J79" s="90">
        <v>1541.95466461438</v>
      </c>
      <c r="K79" s="91">
        <v>0.23283</v>
      </c>
      <c r="L79" s="92">
        <v>7877.26047450468</v>
      </c>
      <c r="M79" s="92">
        <v>1598.92633111496</v>
      </c>
      <c r="N79" s="93">
        <v>0.20298</v>
      </c>
      <c r="O79" s="94">
        <v>11465.28</v>
      </c>
      <c r="P79" s="94">
        <v>2714.2</v>
      </c>
      <c r="Q79" s="102">
        <f t="shared" si="7"/>
        <v>0.236732116441988</v>
      </c>
      <c r="R79" s="108">
        <f t="shared" si="8"/>
        <v>1.73121895452588</v>
      </c>
      <c r="S79" s="109">
        <f t="shared" si="9"/>
        <v>1.4554907809775</v>
      </c>
      <c r="T79" s="84">
        <v>100</v>
      </c>
      <c r="U79" s="83">
        <v>100</v>
      </c>
      <c r="V79" s="113" t="s">
        <v>202</v>
      </c>
      <c r="X79" s="105">
        <f t="shared" si="11"/>
        <v>200</v>
      </c>
      <c r="Z79" s="61">
        <f t="shared" si="10"/>
        <v>0</v>
      </c>
    </row>
    <row r="80" s="61" customFormat="1" customHeight="1" spans="1:26">
      <c r="A80" s="20">
        <v>78</v>
      </c>
      <c r="B80" s="20">
        <v>743</v>
      </c>
      <c r="C80" s="21" t="s">
        <v>129</v>
      </c>
      <c r="D80" s="21" t="s">
        <v>73</v>
      </c>
      <c r="E80" s="78">
        <v>7</v>
      </c>
      <c r="F80" s="78">
        <v>27</v>
      </c>
      <c r="G80" s="79">
        <v>100</v>
      </c>
      <c r="H80" s="77">
        <v>300</v>
      </c>
      <c r="I80" s="89">
        <v>6890.13</v>
      </c>
      <c r="J80" s="90">
        <v>1429.5641724</v>
      </c>
      <c r="K80" s="91">
        <v>0.20748</v>
      </c>
      <c r="L80" s="92">
        <v>8195.3962272</v>
      </c>
      <c r="M80" s="92">
        <v>1482.38326957594</v>
      </c>
      <c r="N80" s="93">
        <v>0.18088</v>
      </c>
      <c r="O80" s="94">
        <v>6892.23</v>
      </c>
      <c r="P80" s="94">
        <v>1393.3</v>
      </c>
      <c r="Q80" s="102">
        <f t="shared" si="7"/>
        <v>0.202155180543888</v>
      </c>
      <c r="R80" s="103">
        <f t="shared" si="8"/>
        <v>1.00030478379943</v>
      </c>
      <c r="S80" s="103">
        <f t="shared" si="9"/>
        <v>0.840988014359223</v>
      </c>
      <c r="T80" s="79">
        <v>100</v>
      </c>
      <c r="U80" s="78"/>
      <c r="V80" s="104"/>
      <c r="X80" s="105">
        <f t="shared" si="11"/>
        <v>100</v>
      </c>
      <c r="Z80" s="61">
        <f t="shared" si="10"/>
        <v>0</v>
      </c>
    </row>
    <row r="81" s="61" customFormat="1" customHeight="1" spans="1:26">
      <c r="A81" s="20">
        <v>79</v>
      </c>
      <c r="B81" s="20">
        <v>539</v>
      </c>
      <c r="C81" s="21" t="s">
        <v>75</v>
      </c>
      <c r="D81" s="21" t="s">
        <v>53</v>
      </c>
      <c r="E81" s="78">
        <v>7</v>
      </c>
      <c r="F81" s="78"/>
      <c r="G81" s="79">
        <v>100</v>
      </c>
      <c r="H81" s="77">
        <v>300</v>
      </c>
      <c r="I81" s="89">
        <v>7150.6959877908</v>
      </c>
      <c r="J81" s="90">
        <v>1731.26930699601</v>
      </c>
      <c r="K81" s="91">
        <v>0.242112</v>
      </c>
      <c r="L81" s="92">
        <v>8505.32383571789</v>
      </c>
      <c r="M81" s="92">
        <v>1795.23571265265</v>
      </c>
      <c r="N81" s="93">
        <v>0.211072</v>
      </c>
      <c r="O81" s="94">
        <v>13209.31</v>
      </c>
      <c r="P81" s="94">
        <v>2698.99</v>
      </c>
      <c r="Q81" s="102">
        <f t="shared" si="7"/>
        <v>0.204324828473251</v>
      </c>
      <c r="R81" s="106">
        <f t="shared" si="8"/>
        <v>1.84727612844313</v>
      </c>
      <c r="S81" s="103">
        <f t="shared" si="9"/>
        <v>1.55306373456679</v>
      </c>
      <c r="T81" s="79">
        <v>100</v>
      </c>
      <c r="U81" s="78">
        <v>100</v>
      </c>
      <c r="V81" s="112" t="s">
        <v>202</v>
      </c>
      <c r="X81" s="105">
        <f t="shared" si="11"/>
        <v>200</v>
      </c>
      <c r="Z81" s="61">
        <f t="shared" si="10"/>
        <v>0</v>
      </c>
    </row>
    <row r="82" s="61" customFormat="1" customHeight="1" spans="1:26">
      <c r="A82" s="20">
        <v>80</v>
      </c>
      <c r="B82" s="20">
        <v>752</v>
      </c>
      <c r="C82" s="21" t="s">
        <v>122</v>
      </c>
      <c r="D82" s="21" t="s">
        <v>68</v>
      </c>
      <c r="E82" s="78">
        <v>7</v>
      </c>
      <c r="F82" s="78"/>
      <c r="G82" s="79">
        <v>100</v>
      </c>
      <c r="H82" s="77">
        <v>300</v>
      </c>
      <c r="I82" s="89">
        <v>7200</v>
      </c>
      <c r="J82" s="90">
        <v>1482.0624</v>
      </c>
      <c r="K82" s="91">
        <v>0.205842</v>
      </c>
      <c r="L82" s="92">
        <v>8563.968</v>
      </c>
      <c r="M82" s="92">
        <v>1536.821185536</v>
      </c>
      <c r="N82" s="93">
        <v>0.179452</v>
      </c>
      <c r="O82" s="94">
        <v>7776.73</v>
      </c>
      <c r="P82" s="94">
        <v>1105.27</v>
      </c>
      <c r="Q82" s="102">
        <f t="shared" si="7"/>
        <v>0.142125289163955</v>
      </c>
      <c r="R82" s="103">
        <f t="shared" si="8"/>
        <v>1.08010138888889</v>
      </c>
      <c r="S82" s="103">
        <f t="shared" si="9"/>
        <v>0.908075555630287</v>
      </c>
      <c r="T82" s="79">
        <v>100</v>
      </c>
      <c r="U82" s="78"/>
      <c r="V82" s="104"/>
      <c r="X82" s="105">
        <f t="shared" si="11"/>
        <v>100</v>
      </c>
      <c r="Z82" s="61">
        <f t="shared" si="10"/>
        <v>0</v>
      </c>
    </row>
    <row r="83" s="61" customFormat="1" customHeight="1" spans="1:26">
      <c r="A83" s="81">
        <v>81</v>
      </c>
      <c r="B83" s="81">
        <v>727</v>
      </c>
      <c r="C83" s="82" t="s">
        <v>104</v>
      </c>
      <c r="D83" s="82" t="s">
        <v>68</v>
      </c>
      <c r="E83" s="83">
        <v>7</v>
      </c>
      <c r="F83" s="83">
        <v>28</v>
      </c>
      <c r="G83" s="84">
        <v>100</v>
      </c>
      <c r="H83" s="77">
        <v>300</v>
      </c>
      <c r="I83" s="89">
        <v>7604.61940134</v>
      </c>
      <c r="J83" s="90">
        <v>1888.62243756159</v>
      </c>
      <c r="K83" s="91">
        <v>0.248352</v>
      </c>
      <c r="L83" s="92">
        <v>9045.23850072985</v>
      </c>
      <c r="M83" s="92">
        <v>1958.40267827002</v>
      </c>
      <c r="N83" s="93">
        <v>0.216512</v>
      </c>
      <c r="O83" s="94">
        <v>10524.5</v>
      </c>
      <c r="P83" s="94">
        <v>2298.93</v>
      </c>
      <c r="Q83" s="102">
        <f t="shared" si="7"/>
        <v>0.218436030215212</v>
      </c>
      <c r="R83" s="108">
        <f t="shared" si="8"/>
        <v>1.38396143772106</v>
      </c>
      <c r="S83" s="109">
        <f t="shared" si="9"/>
        <v>1.16354035320913</v>
      </c>
      <c r="T83" s="84">
        <v>100</v>
      </c>
      <c r="U83" s="83">
        <v>100</v>
      </c>
      <c r="V83" s="113" t="s">
        <v>246</v>
      </c>
      <c r="X83" s="105">
        <f t="shared" si="11"/>
        <v>200</v>
      </c>
      <c r="Z83" s="61">
        <f t="shared" si="10"/>
        <v>0</v>
      </c>
    </row>
    <row r="84" s="61" customFormat="1" customHeight="1" spans="1:26">
      <c r="A84" s="81">
        <v>82</v>
      </c>
      <c r="B84" s="81">
        <v>339</v>
      </c>
      <c r="C84" s="82" t="s">
        <v>141</v>
      </c>
      <c r="D84" s="82" t="s">
        <v>68</v>
      </c>
      <c r="E84" s="83">
        <v>7</v>
      </c>
      <c r="F84" s="83"/>
      <c r="G84" s="84">
        <v>100</v>
      </c>
      <c r="H84" s="77">
        <v>300</v>
      </c>
      <c r="I84" s="89">
        <v>7200</v>
      </c>
      <c r="J84" s="90">
        <v>1680.3072</v>
      </c>
      <c r="K84" s="91">
        <v>0.233376</v>
      </c>
      <c r="L84" s="92">
        <v>8563.968</v>
      </c>
      <c r="M84" s="92">
        <v>1742.390673408</v>
      </c>
      <c r="N84" s="93">
        <v>0.203456</v>
      </c>
      <c r="O84" s="94">
        <v>5078</v>
      </c>
      <c r="P84" s="94">
        <v>1330.21</v>
      </c>
      <c r="Q84" s="102">
        <f t="shared" si="7"/>
        <v>0.26195549428909</v>
      </c>
      <c r="R84" s="109">
        <f t="shared" si="8"/>
        <v>0.705277777777778</v>
      </c>
      <c r="S84" s="109">
        <f t="shared" si="9"/>
        <v>0.592949436522883</v>
      </c>
      <c r="T84" s="84">
        <v>0</v>
      </c>
      <c r="U84" s="83"/>
      <c r="V84" s="113"/>
      <c r="X84" s="105">
        <f t="shared" si="11"/>
        <v>0</v>
      </c>
      <c r="Z84" s="61">
        <f t="shared" si="10"/>
        <v>-100</v>
      </c>
    </row>
    <row r="85" s="61" customFormat="1" customHeight="1" spans="1:26">
      <c r="A85" s="81">
        <v>83</v>
      </c>
      <c r="B85" s="81">
        <v>720</v>
      </c>
      <c r="C85" s="82" t="s">
        <v>103</v>
      </c>
      <c r="D85" s="82" t="s">
        <v>53</v>
      </c>
      <c r="E85" s="83">
        <v>7</v>
      </c>
      <c r="F85" s="83"/>
      <c r="G85" s="84">
        <v>100</v>
      </c>
      <c r="H85" s="77">
        <v>300</v>
      </c>
      <c r="I85" s="89">
        <v>7000</v>
      </c>
      <c r="J85" s="90">
        <v>1698.06</v>
      </c>
      <c r="K85" s="91">
        <v>0.24258</v>
      </c>
      <c r="L85" s="92">
        <v>8326.08</v>
      </c>
      <c r="M85" s="92">
        <v>1760.7993984</v>
      </c>
      <c r="N85" s="93">
        <v>0.21148</v>
      </c>
      <c r="O85" s="94">
        <v>9356.9</v>
      </c>
      <c r="P85" s="94">
        <v>1987.04</v>
      </c>
      <c r="Q85" s="102">
        <f t="shared" si="7"/>
        <v>0.212360931505092</v>
      </c>
      <c r="R85" s="109">
        <f t="shared" si="8"/>
        <v>1.3367</v>
      </c>
      <c r="S85" s="109">
        <f t="shared" si="9"/>
        <v>1.12380616088243</v>
      </c>
      <c r="T85" s="84">
        <v>100</v>
      </c>
      <c r="U85" s="83"/>
      <c r="V85" s="111"/>
      <c r="X85" s="105">
        <f t="shared" si="11"/>
        <v>100</v>
      </c>
      <c r="Z85" s="61">
        <f t="shared" si="10"/>
        <v>0</v>
      </c>
    </row>
    <row r="86" s="61" customFormat="1" customHeight="1" spans="1:26">
      <c r="A86" s="20">
        <v>84</v>
      </c>
      <c r="B86" s="20">
        <v>108656</v>
      </c>
      <c r="C86" s="21" t="s">
        <v>61</v>
      </c>
      <c r="D86" s="21" t="s">
        <v>53</v>
      </c>
      <c r="E86" s="78">
        <v>8</v>
      </c>
      <c r="F86" s="78">
        <v>29</v>
      </c>
      <c r="G86" s="79">
        <v>100</v>
      </c>
      <c r="H86" s="77">
        <v>300</v>
      </c>
      <c r="I86" s="89">
        <v>6133.2029904456</v>
      </c>
      <c r="J86" s="90">
        <v>851.055513360212</v>
      </c>
      <c r="K86" s="91">
        <v>0.138762</v>
      </c>
      <c r="L86" s="92">
        <v>7295.07696495562</v>
      </c>
      <c r="M86" s="92">
        <v>882.500050604611</v>
      </c>
      <c r="N86" s="93">
        <v>0.120972</v>
      </c>
      <c r="O86" s="94">
        <v>9613.7</v>
      </c>
      <c r="P86" s="94">
        <v>1312.16</v>
      </c>
      <c r="Q86" s="102">
        <f t="shared" si="7"/>
        <v>0.13648855279445</v>
      </c>
      <c r="R86" s="106">
        <f t="shared" si="8"/>
        <v>1.56748439844179</v>
      </c>
      <c r="S86" s="103">
        <f t="shared" si="9"/>
        <v>1.31783393735017</v>
      </c>
      <c r="T86" s="79">
        <v>100</v>
      </c>
      <c r="U86" s="78">
        <v>100</v>
      </c>
      <c r="V86" s="112" t="s">
        <v>216</v>
      </c>
      <c r="X86" s="105">
        <f t="shared" si="11"/>
        <v>200</v>
      </c>
      <c r="Z86" s="61">
        <f t="shared" si="10"/>
        <v>0</v>
      </c>
    </row>
    <row r="87" s="61" customFormat="1" customHeight="1" spans="1:26">
      <c r="A87" s="20">
        <v>85</v>
      </c>
      <c r="B87" s="20">
        <v>104533</v>
      </c>
      <c r="C87" s="21" t="s">
        <v>77</v>
      </c>
      <c r="D87" s="21" t="s">
        <v>53</v>
      </c>
      <c r="E87" s="78">
        <v>8</v>
      </c>
      <c r="F87" s="78"/>
      <c r="G87" s="79">
        <v>100</v>
      </c>
      <c r="H87" s="77">
        <v>300</v>
      </c>
      <c r="I87" s="89">
        <v>6569.65</v>
      </c>
      <c r="J87" s="90">
        <v>1536.7856673</v>
      </c>
      <c r="K87" s="91">
        <v>0.233922</v>
      </c>
      <c r="L87" s="92">
        <v>7814.204496</v>
      </c>
      <c r="M87" s="92">
        <v>1593.56635127827</v>
      </c>
      <c r="N87" s="93">
        <v>0.203932</v>
      </c>
      <c r="O87" s="94">
        <v>9468.52</v>
      </c>
      <c r="P87" s="94">
        <v>2040.89</v>
      </c>
      <c r="Q87" s="102">
        <f t="shared" si="7"/>
        <v>0.215544773628825</v>
      </c>
      <c r="R87" s="103">
        <f t="shared" si="8"/>
        <v>1.44125181706788</v>
      </c>
      <c r="S87" s="103">
        <f t="shared" si="9"/>
        <v>1.2117061954095</v>
      </c>
      <c r="T87" s="79">
        <v>100</v>
      </c>
      <c r="U87" s="78"/>
      <c r="V87" s="104"/>
      <c r="X87" s="105">
        <f t="shared" si="11"/>
        <v>100</v>
      </c>
      <c r="Z87" s="61">
        <f t="shared" si="10"/>
        <v>0</v>
      </c>
    </row>
    <row r="88" s="61" customFormat="1" customHeight="1" spans="1:26">
      <c r="A88" s="20">
        <v>86</v>
      </c>
      <c r="B88" s="20">
        <v>107658</v>
      </c>
      <c r="C88" s="21" t="s">
        <v>162</v>
      </c>
      <c r="D88" s="21" t="s">
        <v>68</v>
      </c>
      <c r="E88" s="78">
        <v>8</v>
      </c>
      <c r="F88" s="78"/>
      <c r="G88" s="79">
        <v>100</v>
      </c>
      <c r="H88" s="77">
        <v>300</v>
      </c>
      <c r="I88" s="89">
        <v>5946.787</v>
      </c>
      <c r="J88" s="90">
        <v>1212.502295004</v>
      </c>
      <c r="K88" s="91">
        <v>0.203892</v>
      </c>
      <c r="L88" s="92">
        <v>7073.34632928</v>
      </c>
      <c r="M88" s="92">
        <v>1257.30145672218</v>
      </c>
      <c r="N88" s="93">
        <v>0.177752</v>
      </c>
      <c r="O88" s="94">
        <v>4275.29</v>
      </c>
      <c r="P88" s="94">
        <v>1177.35</v>
      </c>
      <c r="Q88" s="102">
        <f t="shared" si="7"/>
        <v>0.275384827695899</v>
      </c>
      <c r="R88" s="103">
        <f t="shared" si="8"/>
        <v>0.718924353604728</v>
      </c>
      <c r="S88" s="103">
        <f t="shared" si="9"/>
        <v>0.604422546412369</v>
      </c>
      <c r="T88" s="79">
        <v>0</v>
      </c>
      <c r="U88" s="78"/>
      <c r="V88" s="104"/>
      <c r="X88" s="105">
        <f t="shared" si="11"/>
        <v>0</v>
      </c>
      <c r="Z88" s="61">
        <f t="shared" si="10"/>
        <v>-100</v>
      </c>
    </row>
    <row r="89" s="61" customFormat="1" customHeight="1" spans="1:26">
      <c r="A89" s="81">
        <v>87</v>
      </c>
      <c r="B89" s="81">
        <v>56</v>
      </c>
      <c r="C89" s="82" t="s">
        <v>54</v>
      </c>
      <c r="D89" s="82" t="s">
        <v>55</v>
      </c>
      <c r="E89" s="83">
        <v>8</v>
      </c>
      <c r="F89" s="83">
        <v>30</v>
      </c>
      <c r="G89" s="84">
        <v>100</v>
      </c>
      <c r="H89" s="77">
        <v>300</v>
      </c>
      <c r="I89" s="89">
        <v>6574.665</v>
      </c>
      <c r="J89" s="90">
        <v>1600.0104744</v>
      </c>
      <c r="K89" s="91">
        <v>0.24336</v>
      </c>
      <c r="L89" s="92">
        <v>7820.1695376</v>
      </c>
      <c r="M89" s="92">
        <v>1659.12716909722</v>
      </c>
      <c r="N89" s="93">
        <v>0.21216</v>
      </c>
      <c r="O89" s="94">
        <v>15413</v>
      </c>
      <c r="P89" s="94">
        <v>3767.66</v>
      </c>
      <c r="Q89" s="102">
        <f t="shared" si="7"/>
        <v>0.244446895477843</v>
      </c>
      <c r="R89" s="108">
        <f t="shared" si="8"/>
        <v>2.34430195302726</v>
      </c>
      <c r="S89" s="109">
        <f t="shared" si="9"/>
        <v>1.97092913726398</v>
      </c>
      <c r="T89" s="84">
        <v>100</v>
      </c>
      <c r="U89" s="83">
        <v>100</v>
      </c>
      <c r="V89" s="111" t="s">
        <v>202</v>
      </c>
      <c r="X89" s="105">
        <f t="shared" si="11"/>
        <v>200</v>
      </c>
      <c r="Z89" s="61">
        <f t="shared" si="10"/>
        <v>0</v>
      </c>
    </row>
    <row r="90" s="61" customFormat="1" customHeight="1" spans="1:26">
      <c r="A90" s="81">
        <v>88</v>
      </c>
      <c r="B90" s="81">
        <v>740</v>
      </c>
      <c r="C90" s="82" t="s">
        <v>72</v>
      </c>
      <c r="D90" s="82" t="s">
        <v>73</v>
      </c>
      <c r="E90" s="83">
        <v>8</v>
      </c>
      <c r="F90" s="83"/>
      <c r="G90" s="84">
        <v>100</v>
      </c>
      <c r="H90" s="77">
        <v>300</v>
      </c>
      <c r="I90" s="89">
        <v>5704.6048831692</v>
      </c>
      <c r="J90" s="90">
        <v>1541.33860259325</v>
      </c>
      <c r="K90" s="91">
        <v>0.270192</v>
      </c>
      <c r="L90" s="92">
        <v>6785.28523223677</v>
      </c>
      <c r="M90" s="92">
        <v>1598.28750702384</v>
      </c>
      <c r="N90" s="93">
        <v>0.235552</v>
      </c>
      <c r="O90" s="94">
        <v>11354.07</v>
      </c>
      <c r="P90" s="94">
        <v>2292.89</v>
      </c>
      <c r="Q90" s="102">
        <f t="shared" si="7"/>
        <v>0.201944324810398</v>
      </c>
      <c r="R90" s="109">
        <f t="shared" si="8"/>
        <v>1.99033416556139</v>
      </c>
      <c r="S90" s="109">
        <f t="shared" si="9"/>
        <v>1.67333717174586</v>
      </c>
      <c r="T90" s="84">
        <v>100</v>
      </c>
      <c r="U90" s="83"/>
      <c r="V90" s="113"/>
      <c r="X90" s="105">
        <f t="shared" si="11"/>
        <v>100</v>
      </c>
      <c r="Z90" s="61">
        <f t="shared" si="10"/>
        <v>0</v>
      </c>
    </row>
    <row r="91" s="61" customFormat="1" customHeight="1" spans="1:26">
      <c r="A91" s="81">
        <v>89</v>
      </c>
      <c r="B91" s="81">
        <v>710</v>
      </c>
      <c r="C91" s="82" t="s">
        <v>79</v>
      </c>
      <c r="D91" s="82" t="s">
        <v>55</v>
      </c>
      <c r="E91" s="83">
        <v>8</v>
      </c>
      <c r="F91" s="83"/>
      <c r="G91" s="84">
        <v>100</v>
      </c>
      <c r="H91" s="77">
        <v>300</v>
      </c>
      <c r="I91" s="89">
        <v>5516.5</v>
      </c>
      <c r="J91" s="90">
        <v>1604.109936</v>
      </c>
      <c r="K91" s="91">
        <v>0.290784</v>
      </c>
      <c r="L91" s="92">
        <v>6561.54576</v>
      </c>
      <c r="M91" s="92">
        <v>1663.37809634304</v>
      </c>
      <c r="N91" s="93">
        <v>0.253504</v>
      </c>
      <c r="O91" s="94">
        <v>10380.46</v>
      </c>
      <c r="P91" s="94">
        <v>2589.97</v>
      </c>
      <c r="Q91" s="102">
        <f t="shared" si="7"/>
        <v>0.249504357225017</v>
      </c>
      <c r="R91" s="109">
        <f t="shared" si="8"/>
        <v>1.88171122994652</v>
      </c>
      <c r="S91" s="109">
        <f t="shared" si="9"/>
        <v>1.58201441850495</v>
      </c>
      <c r="T91" s="84">
        <v>100</v>
      </c>
      <c r="U91" s="83"/>
      <c r="V91" s="111"/>
      <c r="X91" s="105">
        <f t="shared" si="11"/>
        <v>100</v>
      </c>
      <c r="Z91" s="61">
        <f t="shared" si="10"/>
        <v>0</v>
      </c>
    </row>
    <row r="92" s="61" customFormat="1" ht="26" customHeight="1" spans="1:26">
      <c r="A92" s="20">
        <v>90</v>
      </c>
      <c r="B92" s="20">
        <v>104838</v>
      </c>
      <c r="C92" s="21" t="s">
        <v>134</v>
      </c>
      <c r="D92" s="21" t="s">
        <v>55</v>
      </c>
      <c r="E92" s="78">
        <v>8</v>
      </c>
      <c r="F92" s="78">
        <v>31</v>
      </c>
      <c r="G92" s="79">
        <v>100</v>
      </c>
      <c r="H92" s="77">
        <v>300</v>
      </c>
      <c r="I92" s="89">
        <v>6820.4</v>
      </c>
      <c r="J92" s="90">
        <v>1391.156988</v>
      </c>
      <c r="K92" s="91">
        <v>0.20397</v>
      </c>
      <c r="L92" s="92">
        <v>8112.456576</v>
      </c>
      <c r="M92" s="92">
        <v>1442.55702834432</v>
      </c>
      <c r="N92" s="93">
        <v>0.17782</v>
      </c>
      <c r="O92" s="94">
        <v>9119.44</v>
      </c>
      <c r="P92" s="94">
        <v>1445.54</v>
      </c>
      <c r="Q92" s="102">
        <f t="shared" si="7"/>
        <v>0.158511926170905</v>
      </c>
      <c r="R92" s="106">
        <f t="shared" si="8"/>
        <v>1.33708286903994</v>
      </c>
      <c r="S92" s="103">
        <f t="shared" si="9"/>
        <v>1.12412805104918</v>
      </c>
      <c r="T92" s="79">
        <v>100</v>
      </c>
      <c r="U92" s="78">
        <v>200</v>
      </c>
      <c r="V92" s="112" t="s">
        <v>247</v>
      </c>
      <c r="X92" s="105">
        <f t="shared" si="11"/>
        <v>300</v>
      </c>
      <c r="Y92" s="115" t="s">
        <v>204</v>
      </c>
      <c r="Z92" s="61">
        <f t="shared" si="10"/>
        <v>0</v>
      </c>
    </row>
    <row r="93" s="61" customFormat="1" customHeight="1" spans="1:26">
      <c r="A93" s="20">
        <v>91</v>
      </c>
      <c r="B93" s="20">
        <v>105396</v>
      </c>
      <c r="C93" s="21" t="s">
        <v>167</v>
      </c>
      <c r="D93" s="21" t="s">
        <v>73</v>
      </c>
      <c r="E93" s="78">
        <v>8</v>
      </c>
      <c r="F93" s="78"/>
      <c r="G93" s="79">
        <v>100</v>
      </c>
      <c r="H93" s="77">
        <v>300</v>
      </c>
      <c r="I93" s="89">
        <v>6519.5</v>
      </c>
      <c r="J93" s="90">
        <v>1536.750462</v>
      </c>
      <c r="K93" s="91">
        <v>0.235716</v>
      </c>
      <c r="L93" s="92">
        <v>7754.55408</v>
      </c>
      <c r="M93" s="92">
        <v>1593.52984522368</v>
      </c>
      <c r="N93" s="93">
        <v>0.205496</v>
      </c>
      <c r="O93" s="95">
        <v>5163.61</v>
      </c>
      <c r="P93" s="95">
        <v>1481.4</v>
      </c>
      <c r="Q93" s="114">
        <f t="shared" si="7"/>
        <v>0.286892309837497</v>
      </c>
      <c r="R93" s="103">
        <f t="shared" si="8"/>
        <v>0.792025462075312</v>
      </c>
      <c r="S93" s="103">
        <f t="shared" si="9"/>
        <v>0.665880970940369</v>
      </c>
      <c r="T93" s="79">
        <v>0</v>
      </c>
      <c r="U93" s="78"/>
      <c r="V93" s="112"/>
      <c r="X93" s="105">
        <f t="shared" si="11"/>
        <v>0</v>
      </c>
      <c r="Y93" s="115" t="s">
        <v>204</v>
      </c>
      <c r="Z93" s="61">
        <f t="shared" si="10"/>
        <v>-100</v>
      </c>
    </row>
    <row r="94" s="61" customFormat="1" customHeight="1" spans="1:26">
      <c r="A94" s="20">
        <v>92</v>
      </c>
      <c r="B94" s="20">
        <v>733</v>
      </c>
      <c r="C94" s="21" t="s">
        <v>142</v>
      </c>
      <c r="D94" s="21" t="s">
        <v>73</v>
      </c>
      <c r="E94" s="78">
        <v>8</v>
      </c>
      <c r="F94" s="78"/>
      <c r="G94" s="79">
        <v>100</v>
      </c>
      <c r="H94" s="77">
        <v>300</v>
      </c>
      <c r="I94" s="89">
        <v>6122.8678517676</v>
      </c>
      <c r="J94" s="90">
        <v>1503.91104748686</v>
      </c>
      <c r="K94" s="91">
        <v>0.245622</v>
      </c>
      <c r="L94" s="92">
        <v>7282.78393760645</v>
      </c>
      <c r="M94" s="92">
        <v>1559.47709012755</v>
      </c>
      <c r="N94" s="93">
        <v>0.214132</v>
      </c>
      <c r="O94" s="94">
        <v>5585.75</v>
      </c>
      <c r="P94" s="94">
        <v>1297.95</v>
      </c>
      <c r="Q94" s="102">
        <f t="shared" si="7"/>
        <v>0.232368079487983</v>
      </c>
      <c r="R94" s="103">
        <f t="shared" si="8"/>
        <v>0.912276752533122</v>
      </c>
      <c r="S94" s="103">
        <f t="shared" si="9"/>
        <v>0.766980051564705</v>
      </c>
      <c r="T94" s="79">
        <v>0</v>
      </c>
      <c r="U94" s="78"/>
      <c r="V94" s="112"/>
      <c r="X94" s="105">
        <f t="shared" si="11"/>
        <v>0</v>
      </c>
      <c r="Y94" s="115" t="s">
        <v>204</v>
      </c>
      <c r="Z94" s="61">
        <f t="shared" si="10"/>
        <v>-100</v>
      </c>
    </row>
    <row r="95" s="61" customFormat="1" customHeight="1" spans="1:26">
      <c r="A95" s="81">
        <v>93</v>
      </c>
      <c r="B95" s="81">
        <v>107728</v>
      </c>
      <c r="C95" s="82" t="s">
        <v>157</v>
      </c>
      <c r="D95" s="82" t="s">
        <v>53</v>
      </c>
      <c r="E95" s="83">
        <v>8</v>
      </c>
      <c r="F95" s="83">
        <v>32</v>
      </c>
      <c r="G95" s="84">
        <v>100</v>
      </c>
      <c r="H95" s="77">
        <v>300</v>
      </c>
      <c r="I95" s="89">
        <v>6135.5267568936</v>
      </c>
      <c r="J95" s="90">
        <v>1125.12062562563</v>
      </c>
      <c r="K95" s="91">
        <v>0.183378</v>
      </c>
      <c r="L95" s="92">
        <v>7297.84094571952</v>
      </c>
      <c r="M95" s="92">
        <v>1166.69123631029</v>
      </c>
      <c r="N95" s="93">
        <v>0.159868</v>
      </c>
      <c r="O95" s="94">
        <v>7204.94</v>
      </c>
      <c r="P95" s="94">
        <v>1567.28</v>
      </c>
      <c r="Q95" s="102">
        <f t="shared" si="7"/>
        <v>0.217528529037022</v>
      </c>
      <c r="R95" s="109">
        <f t="shared" si="8"/>
        <v>1.17429852162324</v>
      </c>
      <c r="S95" s="109">
        <f t="shared" si="9"/>
        <v>0.987270078039449</v>
      </c>
      <c r="T95" s="84">
        <v>100</v>
      </c>
      <c r="U95" s="83"/>
      <c r="V95" s="111"/>
      <c r="X95" s="105">
        <f t="shared" si="11"/>
        <v>100</v>
      </c>
      <c r="Z95" s="61">
        <f t="shared" si="10"/>
        <v>0</v>
      </c>
    </row>
    <row r="96" s="61" customFormat="1" customHeight="1" spans="1:26">
      <c r="A96" s="81">
        <v>94</v>
      </c>
      <c r="B96" s="81">
        <v>732</v>
      </c>
      <c r="C96" s="82" t="s">
        <v>107</v>
      </c>
      <c r="D96" s="82" t="s">
        <v>53</v>
      </c>
      <c r="E96" s="83">
        <v>8</v>
      </c>
      <c r="F96" s="83"/>
      <c r="G96" s="84">
        <v>100</v>
      </c>
      <c r="H96" s="77">
        <v>300</v>
      </c>
      <c r="I96" s="89">
        <v>6820.4</v>
      </c>
      <c r="J96" s="90">
        <v>1620.4451952</v>
      </c>
      <c r="K96" s="91">
        <v>0.237588</v>
      </c>
      <c r="L96" s="92">
        <v>8112.456576</v>
      </c>
      <c r="M96" s="92">
        <v>1680.31690567373</v>
      </c>
      <c r="N96" s="93">
        <v>0.207128</v>
      </c>
      <c r="O96" s="94">
        <v>8625.51</v>
      </c>
      <c r="P96" s="94">
        <v>1660.19</v>
      </c>
      <c r="Q96" s="102">
        <f t="shared" si="7"/>
        <v>0.192474416005546</v>
      </c>
      <c r="R96" s="109">
        <f t="shared" si="8"/>
        <v>1.26466336285262</v>
      </c>
      <c r="S96" s="109">
        <f t="shared" si="9"/>
        <v>1.06324267121723</v>
      </c>
      <c r="T96" s="84">
        <v>100</v>
      </c>
      <c r="U96" s="83"/>
      <c r="V96" s="113"/>
      <c r="X96" s="105">
        <f t="shared" si="11"/>
        <v>100</v>
      </c>
      <c r="Z96" s="61">
        <f t="shared" si="10"/>
        <v>0</v>
      </c>
    </row>
    <row r="97" s="61" customFormat="1" customHeight="1" spans="1:26">
      <c r="A97" s="81">
        <v>95</v>
      </c>
      <c r="B97" s="81">
        <v>594</v>
      </c>
      <c r="C97" s="82" t="s">
        <v>62</v>
      </c>
      <c r="D97" s="82" t="s">
        <v>53</v>
      </c>
      <c r="E97" s="83">
        <v>8</v>
      </c>
      <c r="F97" s="83"/>
      <c r="G97" s="84">
        <v>100</v>
      </c>
      <c r="H97" s="77">
        <v>300</v>
      </c>
      <c r="I97" s="89">
        <v>6532.485</v>
      </c>
      <c r="J97" s="90">
        <v>1538.28263277</v>
      </c>
      <c r="K97" s="91">
        <v>0.235482</v>
      </c>
      <c r="L97" s="92">
        <v>8359.992099648</v>
      </c>
      <c r="M97" s="92">
        <v>1716.23949812094</v>
      </c>
      <c r="N97" s="93">
        <v>0.205292</v>
      </c>
      <c r="O97" s="94">
        <v>15141.38</v>
      </c>
      <c r="P97" s="94">
        <v>3209.83</v>
      </c>
      <c r="Q97" s="102">
        <f t="shared" si="7"/>
        <v>0.211990584741946</v>
      </c>
      <c r="R97" s="108">
        <f t="shared" si="8"/>
        <v>2.31785913017787</v>
      </c>
      <c r="S97" s="109">
        <f t="shared" si="9"/>
        <v>1.81117156804939</v>
      </c>
      <c r="T97" s="84">
        <v>100</v>
      </c>
      <c r="U97" s="83">
        <v>100</v>
      </c>
      <c r="V97" s="113" t="s">
        <v>202</v>
      </c>
      <c r="X97" s="105">
        <f t="shared" si="11"/>
        <v>200</v>
      </c>
      <c r="Z97" s="61">
        <f t="shared" si="10"/>
        <v>0</v>
      </c>
    </row>
    <row r="98" s="61" customFormat="1" customHeight="1" spans="1:26">
      <c r="A98" s="20">
        <v>96</v>
      </c>
      <c r="B98" s="20">
        <v>738</v>
      </c>
      <c r="C98" s="21" t="s">
        <v>60</v>
      </c>
      <c r="D98" s="21" t="s">
        <v>55</v>
      </c>
      <c r="E98" s="78">
        <v>8</v>
      </c>
      <c r="F98" s="78">
        <v>33</v>
      </c>
      <c r="G98" s="79">
        <v>100</v>
      </c>
      <c r="H98" s="77">
        <v>300</v>
      </c>
      <c r="I98" s="89">
        <v>5631.1007772096</v>
      </c>
      <c r="J98" s="90">
        <v>1430.11940218637</v>
      </c>
      <c r="K98" s="91">
        <v>0.253968</v>
      </c>
      <c r="L98" s="92">
        <v>6697.85650844419</v>
      </c>
      <c r="M98" s="92">
        <v>1482.95901382161</v>
      </c>
      <c r="N98" s="93">
        <v>0.221408</v>
      </c>
      <c r="O98" s="94">
        <v>8089.1</v>
      </c>
      <c r="P98" s="94">
        <v>1604.55</v>
      </c>
      <c r="Q98" s="102">
        <f t="shared" si="7"/>
        <v>0.198359520836681</v>
      </c>
      <c r="R98" s="103">
        <f t="shared" si="8"/>
        <v>1.4365042147245</v>
      </c>
      <c r="S98" s="103">
        <f t="shared" si="9"/>
        <v>1.20771473527416</v>
      </c>
      <c r="T98" s="79">
        <v>100</v>
      </c>
      <c r="U98" s="78"/>
      <c r="V98" s="112"/>
      <c r="X98" s="105">
        <f t="shared" si="11"/>
        <v>100</v>
      </c>
      <c r="Z98" s="61">
        <f t="shared" si="10"/>
        <v>0</v>
      </c>
    </row>
    <row r="99" s="61" customFormat="1" customHeight="1" spans="1:26">
      <c r="A99" s="20">
        <v>97</v>
      </c>
      <c r="B99" s="20">
        <v>706</v>
      </c>
      <c r="C99" s="21" t="s">
        <v>113</v>
      </c>
      <c r="D99" s="21" t="s">
        <v>55</v>
      </c>
      <c r="E99" s="78">
        <v>8</v>
      </c>
      <c r="F99" s="78"/>
      <c r="G99" s="79">
        <v>100</v>
      </c>
      <c r="H99" s="77">
        <v>300</v>
      </c>
      <c r="I99" s="89">
        <v>6716.3353145244</v>
      </c>
      <c r="J99" s="90">
        <v>1743.4531862855</v>
      </c>
      <c r="K99" s="91">
        <v>0.259584</v>
      </c>
      <c r="L99" s="92">
        <v>7988.6778765079</v>
      </c>
      <c r="M99" s="92">
        <v>1807.86975816524</v>
      </c>
      <c r="N99" s="93">
        <v>0.226304</v>
      </c>
      <c r="O99" s="94">
        <v>12242.3</v>
      </c>
      <c r="P99" s="94">
        <v>2498.7</v>
      </c>
      <c r="Q99" s="102">
        <f t="shared" si="7"/>
        <v>0.204103804023754</v>
      </c>
      <c r="R99" s="106">
        <f t="shared" si="8"/>
        <v>1.8227648601054</v>
      </c>
      <c r="S99" s="103">
        <f t="shared" si="9"/>
        <v>1.53245633248032</v>
      </c>
      <c r="T99" s="79">
        <v>100</v>
      </c>
      <c r="U99" s="78">
        <v>100</v>
      </c>
      <c r="V99" s="104" t="s">
        <v>202</v>
      </c>
      <c r="X99" s="105">
        <f t="shared" si="11"/>
        <v>200</v>
      </c>
      <c r="Z99" s="61">
        <f t="shared" si="10"/>
        <v>0</v>
      </c>
    </row>
    <row r="100" s="61" customFormat="1" customHeight="1" spans="1:26">
      <c r="A100" s="20">
        <v>98</v>
      </c>
      <c r="B100" s="20">
        <v>108277</v>
      </c>
      <c r="C100" s="21" t="s">
        <v>154</v>
      </c>
      <c r="D100" s="21" t="s">
        <v>68</v>
      </c>
      <c r="E100" s="78">
        <v>8</v>
      </c>
      <c r="F100" s="78"/>
      <c r="G100" s="79">
        <v>100</v>
      </c>
      <c r="H100" s="77">
        <v>300</v>
      </c>
      <c r="I100" s="89">
        <v>6406.7946316092</v>
      </c>
      <c r="J100" s="90">
        <v>1167.86896621751</v>
      </c>
      <c r="K100" s="91">
        <v>0.182286</v>
      </c>
      <c r="L100" s="92">
        <v>7620.49780662125</v>
      </c>
      <c r="M100" s="92">
        <v>1211.01902943702</v>
      </c>
      <c r="N100" s="93">
        <v>0.158916</v>
      </c>
      <c r="O100" s="94">
        <v>6465.34</v>
      </c>
      <c r="P100" s="94">
        <v>1194.24</v>
      </c>
      <c r="Q100" s="102">
        <f t="shared" si="7"/>
        <v>0.184714183631487</v>
      </c>
      <c r="R100" s="103">
        <f t="shared" si="8"/>
        <v>1.00913801233802</v>
      </c>
      <c r="S100" s="103">
        <f t="shared" si="9"/>
        <v>0.848414390249209</v>
      </c>
      <c r="T100" s="79">
        <v>100</v>
      </c>
      <c r="U100" s="78"/>
      <c r="V100" s="104"/>
      <c r="X100" s="105">
        <f t="shared" si="11"/>
        <v>100</v>
      </c>
      <c r="Z100" s="61">
        <f t="shared" si="10"/>
        <v>0</v>
      </c>
    </row>
    <row r="101" s="61" customFormat="1" customHeight="1" spans="1:26">
      <c r="A101" s="81">
        <v>99</v>
      </c>
      <c r="B101" s="81">
        <v>107829</v>
      </c>
      <c r="C101" s="82" t="s">
        <v>165</v>
      </c>
      <c r="D101" s="82" t="s">
        <v>49</v>
      </c>
      <c r="E101" s="83">
        <v>9</v>
      </c>
      <c r="F101" s="83">
        <v>34</v>
      </c>
      <c r="G101" s="84">
        <v>100</v>
      </c>
      <c r="H101" s="77">
        <v>300</v>
      </c>
      <c r="I101" s="89">
        <v>4500</v>
      </c>
      <c r="J101" s="90">
        <v>694.98</v>
      </c>
      <c r="K101" s="91">
        <v>0.15444</v>
      </c>
      <c r="L101" s="92">
        <v>5670</v>
      </c>
      <c r="M101" s="92">
        <v>763.4088</v>
      </c>
      <c r="N101" s="93">
        <v>0.13464</v>
      </c>
      <c r="O101" s="94">
        <v>4554.55</v>
      </c>
      <c r="P101" s="94">
        <v>924.3</v>
      </c>
      <c r="Q101" s="102">
        <f t="shared" si="7"/>
        <v>0.202939917225631</v>
      </c>
      <c r="R101" s="109">
        <f t="shared" si="8"/>
        <v>1.01212222222222</v>
      </c>
      <c r="S101" s="109">
        <f t="shared" si="9"/>
        <v>0.803271604938272</v>
      </c>
      <c r="T101" s="84">
        <v>100</v>
      </c>
      <c r="U101" s="83"/>
      <c r="V101" s="111"/>
      <c r="X101" s="105">
        <f t="shared" si="11"/>
        <v>100</v>
      </c>
      <c r="Z101" s="61">
        <f t="shared" si="10"/>
        <v>0</v>
      </c>
    </row>
    <row r="102" s="61" customFormat="1" customHeight="1" spans="1:26">
      <c r="A102" s="81">
        <v>100</v>
      </c>
      <c r="B102" s="81">
        <v>106865</v>
      </c>
      <c r="C102" s="82" t="s">
        <v>48</v>
      </c>
      <c r="D102" s="82" t="s">
        <v>49</v>
      </c>
      <c r="E102" s="83">
        <v>9</v>
      </c>
      <c r="F102" s="83"/>
      <c r="G102" s="84">
        <v>100</v>
      </c>
      <c r="H102" s="77">
        <v>300</v>
      </c>
      <c r="I102" s="89">
        <v>5000</v>
      </c>
      <c r="J102" s="90">
        <v>978.9</v>
      </c>
      <c r="K102" s="91">
        <v>0.19578</v>
      </c>
      <c r="L102" s="92">
        <v>6300</v>
      </c>
      <c r="M102" s="92">
        <v>1075.284</v>
      </c>
      <c r="N102" s="93">
        <v>0.17068</v>
      </c>
      <c r="O102" s="94">
        <v>8108.99</v>
      </c>
      <c r="P102" s="94">
        <v>1644.56</v>
      </c>
      <c r="Q102" s="102">
        <f t="shared" si="7"/>
        <v>0.202807008024427</v>
      </c>
      <c r="R102" s="109">
        <f t="shared" si="8"/>
        <v>1.621798</v>
      </c>
      <c r="S102" s="109">
        <f t="shared" si="9"/>
        <v>1.28714126984127</v>
      </c>
      <c r="T102" s="84">
        <v>100</v>
      </c>
      <c r="U102" s="83"/>
      <c r="V102" s="113"/>
      <c r="X102" s="105">
        <f t="shared" si="11"/>
        <v>100</v>
      </c>
      <c r="Z102" s="61">
        <f t="shared" si="10"/>
        <v>0</v>
      </c>
    </row>
    <row r="103" s="61" customFormat="1" customHeight="1" spans="1:26">
      <c r="A103" s="81">
        <v>101</v>
      </c>
      <c r="B103" s="81">
        <v>371</v>
      </c>
      <c r="C103" s="82" t="s">
        <v>112</v>
      </c>
      <c r="D103" s="82" t="s">
        <v>53</v>
      </c>
      <c r="E103" s="83">
        <v>9</v>
      </c>
      <c r="F103" s="83"/>
      <c r="G103" s="84">
        <v>100</v>
      </c>
      <c r="H103" s="77">
        <v>300</v>
      </c>
      <c r="I103" s="89">
        <v>5300</v>
      </c>
      <c r="J103" s="90">
        <v>1364.6334</v>
      </c>
      <c r="K103" s="91">
        <v>0.257478</v>
      </c>
      <c r="L103" s="92">
        <v>6304.032</v>
      </c>
      <c r="M103" s="92">
        <v>1415.053454976</v>
      </c>
      <c r="N103" s="93">
        <v>0.224468</v>
      </c>
      <c r="O103" s="94">
        <v>8684.7</v>
      </c>
      <c r="P103" s="94">
        <v>1611.53</v>
      </c>
      <c r="Q103" s="102">
        <f t="shared" si="7"/>
        <v>0.185559662394786</v>
      </c>
      <c r="R103" s="108">
        <f t="shared" si="8"/>
        <v>1.63862264150943</v>
      </c>
      <c r="S103" s="109">
        <f t="shared" si="9"/>
        <v>1.37764211856793</v>
      </c>
      <c r="T103" s="84">
        <v>100</v>
      </c>
      <c r="U103" s="83">
        <v>100</v>
      </c>
      <c r="V103" s="111" t="s">
        <v>202</v>
      </c>
      <c r="X103" s="105">
        <f t="shared" si="11"/>
        <v>200</v>
      </c>
      <c r="Z103" s="61">
        <f t="shared" si="10"/>
        <v>0</v>
      </c>
    </row>
    <row r="104" s="61" customFormat="1" customHeight="1" spans="1:26">
      <c r="A104" s="20">
        <v>102</v>
      </c>
      <c r="B104" s="20">
        <v>105910</v>
      </c>
      <c r="C104" s="21" t="s">
        <v>120</v>
      </c>
      <c r="D104" s="21" t="s">
        <v>73</v>
      </c>
      <c r="E104" s="78">
        <v>9</v>
      </c>
      <c r="F104" s="78">
        <v>35</v>
      </c>
      <c r="G104" s="79">
        <v>100</v>
      </c>
      <c r="H104" s="77">
        <v>300</v>
      </c>
      <c r="I104" s="89">
        <v>4500</v>
      </c>
      <c r="J104" s="90">
        <v>1031.589</v>
      </c>
      <c r="K104" s="91">
        <v>0.229242</v>
      </c>
      <c r="L104" s="92">
        <v>5533.92</v>
      </c>
      <c r="M104" s="92">
        <v>1105.96497984</v>
      </c>
      <c r="N104" s="93">
        <v>0.199852</v>
      </c>
      <c r="O104" s="94">
        <v>7466.6</v>
      </c>
      <c r="P104" s="94">
        <v>1592.37</v>
      </c>
      <c r="Q104" s="102">
        <f t="shared" si="7"/>
        <v>0.213265743444138</v>
      </c>
      <c r="R104" s="106">
        <f t="shared" si="8"/>
        <v>1.65924444444444</v>
      </c>
      <c r="S104" s="103">
        <f t="shared" si="9"/>
        <v>1.34924248995287</v>
      </c>
      <c r="T104" s="79">
        <v>100</v>
      </c>
      <c r="U104" s="78">
        <v>100</v>
      </c>
      <c r="V104" s="104" t="s">
        <v>202</v>
      </c>
      <c r="X104" s="105">
        <f t="shared" si="11"/>
        <v>200</v>
      </c>
      <c r="Z104" s="61">
        <f t="shared" si="10"/>
        <v>0</v>
      </c>
    </row>
    <row r="105" s="61" customFormat="1" customHeight="1" spans="1:26">
      <c r="A105" s="20">
        <v>103</v>
      </c>
      <c r="B105" s="20">
        <v>102567</v>
      </c>
      <c r="C105" s="21" t="s">
        <v>84</v>
      </c>
      <c r="D105" s="21" t="s">
        <v>53</v>
      </c>
      <c r="E105" s="78">
        <v>9</v>
      </c>
      <c r="F105" s="78"/>
      <c r="G105" s="79">
        <v>100</v>
      </c>
      <c r="H105" s="77">
        <v>300</v>
      </c>
      <c r="I105" s="89">
        <v>5300</v>
      </c>
      <c r="J105" s="90">
        <v>1241.8536</v>
      </c>
      <c r="K105" s="91">
        <v>0.234312</v>
      </c>
      <c r="L105" s="92">
        <v>6304.032</v>
      </c>
      <c r="M105" s="92">
        <v>1287.737224704</v>
      </c>
      <c r="N105" s="93">
        <v>0.204272</v>
      </c>
      <c r="O105" s="94">
        <v>8340.63</v>
      </c>
      <c r="P105" s="94">
        <v>2124.91</v>
      </c>
      <c r="Q105" s="102">
        <f t="shared" si="7"/>
        <v>0.254766126779392</v>
      </c>
      <c r="R105" s="103">
        <f t="shared" si="8"/>
        <v>1.57370377358491</v>
      </c>
      <c r="S105" s="103">
        <f t="shared" si="9"/>
        <v>1.32306276364079</v>
      </c>
      <c r="T105" s="79">
        <v>100</v>
      </c>
      <c r="U105" s="78"/>
      <c r="V105" s="112"/>
      <c r="X105" s="105">
        <f t="shared" si="11"/>
        <v>100</v>
      </c>
      <c r="Z105" s="61">
        <f t="shared" si="10"/>
        <v>0</v>
      </c>
    </row>
    <row r="106" s="61" customFormat="1" customHeight="1" spans="1:26">
      <c r="A106" s="20">
        <v>104</v>
      </c>
      <c r="B106" s="20">
        <v>104430</v>
      </c>
      <c r="C106" s="21" t="s">
        <v>89</v>
      </c>
      <c r="D106" s="21" t="s">
        <v>73</v>
      </c>
      <c r="E106" s="78">
        <v>9</v>
      </c>
      <c r="F106" s="78"/>
      <c r="G106" s="79">
        <v>100</v>
      </c>
      <c r="H106" s="77">
        <v>300</v>
      </c>
      <c r="I106" s="89">
        <v>5500</v>
      </c>
      <c r="J106" s="90">
        <v>1306.734</v>
      </c>
      <c r="K106" s="91">
        <v>0.237588</v>
      </c>
      <c r="L106" s="92">
        <v>6541.92</v>
      </c>
      <c r="M106" s="92">
        <v>1355.01480576</v>
      </c>
      <c r="N106" s="93">
        <v>0.207128</v>
      </c>
      <c r="O106" s="94">
        <v>5601.69</v>
      </c>
      <c r="P106" s="94">
        <v>1623.49</v>
      </c>
      <c r="Q106" s="102">
        <f t="shared" si="7"/>
        <v>0.289821464593721</v>
      </c>
      <c r="R106" s="103">
        <f t="shared" si="8"/>
        <v>1.01848909090909</v>
      </c>
      <c r="S106" s="103">
        <f t="shared" si="9"/>
        <v>0.856276139115122</v>
      </c>
      <c r="T106" s="79">
        <v>100</v>
      </c>
      <c r="U106" s="78"/>
      <c r="V106" s="112"/>
      <c r="X106" s="105">
        <f t="shared" si="11"/>
        <v>100</v>
      </c>
      <c r="Z106" s="61">
        <f t="shared" si="10"/>
        <v>0</v>
      </c>
    </row>
    <row r="107" s="61" customFormat="1" customHeight="1" spans="1:26">
      <c r="A107" s="81">
        <v>105</v>
      </c>
      <c r="B107" s="81">
        <v>102478</v>
      </c>
      <c r="C107" s="82" t="s">
        <v>101</v>
      </c>
      <c r="D107" s="82" t="s">
        <v>49</v>
      </c>
      <c r="E107" s="83">
        <v>9</v>
      </c>
      <c r="F107" s="83">
        <v>36</v>
      </c>
      <c r="G107" s="84">
        <v>100</v>
      </c>
      <c r="H107" s="77">
        <v>300</v>
      </c>
      <c r="I107" s="89">
        <v>4000</v>
      </c>
      <c r="J107" s="90">
        <v>968.76</v>
      </c>
      <c r="K107" s="91">
        <v>0.24219</v>
      </c>
      <c r="L107" s="92">
        <v>5040</v>
      </c>
      <c r="M107" s="92">
        <v>1064.1456</v>
      </c>
      <c r="N107" s="93">
        <v>0.21114</v>
      </c>
      <c r="O107" s="94">
        <v>5550.97</v>
      </c>
      <c r="P107" s="94">
        <v>1176.42</v>
      </c>
      <c r="Q107" s="102">
        <f t="shared" si="7"/>
        <v>0.211930527457363</v>
      </c>
      <c r="R107" s="108">
        <f t="shared" si="8"/>
        <v>1.3877425</v>
      </c>
      <c r="S107" s="109">
        <f t="shared" si="9"/>
        <v>1.10138293650794</v>
      </c>
      <c r="T107" s="84">
        <v>100</v>
      </c>
      <c r="U107" s="83">
        <v>100</v>
      </c>
      <c r="V107" s="113" t="s">
        <v>235</v>
      </c>
      <c r="X107" s="105">
        <f t="shared" si="11"/>
        <v>200</v>
      </c>
      <c r="Z107" s="61">
        <f t="shared" si="10"/>
        <v>0</v>
      </c>
    </row>
    <row r="108" s="61" customFormat="1" customHeight="1" spans="1:26">
      <c r="A108" s="81">
        <v>106</v>
      </c>
      <c r="B108" s="81">
        <v>106568</v>
      </c>
      <c r="C108" s="82" t="s">
        <v>126</v>
      </c>
      <c r="D108" s="82" t="s">
        <v>73</v>
      </c>
      <c r="E108" s="83">
        <v>9</v>
      </c>
      <c r="F108" s="83"/>
      <c r="G108" s="84">
        <v>100</v>
      </c>
      <c r="H108" s="77">
        <v>300</v>
      </c>
      <c r="I108" s="89">
        <v>4000</v>
      </c>
      <c r="J108" s="90">
        <v>971.568</v>
      </c>
      <c r="K108" s="91">
        <v>0.242892</v>
      </c>
      <c r="L108" s="92">
        <v>5040</v>
      </c>
      <c r="M108" s="92">
        <v>1067.23008</v>
      </c>
      <c r="N108" s="93">
        <v>0.211752</v>
      </c>
      <c r="O108" s="94">
        <v>3336.3</v>
      </c>
      <c r="P108" s="94">
        <v>797.74</v>
      </c>
      <c r="Q108" s="102">
        <f t="shared" si="7"/>
        <v>0.239109192818392</v>
      </c>
      <c r="R108" s="109">
        <f t="shared" si="8"/>
        <v>0.834075</v>
      </c>
      <c r="S108" s="109">
        <f t="shared" si="9"/>
        <v>0.661964285714286</v>
      </c>
      <c r="T108" s="84">
        <v>0</v>
      </c>
      <c r="U108" s="83"/>
      <c r="V108" s="113"/>
      <c r="X108" s="105">
        <f t="shared" si="11"/>
        <v>0</v>
      </c>
      <c r="Z108" s="61">
        <f t="shared" si="10"/>
        <v>-100</v>
      </c>
    </row>
    <row r="109" s="61" customFormat="1" customHeight="1" spans="1:26">
      <c r="A109" s="20">
        <v>107</v>
      </c>
      <c r="B109" s="20">
        <v>713</v>
      </c>
      <c r="C109" s="21" t="s">
        <v>95</v>
      </c>
      <c r="D109" s="21" t="s">
        <v>55</v>
      </c>
      <c r="E109" s="78">
        <v>9</v>
      </c>
      <c r="F109" s="78">
        <v>37</v>
      </c>
      <c r="G109" s="79">
        <v>100</v>
      </c>
      <c r="H109" s="77">
        <v>300</v>
      </c>
      <c r="I109" s="89">
        <v>5000</v>
      </c>
      <c r="J109" s="90">
        <v>1455.87</v>
      </c>
      <c r="K109" s="91">
        <v>0.291174</v>
      </c>
      <c r="L109" s="92">
        <v>6300</v>
      </c>
      <c r="M109" s="92">
        <v>1599.2172</v>
      </c>
      <c r="N109" s="93">
        <v>0.253844</v>
      </c>
      <c r="O109" s="94">
        <v>9630.79</v>
      </c>
      <c r="P109" s="94">
        <v>2180.79</v>
      </c>
      <c r="Q109" s="102">
        <f t="shared" si="7"/>
        <v>0.226439367902322</v>
      </c>
      <c r="R109" s="106">
        <f t="shared" si="8"/>
        <v>1.926158</v>
      </c>
      <c r="S109" s="103">
        <f t="shared" si="9"/>
        <v>1.52869682539683</v>
      </c>
      <c r="T109" s="79">
        <v>100</v>
      </c>
      <c r="U109" s="78">
        <v>100</v>
      </c>
      <c r="V109" s="112" t="s">
        <v>202</v>
      </c>
      <c r="X109" s="105">
        <f t="shared" si="11"/>
        <v>200</v>
      </c>
      <c r="Z109" s="61">
        <f t="shared" si="10"/>
        <v>0</v>
      </c>
    </row>
    <row r="110" s="61" customFormat="1" customHeight="1" spans="1:26">
      <c r="A110" s="20">
        <v>108</v>
      </c>
      <c r="B110" s="20">
        <v>718</v>
      </c>
      <c r="C110" s="21" t="s">
        <v>144</v>
      </c>
      <c r="D110" s="21" t="s">
        <v>49</v>
      </c>
      <c r="E110" s="78">
        <v>9</v>
      </c>
      <c r="F110" s="78"/>
      <c r="G110" s="79">
        <v>100</v>
      </c>
      <c r="H110" s="77">
        <v>300</v>
      </c>
      <c r="I110" s="89">
        <v>4500</v>
      </c>
      <c r="J110" s="90">
        <v>835.029</v>
      </c>
      <c r="K110" s="91">
        <v>0.185562</v>
      </c>
      <c r="L110" s="92">
        <v>5670</v>
      </c>
      <c r="M110" s="92">
        <v>917.24724</v>
      </c>
      <c r="N110" s="93">
        <v>0.161772</v>
      </c>
      <c r="O110" s="94">
        <v>5525.48</v>
      </c>
      <c r="P110" s="94">
        <v>774.68</v>
      </c>
      <c r="Q110" s="102">
        <f t="shared" si="7"/>
        <v>0.140201394268009</v>
      </c>
      <c r="R110" s="103">
        <f t="shared" si="8"/>
        <v>1.22788444444444</v>
      </c>
      <c r="S110" s="103">
        <f t="shared" si="9"/>
        <v>0.974511463844797</v>
      </c>
      <c r="T110" s="79">
        <v>100</v>
      </c>
      <c r="U110" s="78"/>
      <c r="V110" s="104"/>
      <c r="X110" s="105">
        <f t="shared" si="11"/>
        <v>100</v>
      </c>
      <c r="Z110" s="61">
        <f t="shared" si="10"/>
        <v>0</v>
      </c>
    </row>
    <row r="111" s="61" customFormat="1" customHeight="1" spans="1:26">
      <c r="A111" s="20">
        <v>109</v>
      </c>
      <c r="B111" s="20">
        <v>753</v>
      </c>
      <c r="C111" s="21" t="s">
        <v>119</v>
      </c>
      <c r="D111" s="21" t="s">
        <v>73</v>
      </c>
      <c r="E111" s="78">
        <v>9</v>
      </c>
      <c r="F111" s="78"/>
      <c r="G111" s="79">
        <v>100</v>
      </c>
      <c r="H111" s="77">
        <v>300</v>
      </c>
      <c r="I111" s="89">
        <v>5000</v>
      </c>
      <c r="J111" s="90">
        <v>1170</v>
      </c>
      <c r="K111" s="91">
        <v>0.234</v>
      </c>
      <c r="L111" s="92">
        <v>6300</v>
      </c>
      <c r="M111" s="92">
        <v>1285.2</v>
      </c>
      <c r="N111" s="93">
        <v>0.204</v>
      </c>
      <c r="O111" s="94">
        <v>6302.21</v>
      </c>
      <c r="P111" s="94">
        <v>1443.91</v>
      </c>
      <c r="Q111" s="102">
        <f t="shared" si="7"/>
        <v>0.229111692564989</v>
      </c>
      <c r="R111" s="103">
        <f t="shared" si="8"/>
        <v>1.260442</v>
      </c>
      <c r="S111" s="103">
        <f t="shared" si="9"/>
        <v>1.00035079365079</v>
      </c>
      <c r="T111" s="79">
        <v>100</v>
      </c>
      <c r="U111" s="78"/>
      <c r="V111" s="112"/>
      <c r="X111" s="105">
        <f t="shared" si="11"/>
        <v>100</v>
      </c>
      <c r="Z111" s="61">
        <f t="shared" si="10"/>
        <v>0</v>
      </c>
    </row>
    <row r="112" s="61" customFormat="1" customHeight="1" spans="1:26">
      <c r="A112" s="81">
        <v>110</v>
      </c>
      <c r="B112" s="81">
        <v>104429</v>
      </c>
      <c r="C112" s="82" t="s">
        <v>166</v>
      </c>
      <c r="D112" s="82" t="s">
        <v>68</v>
      </c>
      <c r="E112" s="83">
        <v>9</v>
      </c>
      <c r="F112" s="83">
        <v>38</v>
      </c>
      <c r="G112" s="84">
        <v>100</v>
      </c>
      <c r="H112" s="77">
        <v>300</v>
      </c>
      <c r="I112" s="89">
        <v>5068.92556</v>
      </c>
      <c r="J112" s="90">
        <v>805.77668271984</v>
      </c>
      <c r="K112" s="91">
        <v>0.158964</v>
      </c>
      <c r="L112" s="92">
        <v>6897.793902048</v>
      </c>
      <c r="M112" s="92">
        <v>955.92387012142</v>
      </c>
      <c r="N112" s="93">
        <v>0.138584</v>
      </c>
      <c r="O112" s="94">
        <v>3482.09</v>
      </c>
      <c r="P112" s="94">
        <v>1148.35</v>
      </c>
      <c r="Q112" s="102">
        <f t="shared" si="7"/>
        <v>0.329787570108756</v>
      </c>
      <c r="R112" s="109">
        <f t="shared" si="8"/>
        <v>0.686948340192236</v>
      </c>
      <c r="S112" s="109">
        <f t="shared" si="9"/>
        <v>0.504812125361725</v>
      </c>
      <c r="T112" s="84">
        <v>0</v>
      </c>
      <c r="U112" s="83"/>
      <c r="V112" s="111"/>
      <c r="X112" s="105">
        <f t="shared" si="11"/>
        <v>0</v>
      </c>
      <c r="Z112" s="61">
        <f t="shared" si="10"/>
        <v>-100</v>
      </c>
    </row>
    <row r="113" s="61" customFormat="1" customHeight="1" spans="1:26">
      <c r="A113" s="81">
        <v>111</v>
      </c>
      <c r="B113" s="81">
        <v>545</v>
      </c>
      <c r="C113" s="82" t="s">
        <v>97</v>
      </c>
      <c r="D113" s="82" t="s">
        <v>73</v>
      </c>
      <c r="E113" s="83">
        <v>9</v>
      </c>
      <c r="F113" s="83"/>
      <c r="G113" s="84">
        <v>100</v>
      </c>
      <c r="H113" s="77">
        <v>300</v>
      </c>
      <c r="I113" s="89">
        <v>5300</v>
      </c>
      <c r="J113" s="90">
        <v>1390.2642</v>
      </c>
      <c r="K113" s="91">
        <v>0.262314</v>
      </c>
      <c r="L113" s="92">
        <v>6304.032</v>
      </c>
      <c r="M113" s="92">
        <v>1441.631253888</v>
      </c>
      <c r="N113" s="93">
        <v>0.228684</v>
      </c>
      <c r="O113" s="94">
        <v>9447.92</v>
      </c>
      <c r="P113" s="94">
        <v>1857.5</v>
      </c>
      <c r="Q113" s="102">
        <f t="shared" si="7"/>
        <v>0.196604120271975</v>
      </c>
      <c r="R113" s="109">
        <f t="shared" si="8"/>
        <v>1.78262641509434</v>
      </c>
      <c r="S113" s="109">
        <f t="shared" si="9"/>
        <v>1.49871066644332</v>
      </c>
      <c r="T113" s="84">
        <v>100</v>
      </c>
      <c r="U113" s="83"/>
      <c r="V113" s="113"/>
      <c r="X113" s="105">
        <f t="shared" si="11"/>
        <v>100</v>
      </c>
      <c r="Z113" s="61">
        <f t="shared" si="10"/>
        <v>0</v>
      </c>
    </row>
    <row r="114" s="61" customFormat="1" customHeight="1" spans="1:26">
      <c r="A114" s="81">
        <v>112</v>
      </c>
      <c r="B114" s="81">
        <v>741</v>
      </c>
      <c r="C114" s="82" t="s">
        <v>71</v>
      </c>
      <c r="D114" s="82" t="s">
        <v>68</v>
      </c>
      <c r="E114" s="83">
        <v>9</v>
      </c>
      <c r="F114" s="83"/>
      <c r="G114" s="84">
        <v>100</v>
      </c>
      <c r="H114" s="77">
        <v>300</v>
      </c>
      <c r="I114" s="89">
        <v>4000</v>
      </c>
      <c r="J114" s="90">
        <v>795.288</v>
      </c>
      <c r="K114" s="91">
        <v>0.198822</v>
      </c>
      <c r="L114" s="92">
        <v>5040</v>
      </c>
      <c r="M114" s="92">
        <v>873.59328</v>
      </c>
      <c r="N114" s="93">
        <v>0.173332</v>
      </c>
      <c r="O114" s="94">
        <v>10602.07</v>
      </c>
      <c r="P114" s="94">
        <v>1886.19</v>
      </c>
      <c r="Q114" s="102">
        <f t="shared" si="7"/>
        <v>0.177907710475407</v>
      </c>
      <c r="R114" s="108">
        <f t="shared" si="8"/>
        <v>2.6505175</v>
      </c>
      <c r="S114" s="109">
        <f t="shared" si="9"/>
        <v>2.10358531746032</v>
      </c>
      <c r="T114" s="84">
        <v>100</v>
      </c>
      <c r="U114" s="83">
        <v>100</v>
      </c>
      <c r="V114" s="113" t="s">
        <v>237</v>
      </c>
      <c r="X114" s="105">
        <f t="shared" si="11"/>
        <v>200</v>
      </c>
      <c r="Z114" s="61">
        <f t="shared" si="10"/>
        <v>0</v>
      </c>
    </row>
    <row r="115" s="61" customFormat="1" customHeight="1" spans="1:16291">
      <c r="A115" s="94"/>
      <c r="B115" s="94"/>
      <c r="C115" s="74" t="s">
        <v>168</v>
      </c>
      <c r="D115" s="117"/>
      <c r="E115" s="100"/>
      <c r="F115" s="100"/>
      <c r="G115" s="76" t="s">
        <v>50</v>
      </c>
      <c r="H115" s="77">
        <v>48150</v>
      </c>
      <c r="I115" s="85">
        <f t="shared" ref="I115:M115" si="12">SUM(I3:I114)</f>
        <v>1300187.52358608</v>
      </c>
      <c r="J115" s="90">
        <f t="shared" si="12"/>
        <v>299737.742554881</v>
      </c>
      <c r="K115" s="91">
        <f>J115/I115</f>
        <v>0.230534239959607</v>
      </c>
      <c r="L115" s="118">
        <f t="shared" si="12"/>
        <v>1509184.14214867</v>
      </c>
      <c r="M115" s="92">
        <f t="shared" si="12"/>
        <v>303532.518852759</v>
      </c>
      <c r="N115" s="93">
        <f>M115/L115</f>
        <v>0.201123580864434</v>
      </c>
      <c r="O115" s="94">
        <f>SUM(O3:O114)</f>
        <v>1879576.41</v>
      </c>
      <c r="P115" s="94">
        <f>SUM(P3:P114)</f>
        <v>402062.29</v>
      </c>
      <c r="Q115" s="102">
        <f t="shared" si="7"/>
        <v>0.213911117345849</v>
      </c>
      <c r="R115" s="119">
        <f t="shared" si="8"/>
        <v>1.44561947865481</v>
      </c>
      <c r="S115" s="119">
        <f t="shared" si="9"/>
        <v>1.2454254968012</v>
      </c>
      <c r="T115" s="120">
        <f>SUM(T3:T114)</f>
        <v>14250</v>
      </c>
      <c r="U115" s="100">
        <v>5550</v>
      </c>
      <c r="V115" s="77"/>
      <c r="X115" s="61">
        <f>SUM(X3:X114)</f>
        <v>19800</v>
      </c>
      <c r="Z115" s="121"/>
      <c r="XBN115" s="71"/>
      <c r="XBO115" s="71"/>
    </row>
    <row r="116" s="61" customFormat="1" customHeight="1" spans="3:16384">
      <c r="C116" s="38"/>
      <c r="D116" s="38"/>
      <c r="E116" s="62"/>
      <c r="F116" s="62"/>
      <c r="G116" s="63"/>
      <c r="H116" s="64"/>
      <c r="I116" s="65"/>
      <c r="J116" s="66"/>
      <c r="K116" s="67"/>
      <c r="L116" s="65"/>
      <c r="M116" s="66"/>
      <c r="N116" s="67"/>
      <c r="Q116" s="67"/>
      <c r="R116" s="68"/>
      <c r="S116" s="68"/>
      <c r="T116" s="69"/>
      <c r="U116" s="62"/>
      <c r="V116" s="70"/>
      <c r="Y116" s="115"/>
      <c r="XBN116" s="71"/>
      <c r="XBO116" s="71"/>
      <c r="XBP116" s="71"/>
      <c r="XBQ116" s="71"/>
      <c r="XBR116" s="71"/>
      <c r="XBS116" s="71"/>
      <c r="XBT116" s="71"/>
      <c r="XBU116" s="71"/>
      <c r="XBV116" s="71"/>
      <c r="XBW116" s="71"/>
      <c r="XBX116" s="71"/>
      <c r="XBY116" s="71"/>
      <c r="XBZ116" s="71"/>
      <c r="XCA116" s="71"/>
      <c r="XCB116" s="71"/>
      <c r="XCC116" s="71"/>
      <c r="XCD116" s="71"/>
      <c r="XCE116" s="71"/>
      <c r="XCF116" s="71"/>
      <c r="XCG116" s="71"/>
      <c r="XCH116" s="71"/>
      <c r="XCI116" s="71"/>
      <c r="XCJ116" s="71"/>
      <c r="XCK116" s="71"/>
      <c r="XCL116" s="71"/>
      <c r="XCM116" s="71"/>
      <c r="XCN116" s="71"/>
      <c r="XCO116" s="71"/>
      <c r="XCP116" s="71"/>
      <c r="XCQ116" s="71"/>
      <c r="XCR116" s="71"/>
      <c r="XCS116" s="71"/>
      <c r="XCT116" s="71"/>
      <c r="XCU116" s="71"/>
      <c r="XCV116" s="71"/>
      <c r="XCW116" s="71"/>
      <c r="XCX116" s="71"/>
      <c r="XCY116" s="71"/>
      <c r="XCZ116" s="71"/>
      <c r="XDA116" s="71"/>
      <c r="XDB116" s="71"/>
      <c r="XDC116" s="71"/>
      <c r="XDD116" s="71"/>
      <c r="XDE116" s="71"/>
      <c r="XDF116" s="71"/>
      <c r="XDG116" s="71"/>
      <c r="XDH116" s="71"/>
      <c r="XDI116" s="71"/>
      <c r="XDJ116" s="71"/>
      <c r="XDK116" s="71"/>
      <c r="XDL116" s="71"/>
      <c r="XDM116" s="71"/>
      <c r="XDN116" s="71"/>
      <c r="XDO116" s="71"/>
      <c r="XDP116" s="71"/>
      <c r="XDQ116" s="71"/>
      <c r="XDR116" s="71"/>
      <c r="XDS116" s="71"/>
      <c r="XDT116" s="71"/>
      <c r="XDU116" s="71"/>
      <c r="XDV116" s="71"/>
      <c r="XDW116" s="71"/>
      <c r="XDX116" s="71"/>
      <c r="XDY116" s="71"/>
      <c r="XDZ116" s="71"/>
      <c r="XEA116" s="71"/>
      <c r="XEB116" s="71"/>
      <c r="XEC116" s="71"/>
      <c r="XED116" s="71"/>
      <c r="XEE116" s="71"/>
      <c r="XEF116" s="71"/>
      <c r="XEG116" s="71"/>
      <c r="XEH116" s="71"/>
      <c r="XEI116" s="71"/>
      <c r="XEJ116" s="71"/>
      <c r="XEK116" s="71"/>
      <c r="XEL116" s="71"/>
      <c r="XEM116" s="71"/>
      <c r="XEN116" s="71"/>
      <c r="XEO116" s="71"/>
      <c r="XEP116" s="71"/>
      <c r="XEQ116" s="71"/>
      <c r="XER116" s="71"/>
      <c r="XES116" s="71"/>
      <c r="XET116" s="71"/>
      <c r="XEU116" s="71"/>
      <c r="XEV116" s="71"/>
      <c r="XEW116" s="71"/>
      <c r="XEX116"/>
      <c r="XEY116"/>
      <c r="XEZ116"/>
      <c r="XFA116"/>
      <c r="XFB116"/>
      <c r="XFC116"/>
      <c r="XFD116"/>
    </row>
    <row r="117" s="61" customFormat="1" customHeight="1" spans="3:16384">
      <c r="C117" s="38"/>
      <c r="D117" s="38"/>
      <c r="E117" s="62"/>
      <c r="F117" s="62"/>
      <c r="G117" s="63"/>
      <c r="H117" s="64"/>
      <c r="I117" s="65"/>
      <c r="J117" s="66"/>
      <c r="K117" s="67"/>
      <c r="L117" s="65"/>
      <c r="M117" s="66"/>
      <c r="N117" s="67"/>
      <c r="Q117" s="67"/>
      <c r="R117" s="68"/>
      <c r="S117" s="68"/>
      <c r="T117" s="69"/>
      <c r="U117" s="62"/>
      <c r="V117" s="70"/>
      <c r="W117" s="115" t="s">
        <v>223</v>
      </c>
      <c r="X117" s="61">
        <v>16050</v>
      </c>
      <c r="XBN117" s="71"/>
      <c r="XBO117" s="71"/>
      <c r="XBP117" s="71"/>
      <c r="XBQ117" s="71"/>
      <c r="XBR117" s="71"/>
      <c r="XBS117" s="71"/>
      <c r="XBT117" s="71"/>
      <c r="XBU117" s="71"/>
      <c r="XBV117" s="71"/>
      <c r="XBW117" s="71"/>
      <c r="XBX117" s="71"/>
      <c r="XBY117" s="71"/>
      <c r="XBZ117" s="71"/>
      <c r="XCA117" s="71"/>
      <c r="XCB117" s="71"/>
      <c r="XCC117" s="71"/>
      <c r="XCD117" s="71"/>
      <c r="XCE117" s="71"/>
      <c r="XCF117" s="71"/>
      <c r="XCG117" s="71"/>
      <c r="XCH117" s="71"/>
      <c r="XCI117" s="71"/>
      <c r="XCJ117" s="71"/>
      <c r="XCK117" s="71"/>
      <c r="XCL117" s="71"/>
      <c r="XCM117" s="71"/>
      <c r="XCN117" s="71"/>
      <c r="XCO117" s="71"/>
      <c r="XCP117" s="71"/>
      <c r="XCQ117" s="71"/>
      <c r="XCR117" s="71"/>
      <c r="XCS117" s="71"/>
      <c r="XCT117" s="71"/>
      <c r="XCU117" s="71"/>
      <c r="XCV117" s="71"/>
      <c r="XCW117" s="71"/>
      <c r="XCX117" s="71"/>
      <c r="XCY117" s="71"/>
      <c r="XCZ117" s="71"/>
      <c r="XDA117" s="71"/>
      <c r="XDB117" s="71"/>
      <c r="XDC117" s="71"/>
      <c r="XDD117" s="71"/>
      <c r="XDE117" s="71"/>
      <c r="XDF117" s="71"/>
      <c r="XDG117" s="71"/>
      <c r="XDH117" s="71"/>
      <c r="XDI117" s="71"/>
      <c r="XDJ117" s="71"/>
      <c r="XDK117" s="71"/>
      <c r="XDL117" s="71"/>
      <c r="XDM117" s="71"/>
      <c r="XDN117" s="71"/>
      <c r="XDO117" s="71"/>
      <c r="XDP117" s="71"/>
      <c r="XDQ117" s="71"/>
      <c r="XDR117" s="71"/>
      <c r="XDS117" s="71"/>
      <c r="XDT117" s="71"/>
      <c r="XDU117" s="71"/>
      <c r="XDV117" s="71"/>
      <c r="XDW117" s="71"/>
      <c r="XDX117" s="71"/>
      <c r="XDY117" s="71"/>
      <c r="XDZ117" s="71"/>
      <c r="XEA117" s="71"/>
      <c r="XEB117" s="71"/>
      <c r="XEC117" s="71"/>
      <c r="XED117" s="71"/>
      <c r="XEE117" s="71"/>
      <c r="XEF117" s="71"/>
      <c r="XEG117" s="71"/>
      <c r="XEH117" s="71"/>
      <c r="XEI117" s="71"/>
      <c r="XEJ117" s="71"/>
      <c r="XEK117" s="71"/>
      <c r="XEL117" s="71"/>
      <c r="XEM117" s="71"/>
      <c r="XEN117" s="71"/>
      <c r="XEO117" s="71"/>
      <c r="XEP117" s="71"/>
      <c r="XEQ117" s="71"/>
      <c r="XER117" s="71"/>
      <c r="XES117" s="71"/>
      <c r="XET117" s="71"/>
      <c r="XEU117" s="71"/>
      <c r="XEV117" s="71"/>
      <c r="XEW117" s="71"/>
      <c r="XEX117"/>
      <c r="XEY117"/>
      <c r="XEZ117"/>
      <c r="XFA117"/>
      <c r="XFB117"/>
      <c r="XFC117"/>
      <c r="XFD117"/>
    </row>
    <row r="118" s="61" customFormat="1" customHeight="1" spans="3:16384">
      <c r="C118" s="38"/>
      <c r="D118" s="38"/>
      <c r="E118" s="62"/>
      <c r="F118" s="62"/>
      <c r="G118" s="63"/>
      <c r="H118" s="64"/>
      <c r="I118" s="65"/>
      <c r="J118" s="66"/>
      <c r="K118" s="67"/>
      <c r="L118" s="65"/>
      <c r="M118" s="66"/>
      <c r="N118" s="67"/>
      <c r="Q118" s="67"/>
      <c r="R118" s="68"/>
      <c r="S118" s="68"/>
      <c r="T118" s="69"/>
      <c r="U118" s="62"/>
      <c r="V118" s="70"/>
      <c r="XBN118" s="71"/>
      <c r="XBO118" s="71"/>
      <c r="XBP118" s="71"/>
      <c r="XBQ118" s="71"/>
      <c r="XBR118" s="71"/>
      <c r="XBS118" s="71"/>
      <c r="XBT118" s="71"/>
      <c r="XBU118" s="71"/>
      <c r="XBV118" s="71"/>
      <c r="XBW118" s="71"/>
      <c r="XBX118" s="71"/>
      <c r="XBY118" s="71"/>
      <c r="XBZ118" s="71"/>
      <c r="XCA118" s="71"/>
      <c r="XCB118" s="71"/>
      <c r="XCC118" s="71"/>
      <c r="XCD118" s="71"/>
      <c r="XCE118" s="71"/>
      <c r="XCF118" s="71"/>
      <c r="XCG118" s="71"/>
      <c r="XCH118" s="71"/>
      <c r="XCI118" s="71"/>
      <c r="XCJ118" s="71"/>
      <c r="XCK118" s="71"/>
      <c r="XCL118" s="71"/>
      <c r="XCM118" s="71"/>
      <c r="XCN118" s="71"/>
      <c r="XCO118" s="71"/>
      <c r="XCP118" s="71"/>
      <c r="XCQ118" s="71"/>
      <c r="XCR118" s="71"/>
      <c r="XCS118" s="71"/>
      <c r="XCT118" s="71"/>
      <c r="XCU118" s="71"/>
      <c r="XCV118" s="71"/>
      <c r="XCW118" s="71"/>
      <c r="XCX118" s="71"/>
      <c r="XCY118" s="71"/>
      <c r="XCZ118" s="71"/>
      <c r="XDA118" s="71"/>
      <c r="XDB118" s="71"/>
      <c r="XDC118" s="71"/>
      <c r="XDD118" s="71"/>
      <c r="XDE118" s="71"/>
      <c r="XDF118" s="71"/>
      <c r="XDG118" s="71"/>
      <c r="XDH118" s="71"/>
      <c r="XDI118" s="71"/>
      <c r="XDJ118" s="71"/>
      <c r="XDK118" s="71"/>
      <c r="XDL118" s="71"/>
      <c r="XDM118" s="71"/>
      <c r="XDN118" s="71"/>
      <c r="XDO118" s="71"/>
      <c r="XDP118" s="71"/>
      <c r="XDQ118" s="71"/>
      <c r="XDR118" s="71"/>
      <c r="XDS118" s="71"/>
      <c r="XDT118" s="71"/>
      <c r="XDU118" s="71"/>
      <c r="XDV118" s="71"/>
      <c r="XDW118" s="71"/>
      <c r="XDX118" s="71"/>
      <c r="XDY118" s="71"/>
      <c r="XDZ118" s="71"/>
      <c r="XEA118" s="71"/>
      <c r="XEB118" s="71"/>
      <c r="XEC118" s="71"/>
      <c r="XED118" s="71"/>
      <c r="XEE118" s="71"/>
      <c r="XEF118" s="71"/>
      <c r="XEG118" s="71"/>
      <c r="XEH118" s="71"/>
      <c r="XEI118" s="71"/>
      <c r="XEJ118" s="71"/>
      <c r="XEK118" s="71"/>
      <c r="XEL118" s="71"/>
      <c r="XEM118" s="71"/>
      <c r="XEN118" s="71"/>
      <c r="XEO118" s="71"/>
      <c r="XEP118" s="71"/>
      <c r="XEQ118" s="71"/>
      <c r="XER118" s="71"/>
      <c r="XES118" s="71"/>
      <c r="XET118" s="71"/>
      <c r="XEU118" s="71"/>
      <c r="XEV118" s="71"/>
      <c r="XEW118" s="71"/>
      <c r="XEX118"/>
      <c r="XEY118"/>
      <c r="XEZ118"/>
      <c r="XFA118"/>
      <c r="XFB118"/>
      <c r="XFC118"/>
      <c r="XFD118"/>
    </row>
    <row r="119" s="61" customFormat="1" customHeight="1" spans="3:16384">
      <c r="C119" s="38"/>
      <c r="D119" s="38"/>
      <c r="E119" s="62"/>
      <c r="F119" s="62"/>
      <c r="G119" s="63"/>
      <c r="H119" s="64"/>
      <c r="I119" s="65"/>
      <c r="J119" s="66"/>
      <c r="K119" s="67"/>
      <c r="L119" s="65"/>
      <c r="M119" s="66"/>
      <c r="N119" s="67"/>
      <c r="Q119" s="67"/>
      <c r="R119" s="68"/>
      <c r="S119" s="68"/>
      <c r="T119" s="69"/>
      <c r="U119" s="62"/>
      <c r="V119" s="70"/>
      <c r="W119" s="115" t="s">
        <v>224</v>
      </c>
      <c r="X119" s="61">
        <f>X115-X117</f>
        <v>3750</v>
      </c>
      <c r="XBN119" s="71"/>
      <c r="XBO119" s="71"/>
      <c r="XBP119" s="71"/>
      <c r="XBQ119" s="71"/>
      <c r="XBR119" s="71"/>
      <c r="XBS119" s="71"/>
      <c r="XBT119" s="71"/>
      <c r="XBU119" s="71"/>
      <c r="XBV119" s="71"/>
      <c r="XBW119" s="71"/>
      <c r="XBX119" s="71"/>
      <c r="XBY119" s="71"/>
      <c r="XBZ119" s="71"/>
      <c r="XCA119" s="71"/>
      <c r="XCB119" s="71"/>
      <c r="XCC119" s="71"/>
      <c r="XCD119" s="71"/>
      <c r="XCE119" s="71"/>
      <c r="XCF119" s="71"/>
      <c r="XCG119" s="71"/>
      <c r="XCH119" s="71"/>
      <c r="XCI119" s="71"/>
      <c r="XCJ119" s="71"/>
      <c r="XCK119" s="71"/>
      <c r="XCL119" s="71"/>
      <c r="XCM119" s="71"/>
      <c r="XCN119" s="71"/>
      <c r="XCO119" s="71"/>
      <c r="XCP119" s="71"/>
      <c r="XCQ119" s="71"/>
      <c r="XCR119" s="71"/>
      <c r="XCS119" s="71"/>
      <c r="XCT119" s="71"/>
      <c r="XCU119" s="71"/>
      <c r="XCV119" s="71"/>
      <c r="XCW119" s="71"/>
      <c r="XCX119" s="71"/>
      <c r="XCY119" s="71"/>
      <c r="XCZ119" s="71"/>
      <c r="XDA119" s="71"/>
      <c r="XDB119" s="71"/>
      <c r="XDC119" s="71"/>
      <c r="XDD119" s="71"/>
      <c r="XDE119" s="71"/>
      <c r="XDF119" s="71"/>
      <c r="XDG119" s="71"/>
      <c r="XDH119" s="71"/>
      <c r="XDI119" s="71"/>
      <c r="XDJ119" s="71"/>
      <c r="XDK119" s="71"/>
      <c r="XDL119" s="71"/>
      <c r="XDM119" s="71"/>
      <c r="XDN119" s="71"/>
      <c r="XDO119" s="71"/>
      <c r="XDP119" s="71"/>
      <c r="XDQ119" s="71"/>
      <c r="XDR119" s="71"/>
      <c r="XDS119" s="71"/>
      <c r="XDT119" s="71"/>
      <c r="XDU119" s="71"/>
      <c r="XDV119" s="71"/>
      <c r="XDW119" s="71"/>
      <c r="XDX119" s="71"/>
      <c r="XDY119" s="71"/>
      <c r="XDZ119" s="71"/>
      <c r="XEA119" s="71"/>
      <c r="XEB119" s="71"/>
      <c r="XEC119" s="71"/>
      <c r="XED119" s="71"/>
      <c r="XEE119" s="71"/>
      <c r="XEF119" s="71"/>
      <c r="XEG119" s="71"/>
      <c r="XEH119" s="71"/>
      <c r="XEI119" s="71"/>
      <c r="XEJ119" s="71"/>
      <c r="XEK119" s="71"/>
      <c r="XEL119" s="71"/>
      <c r="XEM119" s="71"/>
      <c r="XEN119" s="71"/>
      <c r="XEO119" s="71"/>
      <c r="XEP119" s="71"/>
      <c r="XEQ119" s="71"/>
      <c r="XER119" s="71"/>
      <c r="XES119" s="71"/>
      <c r="XET119" s="71"/>
      <c r="XEU119" s="71"/>
      <c r="XEV119" s="71"/>
      <c r="XEW119" s="71"/>
      <c r="XEX119"/>
      <c r="XEY119"/>
      <c r="XEZ119"/>
      <c r="XFA119"/>
      <c r="XFB119"/>
      <c r="XFC119"/>
      <c r="XFD119"/>
    </row>
  </sheetData>
  <mergeCells count="39">
    <mergeCell ref="A1:V1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8"/>
    <mergeCell ref="F109:F111"/>
    <mergeCell ref="F112:F1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2"/>
  <sheetViews>
    <sheetView workbookViewId="0">
      <selection activeCell="G12" sqref="G12"/>
    </sheetView>
  </sheetViews>
  <sheetFormatPr defaultColWidth="8" defaultRowHeight="18" customHeight="1"/>
  <cols>
    <col min="1" max="2" width="8" style="36"/>
    <col min="3" max="3" width="13.875" style="36" hidden="1" customWidth="1"/>
    <col min="4" max="4" width="10.875" style="36" customWidth="1"/>
    <col min="5" max="5" width="17.75" style="38" customWidth="1"/>
    <col min="6" max="6" width="33.75" style="38" customWidth="1"/>
    <col min="7" max="7" width="10.375" style="36" customWidth="1"/>
    <col min="8" max="8" width="14" style="36" hidden="1" customWidth="1"/>
    <col min="9" max="9" width="21.5" style="36" customWidth="1"/>
    <col min="10" max="10" width="8.125" style="36" hidden="1" customWidth="1"/>
    <col min="11" max="11" width="8" style="36" hidden="1" customWidth="1"/>
    <col min="12" max="12" width="10.875" style="36" customWidth="1"/>
    <col min="13" max="13" width="8" style="36" customWidth="1"/>
    <col min="14" max="14" width="10.125" style="39" customWidth="1"/>
    <col min="15" max="15" width="8" style="40"/>
    <col min="16" max="16384" width="8" style="36"/>
  </cols>
  <sheetData>
    <row r="1" s="36" customFormat="1" customHeight="1" spans="1:15">
      <c r="A1" s="41" t="s">
        <v>248</v>
      </c>
      <c r="B1" s="41" t="s">
        <v>249</v>
      </c>
      <c r="C1" s="41" t="s">
        <v>250</v>
      </c>
      <c r="D1" s="41" t="s">
        <v>251</v>
      </c>
      <c r="E1" s="42" t="s">
        <v>252</v>
      </c>
      <c r="F1" s="42" t="s">
        <v>253</v>
      </c>
      <c r="G1" s="41" t="s">
        <v>254</v>
      </c>
      <c r="H1" s="41" t="s">
        <v>255</v>
      </c>
      <c r="I1" s="41" t="s">
        <v>256</v>
      </c>
      <c r="J1" s="47" t="s">
        <v>257</v>
      </c>
      <c r="K1" s="47" t="s">
        <v>258</v>
      </c>
      <c r="L1" s="48" t="s">
        <v>259</v>
      </c>
      <c r="M1" s="49" t="s">
        <v>260</v>
      </c>
      <c r="N1" s="50" t="s">
        <v>261</v>
      </c>
      <c r="O1" s="51" t="s">
        <v>262</v>
      </c>
    </row>
    <row r="2" s="37" customFormat="1" customHeight="1" spans="1:15">
      <c r="A2" s="43" t="s">
        <v>263</v>
      </c>
      <c r="B2" s="44" t="s">
        <v>264</v>
      </c>
      <c r="C2" s="44" t="s">
        <v>265</v>
      </c>
      <c r="D2" s="44" t="s">
        <v>266</v>
      </c>
      <c r="E2" s="45" t="s">
        <v>267</v>
      </c>
      <c r="F2" s="46" t="s">
        <v>268</v>
      </c>
      <c r="G2" s="43" t="s">
        <v>269</v>
      </c>
      <c r="H2" s="43" t="s">
        <v>270</v>
      </c>
      <c r="I2" s="43" t="s">
        <v>271</v>
      </c>
      <c r="J2" s="52" t="s">
        <v>272</v>
      </c>
      <c r="K2" s="52" t="s">
        <v>273</v>
      </c>
      <c r="L2" s="52" t="s">
        <v>274</v>
      </c>
      <c r="M2" s="53" t="s">
        <v>275</v>
      </c>
      <c r="N2" s="54" t="s">
        <v>276</v>
      </c>
      <c r="O2" s="55">
        <v>-10</v>
      </c>
    </row>
    <row r="3" s="37" customFormat="1" customHeight="1" spans="1:15">
      <c r="A3" s="43" t="s">
        <v>277</v>
      </c>
      <c r="B3" s="44" t="s">
        <v>278</v>
      </c>
      <c r="C3" s="44" t="s">
        <v>279</v>
      </c>
      <c r="D3" s="44" t="s">
        <v>280</v>
      </c>
      <c r="E3" s="45" t="s">
        <v>281</v>
      </c>
      <c r="F3" s="46" t="s">
        <v>282</v>
      </c>
      <c r="G3" s="43" t="s">
        <v>269</v>
      </c>
      <c r="H3" s="43" t="s">
        <v>270</v>
      </c>
      <c r="I3" s="43" t="s">
        <v>271</v>
      </c>
      <c r="J3" s="52" t="s">
        <v>283</v>
      </c>
      <c r="K3" s="52" t="s">
        <v>284</v>
      </c>
      <c r="L3" s="52" t="s">
        <v>285</v>
      </c>
      <c r="M3" s="53" t="s">
        <v>275</v>
      </c>
      <c r="N3" s="54" t="s">
        <v>286</v>
      </c>
      <c r="O3" s="55">
        <v>-5</v>
      </c>
    </row>
    <row r="4" s="37" customFormat="1" customHeight="1" spans="1:15">
      <c r="A4" s="43" t="s">
        <v>287</v>
      </c>
      <c r="B4" s="44" t="s">
        <v>288</v>
      </c>
      <c r="C4" s="44" t="s">
        <v>289</v>
      </c>
      <c r="D4" s="44" t="s">
        <v>290</v>
      </c>
      <c r="E4" s="46" t="s">
        <v>291</v>
      </c>
      <c r="F4" s="46" t="s">
        <v>292</v>
      </c>
      <c r="G4" s="43" t="s">
        <v>269</v>
      </c>
      <c r="H4" s="43" t="s">
        <v>270</v>
      </c>
      <c r="I4" s="43" t="s">
        <v>271</v>
      </c>
      <c r="J4" s="52" t="s">
        <v>293</v>
      </c>
      <c r="K4" s="52" t="s">
        <v>294</v>
      </c>
      <c r="L4" s="52" t="s">
        <v>295</v>
      </c>
      <c r="M4" s="53" t="s">
        <v>275</v>
      </c>
      <c r="N4" s="54" t="s">
        <v>274</v>
      </c>
      <c r="O4" s="51" t="s">
        <v>296</v>
      </c>
    </row>
    <row r="5" s="37" customFormat="1" customHeight="1" spans="1:15">
      <c r="A5" s="43" t="s">
        <v>297</v>
      </c>
      <c r="B5" s="44" t="s">
        <v>298</v>
      </c>
      <c r="C5" s="44" t="s">
        <v>299</v>
      </c>
      <c r="D5" s="44" t="s">
        <v>300</v>
      </c>
      <c r="E5" s="46" t="s">
        <v>301</v>
      </c>
      <c r="F5" s="46" t="s">
        <v>302</v>
      </c>
      <c r="G5" s="43" t="s">
        <v>303</v>
      </c>
      <c r="H5" s="43" t="s">
        <v>270</v>
      </c>
      <c r="I5" s="43" t="s">
        <v>271</v>
      </c>
      <c r="J5" s="52" t="s">
        <v>304</v>
      </c>
      <c r="K5" s="52" t="s">
        <v>305</v>
      </c>
      <c r="L5" s="52" t="s">
        <v>306</v>
      </c>
      <c r="M5" s="53" t="s">
        <v>275</v>
      </c>
      <c r="N5" s="54">
        <v>0</v>
      </c>
      <c r="O5" s="55">
        <v>-35</v>
      </c>
    </row>
    <row r="6" s="37" customFormat="1" customHeight="1" spans="1:15">
      <c r="A6" s="43" t="s">
        <v>307</v>
      </c>
      <c r="B6" s="44" t="s">
        <v>308</v>
      </c>
      <c r="C6" s="44" t="s">
        <v>309</v>
      </c>
      <c r="D6" s="44" t="s">
        <v>310</v>
      </c>
      <c r="E6" s="46" t="s">
        <v>311</v>
      </c>
      <c r="F6" s="46" t="s">
        <v>312</v>
      </c>
      <c r="G6" s="43" t="s">
        <v>269</v>
      </c>
      <c r="H6" s="43" t="s">
        <v>270</v>
      </c>
      <c r="I6" s="43" t="s">
        <v>271</v>
      </c>
      <c r="J6" s="52" t="s">
        <v>313</v>
      </c>
      <c r="K6" s="52" t="s">
        <v>314</v>
      </c>
      <c r="L6" s="52" t="s">
        <v>315</v>
      </c>
      <c r="M6" s="53" t="s">
        <v>275</v>
      </c>
      <c r="N6" s="54" t="s">
        <v>306</v>
      </c>
      <c r="O6" s="55">
        <v>-30</v>
      </c>
    </row>
    <row r="7" s="37" customFormat="1" customHeight="1" spans="1:15">
      <c r="A7" s="43" t="s">
        <v>316</v>
      </c>
      <c r="B7" s="44" t="s">
        <v>317</v>
      </c>
      <c r="C7" s="44" t="s">
        <v>318</v>
      </c>
      <c r="D7" s="44" t="s">
        <v>319</v>
      </c>
      <c r="E7" s="45" t="s">
        <v>320</v>
      </c>
      <c r="F7" s="46" t="s">
        <v>321</v>
      </c>
      <c r="G7" s="43" t="s">
        <v>269</v>
      </c>
      <c r="H7" s="43" t="s">
        <v>270</v>
      </c>
      <c r="I7" s="43" t="s">
        <v>271</v>
      </c>
      <c r="J7" s="52" t="s">
        <v>322</v>
      </c>
      <c r="K7" s="52" t="s">
        <v>323</v>
      </c>
      <c r="L7" s="52" t="s">
        <v>315</v>
      </c>
      <c r="M7" s="53" t="s">
        <v>275</v>
      </c>
      <c r="N7" s="54" t="s">
        <v>324</v>
      </c>
      <c r="O7" s="55">
        <v>-25</v>
      </c>
    </row>
    <row r="8" s="37" customFormat="1" customHeight="1" spans="1:15">
      <c r="A8" s="43" t="s">
        <v>325</v>
      </c>
      <c r="B8" s="44" t="s">
        <v>326</v>
      </c>
      <c r="C8" s="44" t="s">
        <v>327</v>
      </c>
      <c r="D8" s="44" t="s">
        <v>300</v>
      </c>
      <c r="E8" s="46" t="s">
        <v>301</v>
      </c>
      <c r="F8" s="46" t="s">
        <v>302</v>
      </c>
      <c r="G8" s="43" t="s">
        <v>303</v>
      </c>
      <c r="H8" s="43" t="s">
        <v>270</v>
      </c>
      <c r="I8" s="43" t="s">
        <v>271</v>
      </c>
      <c r="J8" s="52" t="s">
        <v>328</v>
      </c>
      <c r="K8" s="52" t="s">
        <v>329</v>
      </c>
      <c r="L8" s="52" t="s">
        <v>315</v>
      </c>
      <c r="M8" s="53" t="s">
        <v>275</v>
      </c>
      <c r="N8" s="54" t="s">
        <v>306</v>
      </c>
      <c r="O8" s="55">
        <v>-30</v>
      </c>
    </row>
    <row r="9" s="37" customFormat="1" customHeight="1" spans="1:15">
      <c r="A9" s="43" t="s">
        <v>330</v>
      </c>
      <c r="B9" s="44" t="s">
        <v>331</v>
      </c>
      <c r="C9" s="44" t="s">
        <v>332</v>
      </c>
      <c r="D9" s="44" t="s">
        <v>333</v>
      </c>
      <c r="E9" s="46" t="s">
        <v>334</v>
      </c>
      <c r="F9" s="46" t="s">
        <v>292</v>
      </c>
      <c r="G9" s="43" t="s">
        <v>269</v>
      </c>
      <c r="H9" s="43" t="s">
        <v>270</v>
      </c>
      <c r="I9" s="43" t="s">
        <v>271</v>
      </c>
      <c r="J9" s="52" t="s">
        <v>335</v>
      </c>
      <c r="K9" s="52" t="s">
        <v>336</v>
      </c>
      <c r="L9" s="52" t="s">
        <v>315</v>
      </c>
      <c r="M9" s="53" t="s">
        <v>275</v>
      </c>
      <c r="N9" s="54" t="s">
        <v>337</v>
      </c>
      <c r="O9" s="55">
        <v>-20</v>
      </c>
    </row>
    <row r="10" s="37" customFormat="1" customHeight="1" spans="1:15">
      <c r="A10" s="43" t="s">
        <v>338</v>
      </c>
      <c r="B10" s="44" t="s">
        <v>339</v>
      </c>
      <c r="C10" s="44" t="s">
        <v>340</v>
      </c>
      <c r="D10" s="44" t="s">
        <v>341</v>
      </c>
      <c r="E10" s="45" t="s">
        <v>342</v>
      </c>
      <c r="F10" s="46" t="s">
        <v>292</v>
      </c>
      <c r="G10" s="43" t="s">
        <v>269</v>
      </c>
      <c r="H10" s="43" t="s">
        <v>270</v>
      </c>
      <c r="I10" s="43" t="s">
        <v>271</v>
      </c>
      <c r="J10" s="52" t="s">
        <v>343</v>
      </c>
      <c r="K10" s="52" t="s">
        <v>344</v>
      </c>
      <c r="L10" s="52" t="s">
        <v>315</v>
      </c>
      <c r="M10" s="53" t="s">
        <v>275</v>
      </c>
      <c r="N10" s="54" t="s">
        <v>286</v>
      </c>
      <c r="O10" s="55">
        <v>-5</v>
      </c>
    </row>
    <row r="11" s="37" customFormat="1" customHeight="1" spans="1:15">
      <c r="A11" s="43" t="s">
        <v>345</v>
      </c>
      <c r="B11" s="44" t="s">
        <v>346</v>
      </c>
      <c r="C11" s="44" t="s">
        <v>347</v>
      </c>
      <c r="D11" s="44" t="s">
        <v>348</v>
      </c>
      <c r="E11" s="45" t="s">
        <v>349</v>
      </c>
      <c r="F11" s="46" t="s">
        <v>350</v>
      </c>
      <c r="G11" s="43" t="s">
        <v>269</v>
      </c>
      <c r="H11" s="43" t="s">
        <v>270</v>
      </c>
      <c r="I11" s="43" t="s">
        <v>271</v>
      </c>
      <c r="J11" s="52" t="s">
        <v>351</v>
      </c>
      <c r="K11" s="52" t="s">
        <v>352</v>
      </c>
      <c r="L11" s="52" t="s">
        <v>315</v>
      </c>
      <c r="M11" s="53" t="s">
        <v>275</v>
      </c>
      <c r="N11" s="54" t="s">
        <v>324</v>
      </c>
      <c r="O11" s="55">
        <v>-25</v>
      </c>
    </row>
    <row r="12" s="37" customFormat="1" customHeight="1" spans="1:15">
      <c r="A12" s="43" t="s">
        <v>353</v>
      </c>
      <c r="B12" s="44" t="s">
        <v>354</v>
      </c>
      <c r="C12" s="44" t="s">
        <v>355</v>
      </c>
      <c r="D12" s="44" t="s">
        <v>341</v>
      </c>
      <c r="E12" s="45" t="s">
        <v>342</v>
      </c>
      <c r="F12" s="46" t="s">
        <v>292</v>
      </c>
      <c r="G12" s="43" t="s">
        <v>269</v>
      </c>
      <c r="H12" s="43" t="s">
        <v>270</v>
      </c>
      <c r="I12" s="43" t="s">
        <v>271</v>
      </c>
      <c r="J12" s="52" t="s">
        <v>356</v>
      </c>
      <c r="K12" s="52" t="s">
        <v>357</v>
      </c>
      <c r="L12" s="52" t="s">
        <v>324</v>
      </c>
      <c r="M12" s="53" t="s">
        <v>275</v>
      </c>
      <c r="N12" s="54" t="s">
        <v>358</v>
      </c>
      <c r="O12" s="55">
        <v>-15</v>
      </c>
    </row>
    <row r="13" s="37" customFormat="1" customHeight="1" spans="1:15">
      <c r="A13" s="43" t="s">
        <v>359</v>
      </c>
      <c r="B13" s="44" t="s">
        <v>360</v>
      </c>
      <c r="C13" s="44" t="s">
        <v>361</v>
      </c>
      <c r="D13" s="44" t="s">
        <v>362</v>
      </c>
      <c r="E13" s="46" t="s">
        <v>363</v>
      </c>
      <c r="F13" s="46" t="s">
        <v>282</v>
      </c>
      <c r="G13" s="43" t="s">
        <v>269</v>
      </c>
      <c r="H13" s="43" t="s">
        <v>270</v>
      </c>
      <c r="I13" s="43" t="s">
        <v>271</v>
      </c>
      <c r="J13" s="52" t="s">
        <v>364</v>
      </c>
      <c r="K13" s="52" t="s">
        <v>365</v>
      </c>
      <c r="L13" s="52" t="s">
        <v>324</v>
      </c>
      <c r="M13" s="53" t="s">
        <v>275</v>
      </c>
      <c r="N13" s="54" t="s">
        <v>276</v>
      </c>
      <c r="O13" s="55">
        <v>-10</v>
      </c>
    </row>
    <row r="14" s="37" customFormat="1" customHeight="1" spans="1:15">
      <c r="A14" s="43" t="s">
        <v>366</v>
      </c>
      <c r="B14" s="44" t="s">
        <v>367</v>
      </c>
      <c r="C14" s="44" t="s">
        <v>368</v>
      </c>
      <c r="D14" s="44" t="s">
        <v>369</v>
      </c>
      <c r="E14" s="46" t="s">
        <v>370</v>
      </c>
      <c r="F14" s="46" t="s">
        <v>268</v>
      </c>
      <c r="G14" s="43" t="s">
        <v>269</v>
      </c>
      <c r="H14" s="43" t="s">
        <v>270</v>
      </c>
      <c r="I14" s="43" t="s">
        <v>271</v>
      </c>
      <c r="J14" s="52" t="s">
        <v>371</v>
      </c>
      <c r="K14" s="52" t="s">
        <v>372</v>
      </c>
      <c r="L14" s="52" t="s">
        <v>324</v>
      </c>
      <c r="M14" s="53" t="s">
        <v>275</v>
      </c>
      <c r="N14" s="54">
        <v>0</v>
      </c>
      <c r="O14" s="55">
        <v>-25</v>
      </c>
    </row>
    <row r="15" s="37" customFormat="1" customHeight="1" spans="1:15">
      <c r="A15" s="43" t="s">
        <v>373</v>
      </c>
      <c r="B15" s="44" t="s">
        <v>374</v>
      </c>
      <c r="C15" s="44" t="s">
        <v>375</v>
      </c>
      <c r="D15" s="44" t="s">
        <v>376</v>
      </c>
      <c r="E15" s="46" t="s">
        <v>377</v>
      </c>
      <c r="F15" s="46" t="s">
        <v>378</v>
      </c>
      <c r="G15" s="44" t="s">
        <v>379</v>
      </c>
      <c r="H15" s="43" t="s">
        <v>270</v>
      </c>
      <c r="I15" s="43" t="s">
        <v>271</v>
      </c>
      <c r="J15" s="52" t="s">
        <v>380</v>
      </c>
      <c r="K15" s="52" t="s">
        <v>381</v>
      </c>
      <c r="L15" s="52" t="s">
        <v>324</v>
      </c>
      <c r="M15" s="53" t="s">
        <v>275</v>
      </c>
      <c r="N15" s="54">
        <v>0</v>
      </c>
      <c r="O15" s="55">
        <v>-25</v>
      </c>
    </row>
    <row r="16" s="37" customFormat="1" customHeight="1" spans="1:15">
      <c r="A16" s="43" t="s">
        <v>382</v>
      </c>
      <c r="B16" s="44" t="s">
        <v>383</v>
      </c>
      <c r="C16" s="44" t="s">
        <v>384</v>
      </c>
      <c r="D16" s="44" t="s">
        <v>385</v>
      </c>
      <c r="E16" s="46" t="s">
        <v>386</v>
      </c>
      <c r="F16" s="46" t="s">
        <v>387</v>
      </c>
      <c r="G16" s="43" t="s">
        <v>269</v>
      </c>
      <c r="H16" s="43" t="s">
        <v>270</v>
      </c>
      <c r="I16" s="43" t="s">
        <v>271</v>
      </c>
      <c r="J16" s="52" t="s">
        <v>388</v>
      </c>
      <c r="K16" s="52" t="s">
        <v>389</v>
      </c>
      <c r="L16" s="52" t="s">
        <v>324</v>
      </c>
      <c r="M16" s="53" t="s">
        <v>275</v>
      </c>
      <c r="N16" s="54" t="s">
        <v>358</v>
      </c>
      <c r="O16" s="55">
        <v>-15</v>
      </c>
    </row>
    <row r="17" s="37" customFormat="1" customHeight="1" spans="1:15">
      <c r="A17" s="43" t="s">
        <v>390</v>
      </c>
      <c r="B17" s="44" t="s">
        <v>391</v>
      </c>
      <c r="C17" s="44" t="s">
        <v>392</v>
      </c>
      <c r="D17" s="44" t="s">
        <v>393</v>
      </c>
      <c r="E17" s="45" t="s">
        <v>394</v>
      </c>
      <c r="F17" s="46" t="s">
        <v>395</v>
      </c>
      <c r="G17" s="43" t="s">
        <v>269</v>
      </c>
      <c r="H17" s="43" t="s">
        <v>270</v>
      </c>
      <c r="I17" s="43" t="s">
        <v>271</v>
      </c>
      <c r="J17" s="52" t="s">
        <v>396</v>
      </c>
      <c r="K17" s="52" t="s">
        <v>397</v>
      </c>
      <c r="L17" s="52" t="s">
        <v>337</v>
      </c>
      <c r="M17" s="53" t="s">
        <v>275</v>
      </c>
      <c r="N17" s="54" t="s">
        <v>324</v>
      </c>
      <c r="O17" s="55">
        <v>-20</v>
      </c>
    </row>
    <row r="18" s="37" customFormat="1" customHeight="1" spans="1:15">
      <c r="A18" s="43" t="s">
        <v>398</v>
      </c>
      <c r="B18" s="44" t="s">
        <v>399</v>
      </c>
      <c r="C18" s="44" t="s">
        <v>400</v>
      </c>
      <c r="D18" s="44" t="s">
        <v>401</v>
      </c>
      <c r="E18" s="46" t="s">
        <v>402</v>
      </c>
      <c r="F18" s="46" t="s">
        <v>292</v>
      </c>
      <c r="G18" s="43" t="s">
        <v>269</v>
      </c>
      <c r="H18" s="43" t="s">
        <v>270</v>
      </c>
      <c r="I18" s="43" t="s">
        <v>271</v>
      </c>
      <c r="J18" s="52" t="s">
        <v>403</v>
      </c>
      <c r="K18" s="52" t="s">
        <v>404</v>
      </c>
      <c r="L18" s="52" t="s">
        <v>337</v>
      </c>
      <c r="M18" s="53" t="s">
        <v>275</v>
      </c>
      <c r="N18" s="54" t="s">
        <v>358</v>
      </c>
      <c r="O18" s="55">
        <v>-15</v>
      </c>
    </row>
    <row r="19" s="37" customFormat="1" customHeight="1" spans="1:15">
      <c r="A19" s="43" t="s">
        <v>405</v>
      </c>
      <c r="B19" s="44" t="s">
        <v>406</v>
      </c>
      <c r="C19" s="44" t="s">
        <v>407</v>
      </c>
      <c r="D19" s="44" t="s">
        <v>408</v>
      </c>
      <c r="E19" s="46" t="s">
        <v>409</v>
      </c>
      <c r="F19" s="46" t="s">
        <v>292</v>
      </c>
      <c r="G19" s="43" t="s">
        <v>269</v>
      </c>
      <c r="H19" s="43" t="s">
        <v>270</v>
      </c>
      <c r="I19" s="43" t="s">
        <v>271</v>
      </c>
      <c r="J19" s="52" t="s">
        <v>410</v>
      </c>
      <c r="K19" s="52" t="s">
        <v>411</v>
      </c>
      <c r="L19" s="52" t="s">
        <v>337</v>
      </c>
      <c r="M19" s="53" t="s">
        <v>275</v>
      </c>
      <c r="N19" s="54" t="s">
        <v>358</v>
      </c>
      <c r="O19" s="55">
        <v>-15</v>
      </c>
    </row>
    <row r="20" s="37" customFormat="1" customHeight="1" spans="1:15">
      <c r="A20" s="43" t="s">
        <v>412</v>
      </c>
      <c r="B20" s="44" t="s">
        <v>413</v>
      </c>
      <c r="C20" s="44" t="s">
        <v>414</v>
      </c>
      <c r="D20" s="44" t="s">
        <v>415</v>
      </c>
      <c r="E20" s="46" t="s">
        <v>416</v>
      </c>
      <c r="F20" s="46" t="s">
        <v>417</v>
      </c>
      <c r="G20" s="43" t="s">
        <v>269</v>
      </c>
      <c r="H20" s="43" t="s">
        <v>270</v>
      </c>
      <c r="I20" s="43" t="s">
        <v>271</v>
      </c>
      <c r="J20" s="52" t="s">
        <v>418</v>
      </c>
      <c r="K20" s="52" t="s">
        <v>419</v>
      </c>
      <c r="L20" s="52" t="s">
        <v>337</v>
      </c>
      <c r="M20" s="53" t="s">
        <v>275</v>
      </c>
      <c r="N20" s="54" t="s">
        <v>337</v>
      </c>
      <c r="O20" s="55">
        <v>-20</v>
      </c>
    </row>
    <row r="21" s="37" customFormat="1" customHeight="1" spans="1:15">
      <c r="A21" s="43" t="s">
        <v>420</v>
      </c>
      <c r="B21" s="44" t="s">
        <v>421</v>
      </c>
      <c r="C21" s="44" t="s">
        <v>422</v>
      </c>
      <c r="D21" s="44" t="s">
        <v>423</v>
      </c>
      <c r="E21" s="46" t="s">
        <v>424</v>
      </c>
      <c r="F21" s="46" t="s">
        <v>378</v>
      </c>
      <c r="G21" s="43" t="s">
        <v>269</v>
      </c>
      <c r="H21" s="43" t="s">
        <v>270</v>
      </c>
      <c r="I21" s="43" t="s">
        <v>271</v>
      </c>
      <c r="J21" s="52" t="s">
        <v>425</v>
      </c>
      <c r="K21" s="52" t="s">
        <v>426</v>
      </c>
      <c r="L21" s="52" t="s">
        <v>337</v>
      </c>
      <c r="M21" s="53" t="s">
        <v>275</v>
      </c>
      <c r="N21" s="54">
        <v>0</v>
      </c>
      <c r="O21" s="55">
        <v>-20</v>
      </c>
    </row>
    <row r="22" s="37" customFormat="1" customHeight="1" spans="1:15">
      <c r="A22" s="43" t="s">
        <v>427</v>
      </c>
      <c r="B22" s="44" t="s">
        <v>428</v>
      </c>
      <c r="C22" s="44" t="s">
        <v>429</v>
      </c>
      <c r="D22" s="44" t="s">
        <v>430</v>
      </c>
      <c r="E22" s="45" t="s">
        <v>431</v>
      </c>
      <c r="F22" s="46" t="s">
        <v>282</v>
      </c>
      <c r="G22" s="43" t="s">
        <v>269</v>
      </c>
      <c r="H22" s="43" t="s">
        <v>270</v>
      </c>
      <c r="I22" s="43" t="s">
        <v>271</v>
      </c>
      <c r="J22" s="52" t="s">
        <v>432</v>
      </c>
      <c r="K22" s="52" t="s">
        <v>433</v>
      </c>
      <c r="L22" s="52" t="s">
        <v>337</v>
      </c>
      <c r="M22" s="53" t="s">
        <v>275</v>
      </c>
      <c r="N22" s="54" t="s">
        <v>286</v>
      </c>
      <c r="O22" s="55">
        <v>-5</v>
      </c>
    </row>
    <row r="23" s="37" customFormat="1" customHeight="1" spans="1:15">
      <c r="A23" s="43" t="s">
        <v>434</v>
      </c>
      <c r="B23" s="44" t="s">
        <v>435</v>
      </c>
      <c r="C23" s="44" t="s">
        <v>436</v>
      </c>
      <c r="D23" s="44" t="s">
        <v>437</v>
      </c>
      <c r="E23" s="45" t="s">
        <v>438</v>
      </c>
      <c r="F23" s="46" t="s">
        <v>321</v>
      </c>
      <c r="G23" s="43" t="s">
        <v>269</v>
      </c>
      <c r="H23" s="43" t="s">
        <v>270</v>
      </c>
      <c r="I23" s="43" t="s">
        <v>271</v>
      </c>
      <c r="J23" s="52" t="s">
        <v>439</v>
      </c>
      <c r="K23" s="52" t="s">
        <v>440</v>
      </c>
      <c r="L23" s="52" t="s">
        <v>337</v>
      </c>
      <c r="M23" s="53" t="s">
        <v>275</v>
      </c>
      <c r="N23" s="54">
        <v>0</v>
      </c>
      <c r="O23" s="55">
        <v>-20</v>
      </c>
    </row>
    <row r="24" s="37" customFormat="1" customHeight="1" spans="1:15">
      <c r="A24" s="43" t="s">
        <v>441</v>
      </c>
      <c r="B24" s="44" t="s">
        <v>442</v>
      </c>
      <c r="C24" s="44" t="s">
        <v>443</v>
      </c>
      <c r="D24" s="44" t="s">
        <v>444</v>
      </c>
      <c r="E24" s="46" t="s">
        <v>445</v>
      </c>
      <c r="F24" s="46" t="s">
        <v>417</v>
      </c>
      <c r="G24" s="43" t="s">
        <v>269</v>
      </c>
      <c r="H24" s="43" t="s">
        <v>270</v>
      </c>
      <c r="I24" s="43" t="s">
        <v>271</v>
      </c>
      <c r="J24" s="52" t="s">
        <v>446</v>
      </c>
      <c r="K24" s="52" t="s">
        <v>447</v>
      </c>
      <c r="L24" s="52" t="s">
        <v>337</v>
      </c>
      <c r="M24" s="53" t="s">
        <v>275</v>
      </c>
      <c r="N24" s="54" t="s">
        <v>286</v>
      </c>
      <c r="O24" s="55">
        <v>-5</v>
      </c>
    </row>
    <row r="25" s="37" customFormat="1" customHeight="1" spans="1:15">
      <c r="A25" s="43" t="s">
        <v>448</v>
      </c>
      <c r="B25" s="44" t="s">
        <v>449</v>
      </c>
      <c r="C25" s="44" t="s">
        <v>450</v>
      </c>
      <c r="D25" s="44" t="s">
        <v>451</v>
      </c>
      <c r="E25" s="46" t="s">
        <v>452</v>
      </c>
      <c r="F25" s="46" t="s">
        <v>268</v>
      </c>
      <c r="G25" s="43" t="s">
        <v>269</v>
      </c>
      <c r="H25" s="43" t="s">
        <v>270</v>
      </c>
      <c r="I25" s="43" t="s">
        <v>271</v>
      </c>
      <c r="J25" s="52" t="s">
        <v>453</v>
      </c>
      <c r="K25" s="52" t="s">
        <v>454</v>
      </c>
      <c r="L25" s="52" t="s">
        <v>358</v>
      </c>
      <c r="M25" s="53" t="s">
        <v>275</v>
      </c>
      <c r="N25" s="54">
        <v>0</v>
      </c>
      <c r="O25" s="55">
        <v>-15</v>
      </c>
    </row>
    <row r="26" s="37" customFormat="1" customHeight="1" spans="1:15">
      <c r="A26" s="43" t="s">
        <v>455</v>
      </c>
      <c r="B26" s="44" t="s">
        <v>456</v>
      </c>
      <c r="C26" s="44" t="s">
        <v>457</v>
      </c>
      <c r="D26" s="44" t="s">
        <v>458</v>
      </c>
      <c r="E26" s="46" t="s">
        <v>459</v>
      </c>
      <c r="F26" s="46" t="s">
        <v>378</v>
      </c>
      <c r="G26" s="43" t="s">
        <v>303</v>
      </c>
      <c r="H26" s="43" t="s">
        <v>270</v>
      </c>
      <c r="I26" s="43" t="s">
        <v>271</v>
      </c>
      <c r="J26" s="52" t="s">
        <v>460</v>
      </c>
      <c r="K26" s="52" t="s">
        <v>461</v>
      </c>
      <c r="L26" s="52" t="s">
        <v>358</v>
      </c>
      <c r="M26" s="53" t="s">
        <v>275</v>
      </c>
      <c r="N26" s="54">
        <v>0</v>
      </c>
      <c r="O26" s="55">
        <v>-15</v>
      </c>
    </row>
    <row r="27" s="37" customFormat="1" customHeight="1" spans="1:15">
      <c r="A27" s="43" t="s">
        <v>462</v>
      </c>
      <c r="B27" s="44" t="s">
        <v>463</v>
      </c>
      <c r="C27" s="44" t="s">
        <v>464</v>
      </c>
      <c r="D27" s="44" t="s">
        <v>451</v>
      </c>
      <c r="E27" s="46" t="s">
        <v>452</v>
      </c>
      <c r="F27" s="46" t="s">
        <v>268</v>
      </c>
      <c r="G27" s="43" t="s">
        <v>269</v>
      </c>
      <c r="H27" s="43" t="s">
        <v>270</v>
      </c>
      <c r="I27" s="43" t="s">
        <v>271</v>
      </c>
      <c r="J27" s="52" t="s">
        <v>465</v>
      </c>
      <c r="K27" s="52" t="s">
        <v>466</v>
      </c>
      <c r="L27" s="52" t="s">
        <v>358</v>
      </c>
      <c r="M27" s="53" t="s">
        <v>275</v>
      </c>
      <c r="N27" s="54" t="s">
        <v>337</v>
      </c>
      <c r="O27" s="55">
        <v>-15</v>
      </c>
    </row>
    <row r="28" s="37" customFormat="1" customHeight="1" spans="1:15">
      <c r="A28" s="43" t="s">
        <v>467</v>
      </c>
      <c r="B28" s="44" t="s">
        <v>468</v>
      </c>
      <c r="C28" s="44" t="s">
        <v>469</v>
      </c>
      <c r="D28" s="44" t="s">
        <v>423</v>
      </c>
      <c r="E28" s="46" t="s">
        <v>424</v>
      </c>
      <c r="F28" s="46" t="s">
        <v>378</v>
      </c>
      <c r="G28" s="43" t="s">
        <v>269</v>
      </c>
      <c r="H28" s="43" t="s">
        <v>270</v>
      </c>
      <c r="I28" s="43" t="s">
        <v>271</v>
      </c>
      <c r="J28" s="52" t="s">
        <v>470</v>
      </c>
      <c r="K28" s="52" t="s">
        <v>471</v>
      </c>
      <c r="L28" s="52" t="s">
        <v>358</v>
      </c>
      <c r="M28" s="53" t="s">
        <v>275</v>
      </c>
      <c r="N28" s="54">
        <v>0</v>
      </c>
      <c r="O28" s="55">
        <v>-15</v>
      </c>
    </row>
    <row r="29" s="37" customFormat="1" customHeight="1" spans="1:15">
      <c r="A29" s="43" t="s">
        <v>472</v>
      </c>
      <c r="B29" s="44" t="s">
        <v>473</v>
      </c>
      <c r="C29" s="44" t="s">
        <v>474</v>
      </c>
      <c r="D29" s="44" t="s">
        <v>280</v>
      </c>
      <c r="E29" s="45" t="s">
        <v>281</v>
      </c>
      <c r="F29" s="46" t="s">
        <v>282</v>
      </c>
      <c r="G29" s="43" t="s">
        <v>269</v>
      </c>
      <c r="H29" s="43" t="s">
        <v>270</v>
      </c>
      <c r="I29" s="43" t="s">
        <v>271</v>
      </c>
      <c r="J29" s="52" t="s">
        <v>475</v>
      </c>
      <c r="K29" s="52" t="s">
        <v>476</v>
      </c>
      <c r="L29" s="52" t="s">
        <v>358</v>
      </c>
      <c r="M29" s="53" t="s">
        <v>275</v>
      </c>
      <c r="N29" s="54" t="s">
        <v>286</v>
      </c>
      <c r="O29" s="55">
        <v>-5</v>
      </c>
    </row>
    <row r="30" s="37" customFormat="1" customHeight="1" spans="1:15">
      <c r="A30" s="43" t="s">
        <v>477</v>
      </c>
      <c r="B30" s="44" t="s">
        <v>478</v>
      </c>
      <c r="C30" s="44" t="s">
        <v>479</v>
      </c>
      <c r="D30" s="44" t="s">
        <v>480</v>
      </c>
      <c r="E30" s="46" t="s">
        <v>481</v>
      </c>
      <c r="F30" s="46" t="s">
        <v>292</v>
      </c>
      <c r="G30" s="43" t="s">
        <v>269</v>
      </c>
      <c r="H30" s="43" t="s">
        <v>270</v>
      </c>
      <c r="I30" s="43" t="s">
        <v>271</v>
      </c>
      <c r="J30" s="52" t="s">
        <v>482</v>
      </c>
      <c r="K30" s="52" t="s">
        <v>483</v>
      </c>
      <c r="L30" s="52" t="s">
        <v>358</v>
      </c>
      <c r="M30" s="53" t="s">
        <v>275</v>
      </c>
      <c r="N30" s="54">
        <v>0</v>
      </c>
      <c r="O30" s="55">
        <v>-15</v>
      </c>
    </row>
    <row r="31" s="37" customFormat="1" customHeight="1" spans="1:15">
      <c r="A31" s="43" t="s">
        <v>484</v>
      </c>
      <c r="B31" s="44" t="s">
        <v>485</v>
      </c>
      <c r="C31" s="44" t="s">
        <v>486</v>
      </c>
      <c r="D31" s="44" t="s">
        <v>487</v>
      </c>
      <c r="E31" s="46" t="s">
        <v>488</v>
      </c>
      <c r="F31" s="46" t="s">
        <v>387</v>
      </c>
      <c r="G31" s="43" t="s">
        <v>269</v>
      </c>
      <c r="H31" s="43" t="s">
        <v>270</v>
      </c>
      <c r="I31" s="43" t="s">
        <v>271</v>
      </c>
      <c r="J31" s="52" t="s">
        <v>489</v>
      </c>
      <c r="K31" s="52" t="s">
        <v>490</v>
      </c>
      <c r="L31" s="52" t="s">
        <v>358</v>
      </c>
      <c r="M31" s="53" t="s">
        <v>275</v>
      </c>
      <c r="N31" s="54" t="s">
        <v>337</v>
      </c>
      <c r="O31" s="55">
        <v>-15</v>
      </c>
    </row>
    <row r="32" s="37" customFormat="1" customHeight="1" spans="1:15">
      <c r="A32" s="43" t="s">
        <v>491</v>
      </c>
      <c r="B32" s="44" t="s">
        <v>492</v>
      </c>
      <c r="C32" s="44" t="s">
        <v>493</v>
      </c>
      <c r="D32" s="44" t="s">
        <v>494</v>
      </c>
      <c r="E32" s="46" t="s">
        <v>495</v>
      </c>
      <c r="F32" s="46" t="s">
        <v>302</v>
      </c>
      <c r="G32" s="43" t="s">
        <v>269</v>
      </c>
      <c r="H32" s="43" t="s">
        <v>270</v>
      </c>
      <c r="I32" s="43" t="s">
        <v>271</v>
      </c>
      <c r="J32" s="52" t="s">
        <v>496</v>
      </c>
      <c r="K32" s="52" t="s">
        <v>497</v>
      </c>
      <c r="L32" s="52" t="s">
        <v>358</v>
      </c>
      <c r="M32" s="53" t="s">
        <v>275</v>
      </c>
      <c r="N32" s="54">
        <v>0</v>
      </c>
      <c r="O32" s="55">
        <v>-15</v>
      </c>
    </row>
    <row r="33" s="37" customFormat="1" customHeight="1" spans="1:15">
      <c r="A33" s="43" t="s">
        <v>498</v>
      </c>
      <c r="B33" s="44" t="s">
        <v>499</v>
      </c>
      <c r="C33" s="44" t="s">
        <v>500</v>
      </c>
      <c r="D33" s="44" t="s">
        <v>501</v>
      </c>
      <c r="E33" s="46" t="s">
        <v>502</v>
      </c>
      <c r="F33" s="46" t="s">
        <v>321</v>
      </c>
      <c r="G33" s="43" t="s">
        <v>269</v>
      </c>
      <c r="H33" s="43" t="s">
        <v>270</v>
      </c>
      <c r="I33" s="43" t="s">
        <v>271</v>
      </c>
      <c r="J33" s="52" t="s">
        <v>503</v>
      </c>
      <c r="K33" s="52" t="s">
        <v>504</v>
      </c>
      <c r="L33" s="52" t="s">
        <v>358</v>
      </c>
      <c r="M33" s="53" t="s">
        <v>275</v>
      </c>
      <c r="N33" s="54">
        <v>0</v>
      </c>
      <c r="O33" s="55">
        <v>-15</v>
      </c>
    </row>
    <row r="34" s="37" customFormat="1" customHeight="1" spans="1:15">
      <c r="A34" s="43" t="s">
        <v>505</v>
      </c>
      <c r="B34" s="44" t="s">
        <v>506</v>
      </c>
      <c r="C34" s="44" t="s">
        <v>507</v>
      </c>
      <c r="D34" s="44" t="s">
        <v>508</v>
      </c>
      <c r="E34" s="46" t="s">
        <v>509</v>
      </c>
      <c r="F34" s="46" t="s">
        <v>510</v>
      </c>
      <c r="G34" s="43" t="s">
        <v>269</v>
      </c>
      <c r="H34" s="43" t="s">
        <v>270</v>
      </c>
      <c r="I34" s="43" t="s">
        <v>271</v>
      </c>
      <c r="J34" s="52" t="s">
        <v>511</v>
      </c>
      <c r="K34" s="52" t="s">
        <v>512</v>
      </c>
      <c r="L34" s="52" t="s">
        <v>358</v>
      </c>
      <c r="M34" s="53" t="s">
        <v>275</v>
      </c>
      <c r="N34" s="54">
        <v>0</v>
      </c>
      <c r="O34" s="55">
        <v>-15</v>
      </c>
    </row>
    <row r="35" s="37" customFormat="1" customHeight="1" spans="1:15">
      <c r="A35" s="43" t="s">
        <v>513</v>
      </c>
      <c r="B35" s="44" t="s">
        <v>514</v>
      </c>
      <c r="C35" s="44" t="s">
        <v>515</v>
      </c>
      <c r="D35" s="44" t="s">
        <v>516</v>
      </c>
      <c r="E35" s="46" t="s">
        <v>517</v>
      </c>
      <c r="F35" s="46" t="s">
        <v>282</v>
      </c>
      <c r="G35" s="43" t="s">
        <v>269</v>
      </c>
      <c r="H35" s="43" t="s">
        <v>270</v>
      </c>
      <c r="I35" s="43" t="s">
        <v>271</v>
      </c>
      <c r="J35" s="52" t="s">
        <v>518</v>
      </c>
      <c r="K35" s="52" t="s">
        <v>519</v>
      </c>
      <c r="L35" s="52" t="s">
        <v>276</v>
      </c>
      <c r="M35" s="53" t="s">
        <v>275</v>
      </c>
      <c r="N35" s="54" t="s">
        <v>286</v>
      </c>
      <c r="O35" s="55">
        <v>-5</v>
      </c>
    </row>
    <row r="36" s="37" customFormat="1" customHeight="1" spans="1:15">
      <c r="A36" s="43" t="s">
        <v>520</v>
      </c>
      <c r="B36" s="44" t="s">
        <v>521</v>
      </c>
      <c r="C36" s="44" t="s">
        <v>522</v>
      </c>
      <c r="D36" s="44" t="s">
        <v>458</v>
      </c>
      <c r="E36" s="46" t="s">
        <v>459</v>
      </c>
      <c r="F36" s="46" t="s">
        <v>378</v>
      </c>
      <c r="G36" s="43" t="s">
        <v>269</v>
      </c>
      <c r="H36" s="43" t="s">
        <v>270</v>
      </c>
      <c r="I36" s="43" t="s">
        <v>271</v>
      </c>
      <c r="J36" s="52" t="s">
        <v>523</v>
      </c>
      <c r="K36" s="52" t="s">
        <v>524</v>
      </c>
      <c r="L36" s="52" t="s">
        <v>276</v>
      </c>
      <c r="M36" s="53" t="s">
        <v>275</v>
      </c>
      <c r="N36" s="54" t="s">
        <v>324</v>
      </c>
      <c r="O36" s="55">
        <v>-10</v>
      </c>
    </row>
    <row r="37" s="37" customFormat="1" customHeight="1" spans="1:15">
      <c r="A37" s="43" t="s">
        <v>525</v>
      </c>
      <c r="B37" s="44" t="s">
        <v>526</v>
      </c>
      <c r="C37" s="44" t="s">
        <v>527</v>
      </c>
      <c r="D37" s="44" t="s">
        <v>528</v>
      </c>
      <c r="E37" s="45" t="s">
        <v>529</v>
      </c>
      <c r="F37" s="46" t="s">
        <v>378</v>
      </c>
      <c r="G37" s="43" t="s">
        <v>269</v>
      </c>
      <c r="H37" s="43" t="s">
        <v>270</v>
      </c>
      <c r="I37" s="43" t="s">
        <v>271</v>
      </c>
      <c r="J37" s="52" t="s">
        <v>530</v>
      </c>
      <c r="K37" s="52" t="s">
        <v>531</v>
      </c>
      <c r="L37" s="52" t="s">
        <v>276</v>
      </c>
      <c r="M37" s="53" t="s">
        <v>275</v>
      </c>
      <c r="N37" s="54">
        <v>0</v>
      </c>
      <c r="O37" s="55">
        <v>-10</v>
      </c>
    </row>
    <row r="38" s="37" customFormat="1" customHeight="1" spans="1:15">
      <c r="A38" s="43" t="s">
        <v>532</v>
      </c>
      <c r="B38" s="44" t="s">
        <v>533</v>
      </c>
      <c r="C38" s="44" t="s">
        <v>534</v>
      </c>
      <c r="D38" s="44" t="s">
        <v>393</v>
      </c>
      <c r="E38" s="45" t="s">
        <v>394</v>
      </c>
      <c r="F38" s="46" t="s">
        <v>395</v>
      </c>
      <c r="G38" s="43" t="s">
        <v>269</v>
      </c>
      <c r="H38" s="43" t="s">
        <v>270</v>
      </c>
      <c r="I38" s="43" t="s">
        <v>271</v>
      </c>
      <c r="J38" s="52" t="s">
        <v>535</v>
      </c>
      <c r="K38" s="52" t="s">
        <v>536</v>
      </c>
      <c r="L38" s="52" t="s">
        <v>276</v>
      </c>
      <c r="M38" s="53" t="s">
        <v>275</v>
      </c>
      <c r="N38" s="54" t="s">
        <v>358</v>
      </c>
      <c r="O38" s="55">
        <v>-10</v>
      </c>
    </row>
    <row r="39" s="37" customFormat="1" customHeight="1" spans="1:15">
      <c r="A39" s="43" t="s">
        <v>537</v>
      </c>
      <c r="B39" s="44" t="s">
        <v>538</v>
      </c>
      <c r="C39" s="44" t="s">
        <v>539</v>
      </c>
      <c r="D39" s="44" t="s">
        <v>451</v>
      </c>
      <c r="E39" s="46" t="s">
        <v>452</v>
      </c>
      <c r="F39" s="46" t="s">
        <v>268</v>
      </c>
      <c r="G39" s="43" t="s">
        <v>269</v>
      </c>
      <c r="H39" s="43" t="s">
        <v>270</v>
      </c>
      <c r="I39" s="43" t="s">
        <v>271</v>
      </c>
      <c r="J39" s="52" t="s">
        <v>540</v>
      </c>
      <c r="K39" s="52" t="s">
        <v>541</v>
      </c>
      <c r="L39" s="52" t="s">
        <v>276</v>
      </c>
      <c r="M39" s="53" t="s">
        <v>275</v>
      </c>
      <c r="N39" s="54" t="s">
        <v>358</v>
      </c>
      <c r="O39" s="55">
        <v>-10</v>
      </c>
    </row>
    <row r="40" s="37" customFormat="1" customHeight="1" spans="1:15">
      <c r="A40" s="43" t="s">
        <v>542</v>
      </c>
      <c r="B40" s="44" t="s">
        <v>543</v>
      </c>
      <c r="C40" s="44" t="s">
        <v>544</v>
      </c>
      <c r="D40" s="44" t="s">
        <v>545</v>
      </c>
      <c r="E40" s="46" t="s">
        <v>546</v>
      </c>
      <c r="F40" s="46" t="s">
        <v>547</v>
      </c>
      <c r="G40" s="43" t="s">
        <v>269</v>
      </c>
      <c r="H40" s="43" t="s">
        <v>270</v>
      </c>
      <c r="I40" s="43" t="s">
        <v>271</v>
      </c>
      <c r="J40" s="52" t="s">
        <v>548</v>
      </c>
      <c r="K40" s="52" t="s">
        <v>549</v>
      </c>
      <c r="L40" s="52" t="s">
        <v>276</v>
      </c>
      <c r="M40" s="53" t="s">
        <v>275</v>
      </c>
      <c r="N40" s="54" t="s">
        <v>286</v>
      </c>
      <c r="O40" s="55">
        <v>-5</v>
      </c>
    </row>
    <row r="41" s="37" customFormat="1" customHeight="1" spans="1:15">
      <c r="A41" s="43" t="s">
        <v>550</v>
      </c>
      <c r="B41" s="44" t="s">
        <v>551</v>
      </c>
      <c r="C41" s="44" t="s">
        <v>552</v>
      </c>
      <c r="D41" s="44" t="s">
        <v>501</v>
      </c>
      <c r="E41" s="46" t="s">
        <v>502</v>
      </c>
      <c r="F41" s="46" t="s">
        <v>321</v>
      </c>
      <c r="G41" s="43" t="s">
        <v>269</v>
      </c>
      <c r="H41" s="43" t="s">
        <v>270</v>
      </c>
      <c r="I41" s="43" t="s">
        <v>271</v>
      </c>
      <c r="J41" s="52" t="s">
        <v>553</v>
      </c>
      <c r="K41" s="52" t="s">
        <v>554</v>
      </c>
      <c r="L41" s="52" t="s">
        <v>276</v>
      </c>
      <c r="M41" s="53" t="s">
        <v>275</v>
      </c>
      <c r="N41" s="54">
        <v>0</v>
      </c>
      <c r="O41" s="55">
        <v>-10</v>
      </c>
    </row>
    <row r="42" s="37" customFormat="1" customHeight="1" spans="1:15">
      <c r="A42" s="43" t="s">
        <v>555</v>
      </c>
      <c r="B42" s="44" t="s">
        <v>556</v>
      </c>
      <c r="C42" s="44" t="s">
        <v>557</v>
      </c>
      <c r="D42" s="44" t="s">
        <v>280</v>
      </c>
      <c r="E42" s="45" t="s">
        <v>281</v>
      </c>
      <c r="F42" s="46" t="s">
        <v>282</v>
      </c>
      <c r="G42" s="43" t="s">
        <v>269</v>
      </c>
      <c r="H42" s="43" t="s">
        <v>270</v>
      </c>
      <c r="I42" s="43" t="s">
        <v>271</v>
      </c>
      <c r="J42" s="52" t="s">
        <v>558</v>
      </c>
      <c r="K42" s="52" t="s">
        <v>559</v>
      </c>
      <c r="L42" s="52" t="s">
        <v>276</v>
      </c>
      <c r="M42" s="53" t="s">
        <v>275</v>
      </c>
      <c r="N42" s="54">
        <v>0</v>
      </c>
      <c r="O42" s="55">
        <v>-10</v>
      </c>
    </row>
    <row r="43" s="37" customFormat="1" customHeight="1" spans="1:15">
      <c r="A43" s="43" t="s">
        <v>560</v>
      </c>
      <c r="B43" s="44" t="s">
        <v>561</v>
      </c>
      <c r="C43" s="44" t="s">
        <v>562</v>
      </c>
      <c r="D43" s="44" t="s">
        <v>563</v>
      </c>
      <c r="E43" s="45" t="s">
        <v>564</v>
      </c>
      <c r="F43" s="46" t="s">
        <v>268</v>
      </c>
      <c r="G43" s="43" t="s">
        <v>303</v>
      </c>
      <c r="H43" s="43" t="s">
        <v>270</v>
      </c>
      <c r="I43" s="43" t="s">
        <v>271</v>
      </c>
      <c r="J43" s="52" t="s">
        <v>565</v>
      </c>
      <c r="K43" s="52" t="s">
        <v>566</v>
      </c>
      <c r="L43" s="52" t="s">
        <v>276</v>
      </c>
      <c r="M43" s="53" t="s">
        <v>275</v>
      </c>
      <c r="N43" s="54">
        <v>0</v>
      </c>
      <c r="O43" s="55">
        <v>-10</v>
      </c>
    </row>
    <row r="44" s="37" customFormat="1" customHeight="1" spans="1:15">
      <c r="A44" s="43" t="s">
        <v>567</v>
      </c>
      <c r="B44" s="44" t="s">
        <v>568</v>
      </c>
      <c r="C44" s="44" t="s">
        <v>569</v>
      </c>
      <c r="D44" s="44" t="s">
        <v>570</v>
      </c>
      <c r="E44" s="45" t="s">
        <v>571</v>
      </c>
      <c r="F44" s="46" t="s">
        <v>350</v>
      </c>
      <c r="G44" s="43" t="s">
        <v>269</v>
      </c>
      <c r="H44" s="43" t="s">
        <v>270</v>
      </c>
      <c r="I44" s="43" t="s">
        <v>271</v>
      </c>
      <c r="J44" s="52" t="s">
        <v>572</v>
      </c>
      <c r="K44" s="52" t="s">
        <v>573</v>
      </c>
      <c r="L44" s="52" t="s">
        <v>276</v>
      </c>
      <c r="M44" s="53" t="s">
        <v>275</v>
      </c>
      <c r="N44" s="54" t="s">
        <v>337</v>
      </c>
      <c r="O44" s="55">
        <v>-10</v>
      </c>
    </row>
    <row r="45" s="37" customFormat="1" customHeight="1" spans="1:15">
      <c r="A45" s="43" t="s">
        <v>574</v>
      </c>
      <c r="B45" s="44" t="s">
        <v>575</v>
      </c>
      <c r="C45" s="44" t="s">
        <v>576</v>
      </c>
      <c r="D45" s="44" t="s">
        <v>577</v>
      </c>
      <c r="E45" s="46" t="s">
        <v>578</v>
      </c>
      <c r="F45" s="46" t="s">
        <v>378</v>
      </c>
      <c r="G45" s="43" t="s">
        <v>269</v>
      </c>
      <c r="H45" s="43" t="s">
        <v>270</v>
      </c>
      <c r="I45" s="43" t="s">
        <v>271</v>
      </c>
      <c r="J45" s="52" t="s">
        <v>579</v>
      </c>
      <c r="K45" s="52" t="s">
        <v>580</v>
      </c>
      <c r="L45" s="52" t="s">
        <v>276</v>
      </c>
      <c r="M45" s="53" t="s">
        <v>275</v>
      </c>
      <c r="N45" s="54" t="s">
        <v>286</v>
      </c>
      <c r="O45" s="55">
        <v>-5</v>
      </c>
    </row>
    <row r="46" s="37" customFormat="1" customHeight="1" spans="1:15">
      <c r="A46" s="43" t="s">
        <v>581</v>
      </c>
      <c r="B46" s="44" t="s">
        <v>582</v>
      </c>
      <c r="C46" s="44" t="s">
        <v>583</v>
      </c>
      <c r="D46" s="44" t="s">
        <v>584</v>
      </c>
      <c r="E46" s="45" t="s">
        <v>585</v>
      </c>
      <c r="F46" s="46" t="s">
        <v>417</v>
      </c>
      <c r="G46" s="43" t="s">
        <v>586</v>
      </c>
      <c r="H46" s="43" t="s">
        <v>270</v>
      </c>
      <c r="I46" s="43" t="s">
        <v>271</v>
      </c>
      <c r="J46" s="52" t="s">
        <v>587</v>
      </c>
      <c r="K46" s="52" t="s">
        <v>588</v>
      </c>
      <c r="L46" s="52" t="s">
        <v>276</v>
      </c>
      <c r="M46" s="53" t="s">
        <v>275</v>
      </c>
      <c r="N46" s="54" t="s">
        <v>276</v>
      </c>
      <c r="O46" s="55">
        <v>-10</v>
      </c>
    </row>
    <row r="47" s="37" customFormat="1" customHeight="1" spans="1:15">
      <c r="A47" s="43" t="s">
        <v>589</v>
      </c>
      <c r="B47" s="44" t="s">
        <v>590</v>
      </c>
      <c r="C47" s="44" t="s">
        <v>591</v>
      </c>
      <c r="D47" s="44" t="s">
        <v>415</v>
      </c>
      <c r="E47" s="46" t="s">
        <v>416</v>
      </c>
      <c r="F47" s="46" t="s">
        <v>417</v>
      </c>
      <c r="G47" s="43" t="s">
        <v>586</v>
      </c>
      <c r="H47" s="43" t="s">
        <v>270</v>
      </c>
      <c r="I47" s="43" t="s">
        <v>271</v>
      </c>
      <c r="J47" s="52" t="s">
        <v>592</v>
      </c>
      <c r="K47" s="52" t="s">
        <v>593</v>
      </c>
      <c r="L47" s="52" t="s">
        <v>276</v>
      </c>
      <c r="M47" s="53" t="s">
        <v>275</v>
      </c>
      <c r="N47" s="54" t="s">
        <v>337</v>
      </c>
      <c r="O47" s="55">
        <v>-10</v>
      </c>
    </row>
    <row r="48" s="37" customFormat="1" customHeight="1" spans="1:15">
      <c r="A48" s="43" t="s">
        <v>594</v>
      </c>
      <c r="B48" s="44" t="s">
        <v>595</v>
      </c>
      <c r="C48" s="44" t="s">
        <v>596</v>
      </c>
      <c r="D48" s="44" t="s">
        <v>451</v>
      </c>
      <c r="E48" s="46" t="s">
        <v>452</v>
      </c>
      <c r="F48" s="46" t="s">
        <v>268</v>
      </c>
      <c r="G48" s="43" t="s">
        <v>269</v>
      </c>
      <c r="H48" s="43" t="s">
        <v>270</v>
      </c>
      <c r="I48" s="43" t="s">
        <v>271</v>
      </c>
      <c r="J48" s="52" t="s">
        <v>597</v>
      </c>
      <c r="K48" s="52" t="s">
        <v>598</v>
      </c>
      <c r="L48" s="52" t="s">
        <v>276</v>
      </c>
      <c r="M48" s="53" t="s">
        <v>275</v>
      </c>
      <c r="N48" s="54" t="s">
        <v>337</v>
      </c>
      <c r="O48" s="55">
        <v>-10</v>
      </c>
    </row>
    <row r="49" s="37" customFormat="1" customHeight="1" spans="1:15">
      <c r="A49" s="43" t="s">
        <v>599</v>
      </c>
      <c r="B49" s="44" t="s">
        <v>600</v>
      </c>
      <c r="C49" s="44" t="s">
        <v>601</v>
      </c>
      <c r="D49" s="44" t="s">
        <v>602</v>
      </c>
      <c r="E49" s="46" t="s">
        <v>603</v>
      </c>
      <c r="F49" s="46" t="s">
        <v>282</v>
      </c>
      <c r="G49" s="43" t="s">
        <v>269</v>
      </c>
      <c r="H49" s="43" t="s">
        <v>270</v>
      </c>
      <c r="I49" s="43" t="s">
        <v>271</v>
      </c>
      <c r="J49" s="52" t="s">
        <v>604</v>
      </c>
      <c r="K49" s="52" t="s">
        <v>605</v>
      </c>
      <c r="L49" s="52" t="s">
        <v>276</v>
      </c>
      <c r="M49" s="53" t="s">
        <v>275</v>
      </c>
      <c r="N49" s="54">
        <v>0</v>
      </c>
      <c r="O49" s="55">
        <v>-10</v>
      </c>
    </row>
    <row r="50" s="37" customFormat="1" customHeight="1" spans="1:15">
      <c r="A50" s="43" t="s">
        <v>606</v>
      </c>
      <c r="B50" s="44" t="s">
        <v>607</v>
      </c>
      <c r="C50" s="44" t="s">
        <v>608</v>
      </c>
      <c r="D50" s="44" t="s">
        <v>451</v>
      </c>
      <c r="E50" s="46" t="s">
        <v>452</v>
      </c>
      <c r="F50" s="46" t="s">
        <v>268</v>
      </c>
      <c r="G50" s="43" t="s">
        <v>269</v>
      </c>
      <c r="H50" s="43" t="s">
        <v>270</v>
      </c>
      <c r="I50" s="43" t="s">
        <v>271</v>
      </c>
      <c r="J50" s="52" t="s">
        <v>609</v>
      </c>
      <c r="K50" s="52" t="s">
        <v>610</v>
      </c>
      <c r="L50" s="52" t="s">
        <v>276</v>
      </c>
      <c r="M50" s="53" t="s">
        <v>275</v>
      </c>
      <c r="N50" s="54" t="s">
        <v>358</v>
      </c>
      <c r="O50" s="55">
        <v>-10</v>
      </c>
    </row>
    <row r="51" s="37" customFormat="1" customHeight="1" spans="1:15">
      <c r="A51" s="43" t="s">
        <v>611</v>
      </c>
      <c r="B51" s="44" t="s">
        <v>612</v>
      </c>
      <c r="C51" s="44" t="s">
        <v>613</v>
      </c>
      <c r="D51" s="44" t="s">
        <v>614</v>
      </c>
      <c r="E51" s="46" t="s">
        <v>615</v>
      </c>
      <c r="F51" s="46" t="s">
        <v>282</v>
      </c>
      <c r="G51" s="43" t="s">
        <v>269</v>
      </c>
      <c r="H51" s="43" t="s">
        <v>270</v>
      </c>
      <c r="I51" s="43" t="s">
        <v>271</v>
      </c>
      <c r="J51" s="52" t="s">
        <v>616</v>
      </c>
      <c r="K51" s="52" t="s">
        <v>617</v>
      </c>
      <c r="L51" s="52" t="s">
        <v>276</v>
      </c>
      <c r="M51" s="53" t="s">
        <v>275</v>
      </c>
      <c r="N51" s="54" t="s">
        <v>618</v>
      </c>
      <c r="O51" s="56">
        <v>0</v>
      </c>
    </row>
    <row r="52" s="37" customFormat="1" customHeight="1" spans="1:15">
      <c r="A52" s="43" t="s">
        <v>619</v>
      </c>
      <c r="B52" s="44" t="s">
        <v>620</v>
      </c>
      <c r="C52" s="44" t="s">
        <v>621</v>
      </c>
      <c r="D52" s="44" t="s">
        <v>401</v>
      </c>
      <c r="E52" s="46" t="s">
        <v>402</v>
      </c>
      <c r="F52" s="46" t="s">
        <v>292</v>
      </c>
      <c r="G52" s="43" t="s">
        <v>269</v>
      </c>
      <c r="H52" s="43" t="s">
        <v>270</v>
      </c>
      <c r="I52" s="43" t="s">
        <v>271</v>
      </c>
      <c r="J52" s="52" t="s">
        <v>622</v>
      </c>
      <c r="K52" s="52" t="s">
        <v>623</v>
      </c>
      <c r="L52" s="52" t="s">
        <v>276</v>
      </c>
      <c r="M52" s="53" t="s">
        <v>275</v>
      </c>
      <c r="N52" s="54" t="s">
        <v>624</v>
      </c>
      <c r="O52" s="56">
        <v>0</v>
      </c>
    </row>
    <row r="53" s="37" customFormat="1" customHeight="1" spans="1:15">
      <c r="A53" s="43" t="s">
        <v>625</v>
      </c>
      <c r="B53" s="44" t="s">
        <v>626</v>
      </c>
      <c r="C53" s="44" t="s">
        <v>627</v>
      </c>
      <c r="D53" s="44" t="s">
        <v>628</v>
      </c>
      <c r="E53" s="46" t="s">
        <v>629</v>
      </c>
      <c r="F53" s="46" t="s">
        <v>282</v>
      </c>
      <c r="G53" s="43" t="s">
        <v>269</v>
      </c>
      <c r="H53" s="43" t="s">
        <v>270</v>
      </c>
      <c r="I53" s="43" t="s">
        <v>271</v>
      </c>
      <c r="J53" s="52" t="s">
        <v>630</v>
      </c>
      <c r="K53" s="52" t="s">
        <v>631</v>
      </c>
      <c r="L53" s="52" t="s">
        <v>276</v>
      </c>
      <c r="M53" s="53" t="s">
        <v>275</v>
      </c>
      <c r="N53" s="54" t="s">
        <v>286</v>
      </c>
      <c r="O53" s="55">
        <v>-5</v>
      </c>
    </row>
    <row r="54" s="37" customFormat="1" customHeight="1" spans="1:15">
      <c r="A54" s="43" t="s">
        <v>632</v>
      </c>
      <c r="B54" s="44" t="s">
        <v>633</v>
      </c>
      <c r="C54" s="44" t="s">
        <v>634</v>
      </c>
      <c r="D54" s="44" t="s">
        <v>348</v>
      </c>
      <c r="E54" s="45" t="s">
        <v>349</v>
      </c>
      <c r="F54" s="46" t="s">
        <v>350</v>
      </c>
      <c r="G54" s="43" t="s">
        <v>269</v>
      </c>
      <c r="H54" s="43" t="s">
        <v>270</v>
      </c>
      <c r="I54" s="43" t="s">
        <v>271</v>
      </c>
      <c r="J54" s="52" t="s">
        <v>635</v>
      </c>
      <c r="K54" s="52" t="s">
        <v>636</v>
      </c>
      <c r="L54" s="52" t="s">
        <v>276</v>
      </c>
      <c r="M54" s="53" t="s">
        <v>275</v>
      </c>
      <c r="N54" s="54" t="s">
        <v>276</v>
      </c>
      <c r="O54" s="55">
        <v>-10</v>
      </c>
    </row>
    <row r="55" s="37" customFormat="1" customHeight="1" spans="1:15">
      <c r="A55" s="43" t="s">
        <v>637</v>
      </c>
      <c r="B55" s="44" t="s">
        <v>638</v>
      </c>
      <c r="C55" s="44" t="s">
        <v>639</v>
      </c>
      <c r="D55" s="44" t="s">
        <v>348</v>
      </c>
      <c r="E55" s="45" t="s">
        <v>349</v>
      </c>
      <c r="F55" s="46" t="s">
        <v>350</v>
      </c>
      <c r="G55" s="43" t="s">
        <v>269</v>
      </c>
      <c r="H55" s="43" t="s">
        <v>270</v>
      </c>
      <c r="I55" s="43" t="s">
        <v>271</v>
      </c>
      <c r="J55" s="52" t="s">
        <v>640</v>
      </c>
      <c r="K55" s="52" t="s">
        <v>641</v>
      </c>
      <c r="L55" s="52" t="s">
        <v>276</v>
      </c>
      <c r="M55" s="53" t="s">
        <v>275</v>
      </c>
      <c r="N55" s="54" t="s">
        <v>324</v>
      </c>
      <c r="O55" s="55">
        <v>-10</v>
      </c>
    </row>
    <row r="56" s="37" customFormat="1" customHeight="1" spans="1:15">
      <c r="A56" s="43" t="s">
        <v>642</v>
      </c>
      <c r="B56" s="44" t="s">
        <v>643</v>
      </c>
      <c r="C56" s="44" t="s">
        <v>644</v>
      </c>
      <c r="D56" s="44" t="s">
        <v>401</v>
      </c>
      <c r="E56" s="46" t="s">
        <v>402</v>
      </c>
      <c r="F56" s="46" t="s">
        <v>292</v>
      </c>
      <c r="G56" s="43" t="s">
        <v>269</v>
      </c>
      <c r="H56" s="43" t="s">
        <v>270</v>
      </c>
      <c r="I56" s="43" t="s">
        <v>271</v>
      </c>
      <c r="J56" s="52" t="s">
        <v>645</v>
      </c>
      <c r="K56" s="52" t="s">
        <v>646</v>
      </c>
      <c r="L56" s="52" t="s">
        <v>276</v>
      </c>
      <c r="M56" s="53" t="s">
        <v>275</v>
      </c>
      <c r="N56" s="54" t="s">
        <v>618</v>
      </c>
      <c r="O56" s="56">
        <v>0</v>
      </c>
    </row>
    <row r="57" s="37" customFormat="1" customHeight="1" spans="1:15">
      <c r="A57" s="43" t="s">
        <v>647</v>
      </c>
      <c r="B57" s="44" t="s">
        <v>648</v>
      </c>
      <c r="C57" s="44" t="s">
        <v>649</v>
      </c>
      <c r="D57" s="44" t="s">
        <v>650</v>
      </c>
      <c r="E57" s="46" t="s">
        <v>651</v>
      </c>
      <c r="F57" s="46" t="s">
        <v>417</v>
      </c>
      <c r="G57" s="43" t="s">
        <v>269</v>
      </c>
      <c r="H57" s="43" t="s">
        <v>270</v>
      </c>
      <c r="I57" s="43" t="s">
        <v>271</v>
      </c>
      <c r="J57" s="52" t="s">
        <v>652</v>
      </c>
      <c r="K57" s="52" t="s">
        <v>653</v>
      </c>
      <c r="L57" s="52" t="s">
        <v>276</v>
      </c>
      <c r="M57" s="53" t="s">
        <v>275</v>
      </c>
      <c r="N57" s="54" t="s">
        <v>276</v>
      </c>
      <c r="O57" s="55">
        <v>-10</v>
      </c>
    </row>
    <row r="58" s="37" customFormat="1" customHeight="1" spans="1:15">
      <c r="A58" s="43" t="s">
        <v>654</v>
      </c>
      <c r="B58" s="44" t="s">
        <v>655</v>
      </c>
      <c r="C58" s="44" t="s">
        <v>656</v>
      </c>
      <c r="D58" s="44" t="s">
        <v>458</v>
      </c>
      <c r="E58" s="46" t="s">
        <v>459</v>
      </c>
      <c r="F58" s="46" t="s">
        <v>378</v>
      </c>
      <c r="G58" s="43" t="s">
        <v>657</v>
      </c>
      <c r="H58" s="43" t="s">
        <v>270</v>
      </c>
      <c r="I58" s="43" t="s">
        <v>271</v>
      </c>
      <c r="J58" s="52" t="s">
        <v>658</v>
      </c>
      <c r="K58" s="52" t="s">
        <v>659</v>
      </c>
      <c r="L58" s="52" t="s">
        <v>276</v>
      </c>
      <c r="M58" s="53" t="s">
        <v>275</v>
      </c>
      <c r="N58" s="54" t="s">
        <v>358</v>
      </c>
      <c r="O58" s="55">
        <v>-10</v>
      </c>
    </row>
    <row r="59" s="37" customFormat="1" customHeight="1" spans="1:15">
      <c r="A59" s="43" t="s">
        <v>660</v>
      </c>
      <c r="B59" s="44" t="s">
        <v>661</v>
      </c>
      <c r="C59" s="44" t="s">
        <v>662</v>
      </c>
      <c r="D59" s="44" t="s">
        <v>310</v>
      </c>
      <c r="E59" s="46" t="s">
        <v>311</v>
      </c>
      <c r="F59" s="46" t="s">
        <v>312</v>
      </c>
      <c r="G59" s="43" t="s">
        <v>663</v>
      </c>
      <c r="H59" s="43" t="s">
        <v>270</v>
      </c>
      <c r="I59" s="43" t="s">
        <v>271</v>
      </c>
      <c r="J59" s="52" t="s">
        <v>664</v>
      </c>
      <c r="K59" s="52" t="s">
        <v>665</v>
      </c>
      <c r="L59" s="52" t="s">
        <v>276</v>
      </c>
      <c r="M59" s="53" t="s">
        <v>275</v>
      </c>
      <c r="N59" s="54">
        <v>0</v>
      </c>
      <c r="O59" s="55">
        <v>-10</v>
      </c>
    </row>
    <row r="60" s="37" customFormat="1" customHeight="1" spans="1:15">
      <c r="A60" s="43" t="s">
        <v>666</v>
      </c>
      <c r="B60" s="44" t="s">
        <v>667</v>
      </c>
      <c r="C60" s="44" t="s">
        <v>668</v>
      </c>
      <c r="D60" s="44" t="s">
        <v>669</v>
      </c>
      <c r="E60" s="45" t="s">
        <v>670</v>
      </c>
      <c r="F60" s="46" t="s">
        <v>302</v>
      </c>
      <c r="G60" s="43" t="s">
        <v>269</v>
      </c>
      <c r="H60" s="43" t="s">
        <v>270</v>
      </c>
      <c r="I60" s="43" t="s">
        <v>271</v>
      </c>
      <c r="J60" s="52" t="s">
        <v>671</v>
      </c>
      <c r="K60" s="52" t="s">
        <v>672</v>
      </c>
      <c r="L60" s="52" t="s">
        <v>276</v>
      </c>
      <c r="M60" s="53" t="s">
        <v>275</v>
      </c>
      <c r="N60" s="54" t="s">
        <v>324</v>
      </c>
      <c r="O60" s="55">
        <v>-10</v>
      </c>
    </row>
    <row r="61" s="37" customFormat="1" customHeight="1" spans="1:15">
      <c r="A61" s="43" t="s">
        <v>673</v>
      </c>
      <c r="B61" s="44" t="s">
        <v>674</v>
      </c>
      <c r="C61" s="44" t="s">
        <v>675</v>
      </c>
      <c r="D61" s="44" t="s">
        <v>676</v>
      </c>
      <c r="E61" s="46" t="s">
        <v>677</v>
      </c>
      <c r="F61" s="46" t="s">
        <v>510</v>
      </c>
      <c r="G61" s="43" t="s">
        <v>269</v>
      </c>
      <c r="H61" s="43" t="s">
        <v>270</v>
      </c>
      <c r="I61" s="43" t="s">
        <v>271</v>
      </c>
      <c r="J61" s="52" t="s">
        <v>678</v>
      </c>
      <c r="K61" s="52" t="s">
        <v>679</v>
      </c>
      <c r="L61" s="52" t="s">
        <v>276</v>
      </c>
      <c r="M61" s="53" t="s">
        <v>275</v>
      </c>
      <c r="N61" s="54" t="s">
        <v>276</v>
      </c>
      <c r="O61" s="55">
        <v>-10</v>
      </c>
    </row>
    <row r="62" s="37" customFormat="1" customHeight="1" spans="1:15">
      <c r="A62" s="43" t="s">
        <v>680</v>
      </c>
      <c r="B62" s="44" t="s">
        <v>681</v>
      </c>
      <c r="C62" s="44" t="s">
        <v>682</v>
      </c>
      <c r="D62" s="44" t="s">
        <v>369</v>
      </c>
      <c r="E62" s="46" t="s">
        <v>370</v>
      </c>
      <c r="F62" s="46" t="s">
        <v>268</v>
      </c>
      <c r="G62" s="43" t="s">
        <v>269</v>
      </c>
      <c r="H62" s="43" t="s">
        <v>270</v>
      </c>
      <c r="I62" s="43" t="s">
        <v>271</v>
      </c>
      <c r="J62" s="52" t="s">
        <v>683</v>
      </c>
      <c r="K62" s="52" t="s">
        <v>684</v>
      </c>
      <c r="L62" s="52" t="s">
        <v>276</v>
      </c>
      <c r="M62" s="53" t="s">
        <v>275</v>
      </c>
      <c r="N62" s="54" t="s">
        <v>618</v>
      </c>
      <c r="O62" s="56">
        <v>0</v>
      </c>
    </row>
    <row r="63" s="37" customFormat="1" customHeight="1" spans="1:15">
      <c r="A63" s="43" t="s">
        <v>685</v>
      </c>
      <c r="B63" s="44" t="s">
        <v>686</v>
      </c>
      <c r="C63" s="44" t="s">
        <v>687</v>
      </c>
      <c r="D63" s="44" t="s">
        <v>676</v>
      </c>
      <c r="E63" s="46" t="s">
        <v>677</v>
      </c>
      <c r="F63" s="46" t="s">
        <v>510</v>
      </c>
      <c r="G63" s="43" t="s">
        <v>663</v>
      </c>
      <c r="H63" s="43" t="s">
        <v>270</v>
      </c>
      <c r="I63" s="43" t="s">
        <v>271</v>
      </c>
      <c r="J63" s="52" t="s">
        <v>688</v>
      </c>
      <c r="K63" s="52" t="s">
        <v>689</v>
      </c>
      <c r="L63" s="52" t="s">
        <v>276</v>
      </c>
      <c r="M63" s="53" t="s">
        <v>275</v>
      </c>
      <c r="N63" s="54" t="s">
        <v>276</v>
      </c>
      <c r="O63" s="55">
        <v>-10</v>
      </c>
    </row>
    <row r="64" s="37" customFormat="1" customHeight="1" spans="1:15">
      <c r="A64" s="43" t="s">
        <v>690</v>
      </c>
      <c r="B64" s="44" t="s">
        <v>691</v>
      </c>
      <c r="C64" s="44" t="s">
        <v>692</v>
      </c>
      <c r="D64" s="44" t="s">
        <v>401</v>
      </c>
      <c r="E64" s="46" t="s">
        <v>402</v>
      </c>
      <c r="F64" s="46" t="s">
        <v>292</v>
      </c>
      <c r="G64" s="43" t="s">
        <v>663</v>
      </c>
      <c r="H64" s="43" t="s">
        <v>270</v>
      </c>
      <c r="I64" s="43" t="s">
        <v>271</v>
      </c>
      <c r="J64" s="52" t="s">
        <v>693</v>
      </c>
      <c r="K64" s="52" t="s">
        <v>694</v>
      </c>
      <c r="L64" s="52" t="s">
        <v>276</v>
      </c>
      <c r="M64" s="53" t="s">
        <v>275</v>
      </c>
      <c r="N64" s="54" t="s">
        <v>618</v>
      </c>
      <c r="O64" s="56">
        <v>0</v>
      </c>
    </row>
    <row r="65" s="37" customFormat="1" customHeight="1" spans="1:15">
      <c r="A65" s="43" t="s">
        <v>695</v>
      </c>
      <c r="B65" s="44" t="s">
        <v>696</v>
      </c>
      <c r="C65" s="44" t="s">
        <v>697</v>
      </c>
      <c r="D65" s="44" t="s">
        <v>393</v>
      </c>
      <c r="E65" s="45" t="s">
        <v>394</v>
      </c>
      <c r="F65" s="46" t="s">
        <v>395</v>
      </c>
      <c r="G65" s="43" t="s">
        <v>269</v>
      </c>
      <c r="H65" s="43" t="s">
        <v>270</v>
      </c>
      <c r="I65" s="43" t="s">
        <v>271</v>
      </c>
      <c r="J65" s="52" t="s">
        <v>698</v>
      </c>
      <c r="K65" s="52" t="s">
        <v>699</v>
      </c>
      <c r="L65" s="52" t="s">
        <v>276</v>
      </c>
      <c r="M65" s="53" t="s">
        <v>275</v>
      </c>
      <c r="N65" s="54" t="s">
        <v>276</v>
      </c>
      <c r="O65" s="55">
        <v>-10</v>
      </c>
    </row>
    <row r="66" s="37" customFormat="1" customHeight="1" spans="1:15">
      <c r="A66" s="43" t="s">
        <v>700</v>
      </c>
      <c r="B66" s="44" t="s">
        <v>701</v>
      </c>
      <c r="C66" s="44" t="s">
        <v>702</v>
      </c>
      <c r="D66" s="44" t="s">
        <v>393</v>
      </c>
      <c r="E66" s="45" t="s">
        <v>394</v>
      </c>
      <c r="F66" s="46" t="s">
        <v>395</v>
      </c>
      <c r="G66" s="43" t="s">
        <v>269</v>
      </c>
      <c r="H66" s="43" t="s">
        <v>270</v>
      </c>
      <c r="I66" s="43" t="s">
        <v>271</v>
      </c>
      <c r="J66" s="52" t="s">
        <v>703</v>
      </c>
      <c r="K66" s="52" t="s">
        <v>704</v>
      </c>
      <c r="L66" s="52" t="s">
        <v>276</v>
      </c>
      <c r="M66" s="53" t="s">
        <v>275</v>
      </c>
      <c r="N66" s="54" t="s">
        <v>337</v>
      </c>
      <c r="O66" s="55">
        <v>-10</v>
      </c>
    </row>
    <row r="67" s="37" customFormat="1" customHeight="1" spans="1:15">
      <c r="A67" s="43" t="s">
        <v>705</v>
      </c>
      <c r="B67" s="44" t="s">
        <v>706</v>
      </c>
      <c r="C67" s="44" t="s">
        <v>707</v>
      </c>
      <c r="D67" s="44" t="s">
        <v>708</v>
      </c>
      <c r="E67" s="45" t="s">
        <v>709</v>
      </c>
      <c r="F67" s="46" t="s">
        <v>547</v>
      </c>
      <c r="G67" s="43" t="s">
        <v>663</v>
      </c>
      <c r="H67" s="43" t="s">
        <v>270</v>
      </c>
      <c r="I67" s="43" t="s">
        <v>271</v>
      </c>
      <c r="J67" s="52" t="s">
        <v>710</v>
      </c>
      <c r="K67" s="52" t="s">
        <v>711</v>
      </c>
      <c r="L67" s="52" t="s">
        <v>276</v>
      </c>
      <c r="M67" s="53" t="s">
        <v>275</v>
      </c>
      <c r="N67" s="54" t="s">
        <v>324</v>
      </c>
      <c r="O67" s="55">
        <v>-10</v>
      </c>
    </row>
    <row r="68" s="37" customFormat="1" customHeight="1" spans="1:15">
      <c r="A68" s="43" t="s">
        <v>712</v>
      </c>
      <c r="B68" s="44" t="s">
        <v>713</v>
      </c>
      <c r="C68" s="44" t="s">
        <v>714</v>
      </c>
      <c r="D68" s="44" t="s">
        <v>715</v>
      </c>
      <c r="E68" s="46" t="s">
        <v>716</v>
      </c>
      <c r="F68" s="46" t="s">
        <v>268</v>
      </c>
      <c r="G68" s="43" t="s">
        <v>269</v>
      </c>
      <c r="H68" s="43" t="s">
        <v>270</v>
      </c>
      <c r="I68" s="43" t="s">
        <v>271</v>
      </c>
      <c r="J68" s="52" t="s">
        <v>717</v>
      </c>
      <c r="K68" s="52" t="s">
        <v>718</v>
      </c>
      <c r="L68" s="52" t="s">
        <v>286</v>
      </c>
      <c r="M68" s="53" t="s">
        <v>275</v>
      </c>
      <c r="N68" s="54">
        <v>0</v>
      </c>
      <c r="O68" s="55">
        <v>-5</v>
      </c>
    </row>
    <row r="69" s="37" customFormat="1" customHeight="1" spans="1:15">
      <c r="A69" s="43" t="s">
        <v>719</v>
      </c>
      <c r="B69" s="44" t="s">
        <v>720</v>
      </c>
      <c r="C69" s="44" t="s">
        <v>721</v>
      </c>
      <c r="D69" s="44" t="s">
        <v>393</v>
      </c>
      <c r="E69" s="45" t="s">
        <v>394</v>
      </c>
      <c r="F69" s="46" t="s">
        <v>395</v>
      </c>
      <c r="G69" s="43" t="s">
        <v>722</v>
      </c>
      <c r="H69" s="43" t="s">
        <v>270</v>
      </c>
      <c r="I69" s="43" t="s">
        <v>271</v>
      </c>
      <c r="J69" s="52" t="s">
        <v>723</v>
      </c>
      <c r="K69" s="52" t="s">
        <v>724</v>
      </c>
      <c r="L69" s="52" t="s">
        <v>286</v>
      </c>
      <c r="M69" s="53" t="s">
        <v>275</v>
      </c>
      <c r="N69" s="54" t="s">
        <v>618</v>
      </c>
      <c r="O69" s="56">
        <v>0</v>
      </c>
    </row>
    <row r="70" s="37" customFormat="1" customHeight="1" spans="1:15">
      <c r="A70" s="43" t="s">
        <v>725</v>
      </c>
      <c r="B70" s="44" t="s">
        <v>726</v>
      </c>
      <c r="C70" s="44" t="s">
        <v>727</v>
      </c>
      <c r="D70" s="44" t="s">
        <v>728</v>
      </c>
      <c r="E70" s="45" t="s">
        <v>729</v>
      </c>
      <c r="F70" s="46" t="s">
        <v>730</v>
      </c>
      <c r="G70" s="43" t="s">
        <v>269</v>
      </c>
      <c r="H70" s="43" t="s">
        <v>270</v>
      </c>
      <c r="I70" s="43" t="s">
        <v>271</v>
      </c>
      <c r="J70" s="52" t="s">
        <v>731</v>
      </c>
      <c r="K70" s="52" t="s">
        <v>732</v>
      </c>
      <c r="L70" s="52" t="s">
        <v>286</v>
      </c>
      <c r="M70" s="53" t="s">
        <v>275</v>
      </c>
      <c r="N70" s="54" t="s">
        <v>276</v>
      </c>
      <c r="O70" s="55">
        <v>-5</v>
      </c>
    </row>
    <row r="71" s="37" customFormat="1" customHeight="1" spans="1:15">
      <c r="A71" s="43" t="s">
        <v>733</v>
      </c>
      <c r="B71" s="44" t="s">
        <v>734</v>
      </c>
      <c r="C71" s="44" t="s">
        <v>735</v>
      </c>
      <c r="D71" s="44" t="s">
        <v>736</v>
      </c>
      <c r="E71" s="46" t="s">
        <v>737</v>
      </c>
      <c r="F71" s="46" t="s">
        <v>302</v>
      </c>
      <c r="G71" s="43" t="s">
        <v>269</v>
      </c>
      <c r="H71" s="43" t="s">
        <v>270</v>
      </c>
      <c r="I71" s="43" t="s">
        <v>271</v>
      </c>
      <c r="J71" s="52" t="s">
        <v>738</v>
      </c>
      <c r="K71" s="52" t="s">
        <v>739</v>
      </c>
      <c r="L71" s="52" t="s">
        <v>286</v>
      </c>
      <c r="M71" s="53" t="s">
        <v>275</v>
      </c>
      <c r="N71" s="54" t="s">
        <v>276</v>
      </c>
      <c r="O71" s="55">
        <v>-5</v>
      </c>
    </row>
    <row r="72" s="37" customFormat="1" customHeight="1" spans="1:15">
      <c r="A72" s="43" t="s">
        <v>740</v>
      </c>
      <c r="B72" s="44" t="s">
        <v>741</v>
      </c>
      <c r="C72" s="44" t="s">
        <v>742</v>
      </c>
      <c r="D72" s="44" t="s">
        <v>602</v>
      </c>
      <c r="E72" s="46" t="s">
        <v>603</v>
      </c>
      <c r="F72" s="46" t="s">
        <v>282</v>
      </c>
      <c r="G72" s="43" t="s">
        <v>743</v>
      </c>
      <c r="H72" s="43" t="s">
        <v>270</v>
      </c>
      <c r="I72" s="43" t="s">
        <v>271</v>
      </c>
      <c r="J72" s="52" t="s">
        <v>744</v>
      </c>
      <c r="K72" s="52" t="s">
        <v>745</v>
      </c>
      <c r="L72" s="52" t="s">
        <v>286</v>
      </c>
      <c r="M72" s="53" t="s">
        <v>275</v>
      </c>
      <c r="N72" s="54">
        <v>0</v>
      </c>
      <c r="O72" s="55">
        <v>-5</v>
      </c>
    </row>
    <row r="73" s="37" customFormat="1" customHeight="1" spans="1:15">
      <c r="A73" s="43" t="s">
        <v>746</v>
      </c>
      <c r="B73" s="44" t="s">
        <v>747</v>
      </c>
      <c r="C73" s="44" t="s">
        <v>748</v>
      </c>
      <c r="D73" s="44" t="s">
        <v>749</v>
      </c>
      <c r="E73" s="46" t="s">
        <v>750</v>
      </c>
      <c r="F73" s="46" t="s">
        <v>350</v>
      </c>
      <c r="G73" s="43" t="s">
        <v>269</v>
      </c>
      <c r="H73" s="43" t="s">
        <v>270</v>
      </c>
      <c r="I73" s="43" t="s">
        <v>271</v>
      </c>
      <c r="J73" s="52" t="s">
        <v>751</v>
      </c>
      <c r="K73" s="52" t="s">
        <v>752</v>
      </c>
      <c r="L73" s="52" t="s">
        <v>286</v>
      </c>
      <c r="M73" s="53" t="s">
        <v>275</v>
      </c>
      <c r="N73" s="54" t="s">
        <v>358</v>
      </c>
      <c r="O73" s="55">
        <v>-5</v>
      </c>
    </row>
    <row r="74" s="37" customFormat="1" customHeight="1" spans="1:15">
      <c r="A74" s="43" t="s">
        <v>753</v>
      </c>
      <c r="B74" s="44" t="s">
        <v>754</v>
      </c>
      <c r="C74" s="44" t="s">
        <v>755</v>
      </c>
      <c r="D74" s="44" t="s">
        <v>756</v>
      </c>
      <c r="E74" s="46" t="s">
        <v>757</v>
      </c>
      <c r="F74" s="46" t="s">
        <v>378</v>
      </c>
      <c r="G74" s="43" t="s">
        <v>303</v>
      </c>
      <c r="H74" s="43" t="s">
        <v>270</v>
      </c>
      <c r="I74" s="43" t="s">
        <v>271</v>
      </c>
      <c r="J74" s="52" t="s">
        <v>758</v>
      </c>
      <c r="K74" s="52" t="s">
        <v>759</v>
      </c>
      <c r="L74" s="52" t="s">
        <v>286</v>
      </c>
      <c r="M74" s="53" t="s">
        <v>275</v>
      </c>
      <c r="N74" s="54" t="s">
        <v>276</v>
      </c>
      <c r="O74" s="55">
        <v>-5</v>
      </c>
    </row>
    <row r="75" s="37" customFormat="1" customHeight="1" spans="1:15">
      <c r="A75" s="43" t="s">
        <v>760</v>
      </c>
      <c r="B75" s="44" t="s">
        <v>761</v>
      </c>
      <c r="C75" s="44" t="s">
        <v>762</v>
      </c>
      <c r="D75" s="44" t="s">
        <v>628</v>
      </c>
      <c r="E75" s="46" t="s">
        <v>629</v>
      </c>
      <c r="F75" s="46" t="s">
        <v>282</v>
      </c>
      <c r="G75" s="43" t="s">
        <v>303</v>
      </c>
      <c r="H75" s="43" t="s">
        <v>270</v>
      </c>
      <c r="I75" s="43" t="s">
        <v>271</v>
      </c>
      <c r="J75" s="52" t="s">
        <v>763</v>
      </c>
      <c r="K75" s="52" t="s">
        <v>764</v>
      </c>
      <c r="L75" s="52" t="s">
        <v>286</v>
      </c>
      <c r="M75" s="53" t="s">
        <v>275</v>
      </c>
      <c r="N75" s="54">
        <v>0</v>
      </c>
      <c r="O75" s="55">
        <v>-5</v>
      </c>
    </row>
    <row r="76" s="37" customFormat="1" customHeight="1" spans="1:15">
      <c r="A76" s="43" t="s">
        <v>765</v>
      </c>
      <c r="B76" s="44" t="s">
        <v>766</v>
      </c>
      <c r="C76" s="44" t="s">
        <v>767</v>
      </c>
      <c r="D76" s="44" t="s">
        <v>768</v>
      </c>
      <c r="E76" s="46" t="s">
        <v>769</v>
      </c>
      <c r="F76" s="46" t="s">
        <v>302</v>
      </c>
      <c r="G76" s="43" t="s">
        <v>269</v>
      </c>
      <c r="H76" s="43" t="s">
        <v>270</v>
      </c>
      <c r="I76" s="43" t="s">
        <v>271</v>
      </c>
      <c r="J76" s="52" t="s">
        <v>770</v>
      </c>
      <c r="K76" s="52" t="s">
        <v>771</v>
      </c>
      <c r="L76" s="52" t="s">
        <v>286</v>
      </c>
      <c r="M76" s="53" t="s">
        <v>275</v>
      </c>
      <c r="N76" s="54" t="s">
        <v>286</v>
      </c>
      <c r="O76" s="55">
        <v>-5</v>
      </c>
    </row>
    <row r="77" s="37" customFormat="1" customHeight="1" spans="1:15">
      <c r="A77" s="43" t="s">
        <v>772</v>
      </c>
      <c r="B77" s="44" t="s">
        <v>773</v>
      </c>
      <c r="C77" s="44" t="s">
        <v>774</v>
      </c>
      <c r="D77" s="44" t="s">
        <v>775</v>
      </c>
      <c r="E77" s="46" t="s">
        <v>776</v>
      </c>
      <c r="F77" s="46" t="s">
        <v>282</v>
      </c>
      <c r="G77" s="43" t="s">
        <v>269</v>
      </c>
      <c r="H77" s="43" t="s">
        <v>270</v>
      </c>
      <c r="I77" s="43" t="s">
        <v>271</v>
      </c>
      <c r="J77" s="52" t="s">
        <v>777</v>
      </c>
      <c r="K77" s="52" t="s">
        <v>778</v>
      </c>
      <c r="L77" s="52" t="s">
        <v>286</v>
      </c>
      <c r="M77" s="53" t="s">
        <v>275</v>
      </c>
      <c r="N77" s="54">
        <v>0</v>
      </c>
      <c r="O77" s="55">
        <v>-5</v>
      </c>
    </row>
    <row r="78" s="37" customFormat="1" customHeight="1" spans="1:15">
      <c r="A78" s="43" t="s">
        <v>779</v>
      </c>
      <c r="B78" s="44" t="s">
        <v>780</v>
      </c>
      <c r="C78" s="44" t="s">
        <v>781</v>
      </c>
      <c r="D78" s="44" t="s">
        <v>782</v>
      </c>
      <c r="E78" s="45" t="s">
        <v>783</v>
      </c>
      <c r="F78" s="46" t="s">
        <v>784</v>
      </c>
      <c r="G78" s="43" t="s">
        <v>303</v>
      </c>
      <c r="H78" s="43" t="s">
        <v>270</v>
      </c>
      <c r="I78" s="43" t="s">
        <v>271</v>
      </c>
      <c r="J78" s="52" t="s">
        <v>785</v>
      </c>
      <c r="K78" s="52" t="s">
        <v>786</v>
      </c>
      <c r="L78" s="52" t="s">
        <v>286</v>
      </c>
      <c r="M78" s="53" t="s">
        <v>275</v>
      </c>
      <c r="N78" s="54">
        <v>0</v>
      </c>
      <c r="O78" s="55">
        <v>-5</v>
      </c>
    </row>
    <row r="79" s="37" customFormat="1" customHeight="1" spans="1:15">
      <c r="A79" s="43" t="s">
        <v>787</v>
      </c>
      <c r="B79" s="44" t="s">
        <v>788</v>
      </c>
      <c r="C79" s="44" t="s">
        <v>789</v>
      </c>
      <c r="D79" s="44" t="s">
        <v>790</v>
      </c>
      <c r="E79" s="46" t="s">
        <v>791</v>
      </c>
      <c r="F79" s="46" t="s">
        <v>350</v>
      </c>
      <c r="G79" s="43" t="s">
        <v>303</v>
      </c>
      <c r="H79" s="43" t="s">
        <v>270</v>
      </c>
      <c r="I79" s="43" t="s">
        <v>271</v>
      </c>
      <c r="J79" s="52" t="s">
        <v>792</v>
      </c>
      <c r="K79" s="52" t="s">
        <v>793</v>
      </c>
      <c r="L79" s="52" t="s">
        <v>286</v>
      </c>
      <c r="M79" s="53" t="s">
        <v>275</v>
      </c>
      <c r="N79" s="54">
        <v>0</v>
      </c>
      <c r="O79" s="55">
        <v>-5</v>
      </c>
    </row>
    <row r="80" s="37" customFormat="1" customHeight="1" spans="1:15">
      <c r="A80" s="43" t="s">
        <v>794</v>
      </c>
      <c r="B80" s="44" t="s">
        <v>795</v>
      </c>
      <c r="C80" s="44" t="s">
        <v>796</v>
      </c>
      <c r="D80" s="44" t="s">
        <v>797</v>
      </c>
      <c r="E80" s="46" t="s">
        <v>798</v>
      </c>
      <c r="F80" s="46" t="s">
        <v>350</v>
      </c>
      <c r="G80" s="43" t="s">
        <v>586</v>
      </c>
      <c r="H80" s="43" t="s">
        <v>270</v>
      </c>
      <c r="I80" s="43" t="s">
        <v>271</v>
      </c>
      <c r="J80" s="52" t="s">
        <v>799</v>
      </c>
      <c r="K80" s="52" t="s">
        <v>800</v>
      </c>
      <c r="L80" s="52" t="s">
        <v>286</v>
      </c>
      <c r="M80" s="53" t="s">
        <v>275</v>
      </c>
      <c r="N80" s="54" t="s">
        <v>276</v>
      </c>
      <c r="O80" s="55">
        <v>-5</v>
      </c>
    </row>
    <row r="81" s="37" customFormat="1" customHeight="1" spans="1:15">
      <c r="A81" s="43" t="s">
        <v>801</v>
      </c>
      <c r="B81" s="44" t="s">
        <v>802</v>
      </c>
      <c r="C81" s="44" t="s">
        <v>803</v>
      </c>
      <c r="D81" s="44" t="s">
        <v>736</v>
      </c>
      <c r="E81" s="46" t="s">
        <v>737</v>
      </c>
      <c r="F81" s="46" t="s">
        <v>302</v>
      </c>
      <c r="G81" s="43" t="s">
        <v>303</v>
      </c>
      <c r="H81" s="43" t="s">
        <v>270</v>
      </c>
      <c r="I81" s="43" t="s">
        <v>271</v>
      </c>
      <c r="J81" s="52" t="s">
        <v>804</v>
      </c>
      <c r="K81" s="52" t="s">
        <v>805</v>
      </c>
      <c r="L81" s="52" t="s">
        <v>286</v>
      </c>
      <c r="M81" s="53" t="s">
        <v>275</v>
      </c>
      <c r="N81" s="54">
        <v>0</v>
      </c>
      <c r="O81" s="55">
        <v>-5</v>
      </c>
    </row>
    <row r="82" s="37" customFormat="1" customHeight="1" spans="1:15">
      <c r="A82" s="43" t="s">
        <v>806</v>
      </c>
      <c r="B82" s="44" t="s">
        <v>807</v>
      </c>
      <c r="C82" s="44" t="s">
        <v>808</v>
      </c>
      <c r="D82" s="44" t="s">
        <v>809</v>
      </c>
      <c r="E82" s="45" t="s">
        <v>810</v>
      </c>
      <c r="F82" s="46" t="s">
        <v>302</v>
      </c>
      <c r="G82" s="43" t="s">
        <v>269</v>
      </c>
      <c r="H82" s="43" t="s">
        <v>270</v>
      </c>
      <c r="I82" s="43" t="s">
        <v>271</v>
      </c>
      <c r="J82" s="52" t="s">
        <v>811</v>
      </c>
      <c r="K82" s="52" t="s">
        <v>812</v>
      </c>
      <c r="L82" s="52" t="s">
        <v>286</v>
      </c>
      <c r="M82" s="53" t="s">
        <v>275</v>
      </c>
      <c r="N82" s="54">
        <v>0</v>
      </c>
      <c r="O82" s="55">
        <v>-5</v>
      </c>
    </row>
    <row r="83" s="37" customFormat="1" customHeight="1" spans="1:15">
      <c r="A83" s="43" t="s">
        <v>813</v>
      </c>
      <c r="B83" s="44" t="s">
        <v>814</v>
      </c>
      <c r="C83" s="44" t="s">
        <v>815</v>
      </c>
      <c r="D83" s="44" t="s">
        <v>816</v>
      </c>
      <c r="E83" s="45" t="s">
        <v>817</v>
      </c>
      <c r="F83" s="46" t="s">
        <v>321</v>
      </c>
      <c r="G83" s="43" t="s">
        <v>303</v>
      </c>
      <c r="H83" s="43" t="s">
        <v>270</v>
      </c>
      <c r="I83" s="43" t="s">
        <v>271</v>
      </c>
      <c r="J83" s="52" t="s">
        <v>818</v>
      </c>
      <c r="K83" s="52" t="s">
        <v>819</v>
      </c>
      <c r="L83" s="52" t="s">
        <v>286</v>
      </c>
      <c r="M83" s="53" t="s">
        <v>275</v>
      </c>
      <c r="N83" s="54">
        <v>0</v>
      </c>
      <c r="O83" s="55">
        <v>-5</v>
      </c>
    </row>
    <row r="84" s="37" customFormat="1" customHeight="1" spans="1:15">
      <c r="A84" s="43" t="s">
        <v>820</v>
      </c>
      <c r="B84" s="44" t="s">
        <v>821</v>
      </c>
      <c r="C84" s="44" t="s">
        <v>822</v>
      </c>
      <c r="D84" s="44" t="s">
        <v>823</v>
      </c>
      <c r="E84" s="45" t="s">
        <v>824</v>
      </c>
      <c r="F84" s="46" t="s">
        <v>282</v>
      </c>
      <c r="G84" s="43" t="s">
        <v>303</v>
      </c>
      <c r="H84" s="43" t="s">
        <v>270</v>
      </c>
      <c r="I84" s="43" t="s">
        <v>271</v>
      </c>
      <c r="J84" s="52" t="s">
        <v>825</v>
      </c>
      <c r="K84" s="52" t="s">
        <v>826</v>
      </c>
      <c r="L84" s="52" t="s">
        <v>286</v>
      </c>
      <c r="M84" s="53" t="s">
        <v>275</v>
      </c>
      <c r="N84" s="54">
        <v>0</v>
      </c>
      <c r="O84" s="55">
        <v>-5</v>
      </c>
    </row>
    <row r="85" s="37" customFormat="1" customHeight="1" spans="1:15">
      <c r="A85" s="43" t="s">
        <v>827</v>
      </c>
      <c r="B85" s="44" t="s">
        <v>828</v>
      </c>
      <c r="C85" s="44" t="s">
        <v>829</v>
      </c>
      <c r="D85" s="44" t="s">
        <v>830</v>
      </c>
      <c r="E85" s="46" t="s">
        <v>831</v>
      </c>
      <c r="F85" s="46" t="s">
        <v>302</v>
      </c>
      <c r="G85" s="43" t="s">
        <v>269</v>
      </c>
      <c r="H85" s="43" t="s">
        <v>270</v>
      </c>
      <c r="I85" s="43" t="s">
        <v>271</v>
      </c>
      <c r="J85" s="52" t="s">
        <v>832</v>
      </c>
      <c r="K85" s="52" t="s">
        <v>833</v>
      </c>
      <c r="L85" s="52" t="s">
        <v>286</v>
      </c>
      <c r="M85" s="53" t="s">
        <v>275</v>
      </c>
      <c r="N85" s="54">
        <v>0</v>
      </c>
      <c r="O85" s="55">
        <v>-5</v>
      </c>
    </row>
    <row r="86" s="37" customFormat="1" customHeight="1" spans="1:15">
      <c r="A86" s="43" t="s">
        <v>834</v>
      </c>
      <c r="B86" s="44" t="s">
        <v>835</v>
      </c>
      <c r="C86" s="44" t="s">
        <v>836</v>
      </c>
      <c r="D86" s="44" t="s">
        <v>300</v>
      </c>
      <c r="E86" s="46" t="s">
        <v>301</v>
      </c>
      <c r="F86" s="46" t="s">
        <v>302</v>
      </c>
      <c r="G86" s="43" t="s">
        <v>269</v>
      </c>
      <c r="H86" s="43" t="s">
        <v>270</v>
      </c>
      <c r="I86" s="43" t="s">
        <v>271</v>
      </c>
      <c r="J86" s="52" t="s">
        <v>837</v>
      </c>
      <c r="K86" s="52" t="s">
        <v>838</v>
      </c>
      <c r="L86" s="52" t="s">
        <v>286</v>
      </c>
      <c r="M86" s="53" t="s">
        <v>275</v>
      </c>
      <c r="N86" s="54" t="s">
        <v>286</v>
      </c>
      <c r="O86" s="55">
        <v>-5</v>
      </c>
    </row>
    <row r="87" s="37" customFormat="1" customHeight="1" spans="1:15">
      <c r="A87" s="43" t="s">
        <v>839</v>
      </c>
      <c r="B87" s="44" t="s">
        <v>840</v>
      </c>
      <c r="C87" s="44" t="s">
        <v>841</v>
      </c>
      <c r="D87" s="44" t="s">
        <v>842</v>
      </c>
      <c r="E87" s="46" t="s">
        <v>843</v>
      </c>
      <c r="F87" s="46" t="s">
        <v>378</v>
      </c>
      <c r="G87" s="43" t="s">
        <v>269</v>
      </c>
      <c r="H87" s="43" t="s">
        <v>270</v>
      </c>
      <c r="I87" s="43" t="s">
        <v>271</v>
      </c>
      <c r="J87" s="52" t="s">
        <v>844</v>
      </c>
      <c r="K87" s="52" t="s">
        <v>845</v>
      </c>
      <c r="L87" s="52" t="s">
        <v>286</v>
      </c>
      <c r="M87" s="53" t="s">
        <v>275</v>
      </c>
      <c r="N87" s="54" t="s">
        <v>358</v>
      </c>
      <c r="O87" s="55">
        <v>-5</v>
      </c>
    </row>
    <row r="88" s="37" customFormat="1" customHeight="1" spans="1:15">
      <c r="A88" s="43" t="s">
        <v>846</v>
      </c>
      <c r="B88" s="44" t="s">
        <v>847</v>
      </c>
      <c r="C88" s="44" t="s">
        <v>848</v>
      </c>
      <c r="D88" s="44" t="s">
        <v>849</v>
      </c>
      <c r="E88" s="46" t="s">
        <v>850</v>
      </c>
      <c r="F88" s="46" t="s">
        <v>292</v>
      </c>
      <c r="G88" s="43" t="s">
        <v>586</v>
      </c>
      <c r="H88" s="43" t="s">
        <v>270</v>
      </c>
      <c r="I88" s="43" t="s">
        <v>271</v>
      </c>
      <c r="J88" s="52" t="s">
        <v>851</v>
      </c>
      <c r="K88" s="52" t="s">
        <v>852</v>
      </c>
      <c r="L88" s="52" t="s">
        <v>286</v>
      </c>
      <c r="M88" s="53" t="s">
        <v>275</v>
      </c>
      <c r="N88" s="54" t="s">
        <v>286</v>
      </c>
      <c r="O88" s="55">
        <v>-5</v>
      </c>
    </row>
    <row r="89" s="37" customFormat="1" customHeight="1" spans="1:15">
      <c r="A89" s="43" t="s">
        <v>853</v>
      </c>
      <c r="B89" s="44" t="s">
        <v>854</v>
      </c>
      <c r="C89" s="44" t="s">
        <v>855</v>
      </c>
      <c r="D89" s="44" t="s">
        <v>408</v>
      </c>
      <c r="E89" s="46" t="s">
        <v>409</v>
      </c>
      <c r="F89" s="46" t="s">
        <v>292</v>
      </c>
      <c r="G89" s="43" t="s">
        <v>586</v>
      </c>
      <c r="H89" s="43" t="s">
        <v>270</v>
      </c>
      <c r="I89" s="43" t="s">
        <v>271</v>
      </c>
      <c r="J89" s="52" t="s">
        <v>856</v>
      </c>
      <c r="K89" s="52" t="s">
        <v>857</v>
      </c>
      <c r="L89" s="52" t="s">
        <v>286</v>
      </c>
      <c r="M89" s="53" t="s">
        <v>275</v>
      </c>
      <c r="N89" s="54" t="s">
        <v>286</v>
      </c>
      <c r="O89" s="55">
        <v>-5</v>
      </c>
    </row>
    <row r="90" s="37" customFormat="1" customHeight="1" spans="1:15">
      <c r="A90" s="43" t="s">
        <v>858</v>
      </c>
      <c r="B90" s="44" t="s">
        <v>859</v>
      </c>
      <c r="C90" s="44" t="s">
        <v>860</v>
      </c>
      <c r="D90" s="44" t="s">
        <v>458</v>
      </c>
      <c r="E90" s="46" t="s">
        <v>459</v>
      </c>
      <c r="F90" s="46" t="s">
        <v>378</v>
      </c>
      <c r="G90" s="43" t="s">
        <v>586</v>
      </c>
      <c r="H90" s="43" t="s">
        <v>270</v>
      </c>
      <c r="I90" s="43" t="s">
        <v>271</v>
      </c>
      <c r="J90" s="52" t="s">
        <v>861</v>
      </c>
      <c r="K90" s="52" t="s">
        <v>862</v>
      </c>
      <c r="L90" s="52" t="s">
        <v>286</v>
      </c>
      <c r="M90" s="53" t="s">
        <v>275</v>
      </c>
      <c r="N90" s="54">
        <v>0</v>
      </c>
      <c r="O90" s="55">
        <v>-5</v>
      </c>
    </row>
    <row r="91" s="37" customFormat="1" customHeight="1" spans="1:15">
      <c r="A91" s="43" t="s">
        <v>673</v>
      </c>
      <c r="B91" s="44" t="s">
        <v>863</v>
      </c>
      <c r="C91" s="44" t="s">
        <v>864</v>
      </c>
      <c r="D91" s="44" t="s">
        <v>865</v>
      </c>
      <c r="E91" s="46" t="s">
        <v>866</v>
      </c>
      <c r="F91" s="46" t="s">
        <v>417</v>
      </c>
      <c r="G91" s="43" t="s">
        <v>586</v>
      </c>
      <c r="H91" s="43" t="s">
        <v>270</v>
      </c>
      <c r="I91" s="43" t="s">
        <v>271</v>
      </c>
      <c r="J91" s="52" t="s">
        <v>867</v>
      </c>
      <c r="K91" s="52" t="s">
        <v>868</v>
      </c>
      <c r="L91" s="52" t="s">
        <v>286</v>
      </c>
      <c r="M91" s="53" t="s">
        <v>275</v>
      </c>
      <c r="N91" s="54">
        <v>0</v>
      </c>
      <c r="O91" s="55">
        <v>-5</v>
      </c>
    </row>
    <row r="92" s="37" customFormat="1" customHeight="1" spans="1:15">
      <c r="A92" s="43" t="s">
        <v>869</v>
      </c>
      <c r="B92" s="44" t="s">
        <v>870</v>
      </c>
      <c r="C92" s="44" t="s">
        <v>871</v>
      </c>
      <c r="D92" s="44" t="s">
        <v>872</v>
      </c>
      <c r="E92" s="46" t="s">
        <v>873</v>
      </c>
      <c r="F92" s="46" t="s">
        <v>417</v>
      </c>
      <c r="G92" s="43" t="s">
        <v>586</v>
      </c>
      <c r="H92" s="43" t="s">
        <v>270</v>
      </c>
      <c r="I92" s="43" t="s">
        <v>271</v>
      </c>
      <c r="J92" s="52" t="s">
        <v>874</v>
      </c>
      <c r="K92" s="52" t="s">
        <v>875</v>
      </c>
      <c r="L92" s="52" t="s">
        <v>286</v>
      </c>
      <c r="M92" s="53" t="s">
        <v>275</v>
      </c>
      <c r="N92" s="54" t="s">
        <v>618</v>
      </c>
      <c r="O92" s="56">
        <v>0</v>
      </c>
    </row>
    <row r="93" s="37" customFormat="1" customHeight="1" spans="1:15">
      <c r="A93" s="43" t="s">
        <v>876</v>
      </c>
      <c r="B93" s="44" t="s">
        <v>877</v>
      </c>
      <c r="C93" s="44" t="s">
        <v>878</v>
      </c>
      <c r="D93" s="44" t="s">
        <v>879</v>
      </c>
      <c r="E93" s="46" t="s">
        <v>880</v>
      </c>
      <c r="F93" s="46" t="s">
        <v>378</v>
      </c>
      <c r="G93" s="43" t="s">
        <v>586</v>
      </c>
      <c r="H93" s="43" t="s">
        <v>270</v>
      </c>
      <c r="I93" s="43" t="s">
        <v>271</v>
      </c>
      <c r="J93" s="52" t="s">
        <v>881</v>
      </c>
      <c r="K93" s="52" t="s">
        <v>882</v>
      </c>
      <c r="L93" s="52" t="s">
        <v>286</v>
      </c>
      <c r="M93" s="53" t="s">
        <v>275</v>
      </c>
      <c r="N93" s="54" t="s">
        <v>337</v>
      </c>
      <c r="O93" s="55">
        <v>-5</v>
      </c>
    </row>
    <row r="94" s="37" customFormat="1" customHeight="1" spans="1:15">
      <c r="A94" s="43" t="s">
        <v>883</v>
      </c>
      <c r="B94" s="44" t="s">
        <v>884</v>
      </c>
      <c r="C94" s="44" t="s">
        <v>885</v>
      </c>
      <c r="D94" s="44" t="s">
        <v>401</v>
      </c>
      <c r="E94" s="46" t="s">
        <v>402</v>
      </c>
      <c r="F94" s="46" t="s">
        <v>292</v>
      </c>
      <c r="G94" s="43" t="s">
        <v>586</v>
      </c>
      <c r="H94" s="43" t="s">
        <v>270</v>
      </c>
      <c r="I94" s="43" t="s">
        <v>271</v>
      </c>
      <c r="J94" s="52" t="s">
        <v>886</v>
      </c>
      <c r="K94" s="52" t="s">
        <v>887</v>
      </c>
      <c r="L94" s="52" t="s">
        <v>286</v>
      </c>
      <c r="M94" s="53" t="s">
        <v>275</v>
      </c>
      <c r="N94" s="54" t="s">
        <v>358</v>
      </c>
      <c r="O94" s="55">
        <v>-5</v>
      </c>
    </row>
    <row r="95" s="37" customFormat="1" customHeight="1" spans="1:15">
      <c r="A95" s="43" t="s">
        <v>888</v>
      </c>
      <c r="B95" s="44" t="s">
        <v>889</v>
      </c>
      <c r="C95" s="44" t="s">
        <v>890</v>
      </c>
      <c r="D95" s="44" t="s">
        <v>280</v>
      </c>
      <c r="E95" s="45" t="s">
        <v>281</v>
      </c>
      <c r="F95" s="46" t="s">
        <v>282</v>
      </c>
      <c r="G95" s="43" t="s">
        <v>586</v>
      </c>
      <c r="H95" s="43" t="s">
        <v>270</v>
      </c>
      <c r="I95" s="43" t="s">
        <v>271</v>
      </c>
      <c r="J95" s="52" t="s">
        <v>891</v>
      </c>
      <c r="K95" s="52" t="s">
        <v>892</v>
      </c>
      <c r="L95" s="52" t="s">
        <v>286</v>
      </c>
      <c r="M95" s="53" t="s">
        <v>275</v>
      </c>
      <c r="N95" s="54" t="s">
        <v>618</v>
      </c>
      <c r="O95" s="56">
        <v>0</v>
      </c>
    </row>
    <row r="96" s="37" customFormat="1" customHeight="1" spans="1:15">
      <c r="A96" s="43" t="s">
        <v>893</v>
      </c>
      <c r="B96" s="44" t="s">
        <v>894</v>
      </c>
      <c r="C96" s="44" t="s">
        <v>895</v>
      </c>
      <c r="D96" s="44" t="s">
        <v>602</v>
      </c>
      <c r="E96" s="46" t="s">
        <v>603</v>
      </c>
      <c r="F96" s="46" t="s">
        <v>282</v>
      </c>
      <c r="G96" s="43" t="s">
        <v>586</v>
      </c>
      <c r="H96" s="43" t="s">
        <v>270</v>
      </c>
      <c r="I96" s="43" t="s">
        <v>271</v>
      </c>
      <c r="J96" s="52" t="s">
        <v>896</v>
      </c>
      <c r="K96" s="52" t="s">
        <v>897</v>
      </c>
      <c r="L96" s="52" t="s">
        <v>286</v>
      </c>
      <c r="M96" s="53" t="s">
        <v>275</v>
      </c>
      <c r="N96" s="54" t="s">
        <v>618</v>
      </c>
      <c r="O96" s="56">
        <v>0</v>
      </c>
    </row>
    <row r="97" s="37" customFormat="1" customHeight="1" spans="1:15">
      <c r="A97" s="43" t="s">
        <v>898</v>
      </c>
      <c r="B97" s="44" t="s">
        <v>899</v>
      </c>
      <c r="C97" s="44" t="s">
        <v>900</v>
      </c>
      <c r="D97" s="44" t="s">
        <v>458</v>
      </c>
      <c r="E97" s="46" t="s">
        <v>459</v>
      </c>
      <c r="F97" s="46" t="s">
        <v>378</v>
      </c>
      <c r="G97" s="43" t="s">
        <v>586</v>
      </c>
      <c r="H97" s="43" t="s">
        <v>270</v>
      </c>
      <c r="I97" s="43" t="s">
        <v>271</v>
      </c>
      <c r="J97" s="52" t="s">
        <v>901</v>
      </c>
      <c r="K97" s="52" t="s">
        <v>902</v>
      </c>
      <c r="L97" s="52" t="s">
        <v>286</v>
      </c>
      <c r="M97" s="53" t="s">
        <v>275</v>
      </c>
      <c r="N97" s="54">
        <v>0</v>
      </c>
      <c r="O97" s="55">
        <v>-5</v>
      </c>
    </row>
    <row r="98" s="37" customFormat="1" customHeight="1" spans="1:15">
      <c r="A98" s="43" t="s">
        <v>903</v>
      </c>
      <c r="B98" s="44" t="s">
        <v>904</v>
      </c>
      <c r="C98" s="44" t="s">
        <v>905</v>
      </c>
      <c r="D98" s="44" t="s">
        <v>865</v>
      </c>
      <c r="E98" s="46" t="s">
        <v>866</v>
      </c>
      <c r="F98" s="46" t="s">
        <v>417</v>
      </c>
      <c r="G98" s="43" t="s">
        <v>269</v>
      </c>
      <c r="H98" s="43" t="s">
        <v>270</v>
      </c>
      <c r="I98" s="43" t="s">
        <v>271</v>
      </c>
      <c r="J98" s="52" t="s">
        <v>906</v>
      </c>
      <c r="K98" s="52" t="s">
        <v>907</v>
      </c>
      <c r="L98" s="52" t="s">
        <v>286</v>
      </c>
      <c r="M98" s="53" t="s">
        <v>275</v>
      </c>
      <c r="N98" s="54">
        <v>0</v>
      </c>
      <c r="O98" s="55">
        <v>-5</v>
      </c>
    </row>
    <row r="99" s="37" customFormat="1" customHeight="1" spans="1:15">
      <c r="A99" s="43" t="s">
        <v>908</v>
      </c>
      <c r="B99" s="44" t="s">
        <v>909</v>
      </c>
      <c r="C99" s="44" t="s">
        <v>910</v>
      </c>
      <c r="D99" s="44" t="s">
        <v>790</v>
      </c>
      <c r="E99" s="46" t="s">
        <v>791</v>
      </c>
      <c r="F99" s="46" t="s">
        <v>350</v>
      </c>
      <c r="G99" s="43" t="s">
        <v>586</v>
      </c>
      <c r="H99" s="43" t="s">
        <v>270</v>
      </c>
      <c r="I99" s="43" t="s">
        <v>271</v>
      </c>
      <c r="J99" s="52" t="s">
        <v>911</v>
      </c>
      <c r="K99" s="52" t="s">
        <v>912</v>
      </c>
      <c r="L99" s="52" t="s">
        <v>286</v>
      </c>
      <c r="M99" s="53" t="s">
        <v>275</v>
      </c>
      <c r="N99" s="54" t="s">
        <v>358</v>
      </c>
      <c r="O99" s="55">
        <v>-5</v>
      </c>
    </row>
    <row r="100" s="37" customFormat="1" customHeight="1" spans="1:15">
      <c r="A100" s="43" t="s">
        <v>913</v>
      </c>
      <c r="B100" s="44" t="s">
        <v>914</v>
      </c>
      <c r="C100" s="44" t="s">
        <v>915</v>
      </c>
      <c r="D100" s="44" t="s">
        <v>385</v>
      </c>
      <c r="E100" s="46" t="s">
        <v>386</v>
      </c>
      <c r="F100" s="46" t="s">
        <v>387</v>
      </c>
      <c r="G100" s="43" t="s">
        <v>269</v>
      </c>
      <c r="H100" s="43" t="s">
        <v>270</v>
      </c>
      <c r="I100" s="43" t="s">
        <v>271</v>
      </c>
      <c r="J100" s="52" t="s">
        <v>916</v>
      </c>
      <c r="K100" s="52" t="s">
        <v>917</v>
      </c>
      <c r="L100" s="52" t="s">
        <v>286</v>
      </c>
      <c r="M100" s="53" t="s">
        <v>275</v>
      </c>
      <c r="N100" s="54" t="s">
        <v>276</v>
      </c>
      <c r="O100" s="55">
        <v>-5</v>
      </c>
    </row>
    <row r="101" s="37" customFormat="1" customHeight="1" spans="1:15">
      <c r="A101" s="43" t="s">
        <v>918</v>
      </c>
      <c r="B101" s="44" t="s">
        <v>919</v>
      </c>
      <c r="C101" s="44" t="s">
        <v>920</v>
      </c>
      <c r="D101" s="44" t="s">
        <v>921</v>
      </c>
      <c r="E101" s="46" t="s">
        <v>922</v>
      </c>
      <c r="F101" s="46" t="s">
        <v>417</v>
      </c>
      <c r="G101" s="43" t="s">
        <v>269</v>
      </c>
      <c r="H101" s="43" t="s">
        <v>270</v>
      </c>
      <c r="I101" s="43" t="s">
        <v>271</v>
      </c>
      <c r="J101" s="52" t="s">
        <v>923</v>
      </c>
      <c r="K101" s="52" t="s">
        <v>924</v>
      </c>
      <c r="L101" s="52" t="s">
        <v>286</v>
      </c>
      <c r="M101" s="53" t="s">
        <v>275</v>
      </c>
      <c r="N101" s="54" t="s">
        <v>358</v>
      </c>
      <c r="O101" s="55">
        <v>-5</v>
      </c>
    </row>
    <row r="102" s="37" customFormat="1" customHeight="1" spans="1:15">
      <c r="A102" s="43" t="s">
        <v>925</v>
      </c>
      <c r="B102" s="44" t="s">
        <v>926</v>
      </c>
      <c r="C102" s="44" t="s">
        <v>927</v>
      </c>
      <c r="D102" s="44" t="s">
        <v>676</v>
      </c>
      <c r="E102" s="46" t="s">
        <v>677</v>
      </c>
      <c r="F102" s="46" t="s">
        <v>510</v>
      </c>
      <c r="G102" s="43" t="s">
        <v>269</v>
      </c>
      <c r="H102" s="43" t="s">
        <v>270</v>
      </c>
      <c r="I102" s="43" t="s">
        <v>271</v>
      </c>
      <c r="J102" s="52" t="s">
        <v>928</v>
      </c>
      <c r="K102" s="52" t="s">
        <v>929</v>
      </c>
      <c r="L102" s="52" t="s">
        <v>286</v>
      </c>
      <c r="M102" s="53" t="s">
        <v>275</v>
      </c>
      <c r="N102" s="54" t="s">
        <v>276</v>
      </c>
      <c r="O102" s="55">
        <v>-5</v>
      </c>
    </row>
    <row r="103" s="37" customFormat="1" customHeight="1" spans="1:15">
      <c r="A103" s="43" t="s">
        <v>930</v>
      </c>
      <c r="B103" s="44" t="s">
        <v>931</v>
      </c>
      <c r="C103" s="44" t="s">
        <v>932</v>
      </c>
      <c r="D103" s="44" t="s">
        <v>933</v>
      </c>
      <c r="E103" s="46" t="s">
        <v>934</v>
      </c>
      <c r="F103" s="46" t="s">
        <v>417</v>
      </c>
      <c r="G103" s="43" t="s">
        <v>269</v>
      </c>
      <c r="H103" s="43" t="s">
        <v>270</v>
      </c>
      <c r="I103" s="43" t="s">
        <v>271</v>
      </c>
      <c r="J103" s="52" t="s">
        <v>935</v>
      </c>
      <c r="K103" s="52" t="s">
        <v>936</v>
      </c>
      <c r="L103" s="52" t="s">
        <v>286</v>
      </c>
      <c r="M103" s="53" t="s">
        <v>275</v>
      </c>
      <c r="N103" s="54" t="s">
        <v>276</v>
      </c>
      <c r="O103" s="55">
        <v>-5</v>
      </c>
    </row>
    <row r="104" s="37" customFormat="1" customHeight="1" spans="1:15">
      <c r="A104" s="43" t="s">
        <v>937</v>
      </c>
      <c r="B104" s="44" t="s">
        <v>938</v>
      </c>
      <c r="C104" s="44" t="s">
        <v>939</v>
      </c>
      <c r="D104" s="44" t="s">
        <v>940</v>
      </c>
      <c r="E104" s="45" t="s">
        <v>941</v>
      </c>
      <c r="F104" s="46" t="s">
        <v>282</v>
      </c>
      <c r="G104" s="43" t="s">
        <v>269</v>
      </c>
      <c r="H104" s="43" t="s">
        <v>270</v>
      </c>
      <c r="I104" s="43" t="s">
        <v>271</v>
      </c>
      <c r="J104" s="52" t="s">
        <v>942</v>
      </c>
      <c r="K104" s="52" t="s">
        <v>943</v>
      </c>
      <c r="L104" s="52" t="s">
        <v>286</v>
      </c>
      <c r="M104" s="53" t="s">
        <v>275</v>
      </c>
      <c r="N104" s="54" t="s">
        <v>286</v>
      </c>
      <c r="O104" s="55">
        <v>-5</v>
      </c>
    </row>
    <row r="105" s="37" customFormat="1" customHeight="1" spans="1:15">
      <c r="A105" s="43" t="s">
        <v>944</v>
      </c>
      <c r="B105" s="44" t="s">
        <v>945</v>
      </c>
      <c r="C105" s="44" t="s">
        <v>946</v>
      </c>
      <c r="D105" s="44" t="s">
        <v>715</v>
      </c>
      <c r="E105" s="46" t="s">
        <v>716</v>
      </c>
      <c r="F105" s="46" t="s">
        <v>268</v>
      </c>
      <c r="G105" s="43" t="s">
        <v>269</v>
      </c>
      <c r="H105" s="43" t="s">
        <v>270</v>
      </c>
      <c r="I105" s="43" t="s">
        <v>271</v>
      </c>
      <c r="J105" s="52" t="s">
        <v>947</v>
      </c>
      <c r="K105" s="52" t="s">
        <v>948</v>
      </c>
      <c r="L105" s="52" t="s">
        <v>286</v>
      </c>
      <c r="M105" s="53" t="s">
        <v>275</v>
      </c>
      <c r="N105" s="54">
        <v>0</v>
      </c>
      <c r="O105" s="55">
        <v>-5</v>
      </c>
    </row>
    <row r="106" s="37" customFormat="1" customHeight="1" spans="1:15">
      <c r="A106" s="43" t="s">
        <v>949</v>
      </c>
      <c r="B106" s="44" t="s">
        <v>950</v>
      </c>
      <c r="C106" s="44" t="s">
        <v>951</v>
      </c>
      <c r="D106" s="44" t="s">
        <v>865</v>
      </c>
      <c r="E106" s="46" t="s">
        <v>866</v>
      </c>
      <c r="F106" s="46" t="s">
        <v>417</v>
      </c>
      <c r="G106" s="43" t="s">
        <v>269</v>
      </c>
      <c r="H106" s="43" t="s">
        <v>270</v>
      </c>
      <c r="I106" s="43" t="s">
        <v>271</v>
      </c>
      <c r="J106" s="52" t="s">
        <v>952</v>
      </c>
      <c r="K106" s="52" t="s">
        <v>953</v>
      </c>
      <c r="L106" s="52" t="s">
        <v>286</v>
      </c>
      <c r="M106" s="53" t="s">
        <v>275</v>
      </c>
      <c r="N106" s="54" t="s">
        <v>276</v>
      </c>
      <c r="O106" s="55">
        <v>-5</v>
      </c>
    </row>
    <row r="107" s="37" customFormat="1" customHeight="1" spans="1:15">
      <c r="A107" s="43" t="s">
        <v>954</v>
      </c>
      <c r="B107" s="44" t="s">
        <v>955</v>
      </c>
      <c r="C107" s="44" t="s">
        <v>956</v>
      </c>
      <c r="D107" s="44" t="s">
        <v>957</v>
      </c>
      <c r="E107" s="46" t="s">
        <v>958</v>
      </c>
      <c r="F107" s="46" t="s">
        <v>282</v>
      </c>
      <c r="G107" s="43" t="s">
        <v>269</v>
      </c>
      <c r="H107" s="43" t="s">
        <v>270</v>
      </c>
      <c r="I107" s="43" t="s">
        <v>271</v>
      </c>
      <c r="J107" s="52" t="s">
        <v>959</v>
      </c>
      <c r="K107" s="52" t="s">
        <v>960</v>
      </c>
      <c r="L107" s="52" t="s">
        <v>286</v>
      </c>
      <c r="M107" s="53" t="s">
        <v>275</v>
      </c>
      <c r="N107" s="54" t="s">
        <v>618</v>
      </c>
      <c r="O107" s="56">
        <v>0</v>
      </c>
    </row>
    <row r="108" s="37" customFormat="1" customHeight="1" spans="1:15">
      <c r="A108" s="43" t="s">
        <v>961</v>
      </c>
      <c r="B108" s="44" t="s">
        <v>962</v>
      </c>
      <c r="C108" s="44" t="s">
        <v>963</v>
      </c>
      <c r="D108" s="44" t="s">
        <v>964</v>
      </c>
      <c r="E108" s="46" t="s">
        <v>965</v>
      </c>
      <c r="F108" s="46" t="s">
        <v>282</v>
      </c>
      <c r="G108" s="43" t="s">
        <v>269</v>
      </c>
      <c r="H108" s="43" t="s">
        <v>270</v>
      </c>
      <c r="I108" s="43" t="s">
        <v>271</v>
      </c>
      <c r="J108" s="52" t="s">
        <v>966</v>
      </c>
      <c r="K108" s="52" t="s">
        <v>967</v>
      </c>
      <c r="L108" s="52" t="s">
        <v>286</v>
      </c>
      <c r="M108" s="53" t="s">
        <v>275</v>
      </c>
      <c r="N108" s="54" t="s">
        <v>286</v>
      </c>
      <c r="O108" s="55">
        <v>-5</v>
      </c>
    </row>
    <row r="109" s="37" customFormat="1" customHeight="1" spans="1:15">
      <c r="A109" s="43" t="s">
        <v>968</v>
      </c>
      <c r="B109" s="44" t="s">
        <v>969</v>
      </c>
      <c r="C109" s="44" t="s">
        <v>970</v>
      </c>
      <c r="D109" s="44" t="s">
        <v>528</v>
      </c>
      <c r="E109" s="45" t="s">
        <v>529</v>
      </c>
      <c r="F109" s="46" t="s">
        <v>378</v>
      </c>
      <c r="G109" s="43" t="s">
        <v>269</v>
      </c>
      <c r="H109" s="43" t="s">
        <v>270</v>
      </c>
      <c r="I109" s="43" t="s">
        <v>271</v>
      </c>
      <c r="J109" s="52" t="s">
        <v>971</v>
      </c>
      <c r="K109" s="52" t="s">
        <v>972</v>
      </c>
      <c r="L109" s="52" t="s">
        <v>286</v>
      </c>
      <c r="M109" s="53" t="s">
        <v>275</v>
      </c>
      <c r="N109" s="54" t="s">
        <v>276</v>
      </c>
      <c r="O109" s="55">
        <v>-5</v>
      </c>
    </row>
    <row r="110" s="37" customFormat="1" customHeight="1" spans="1:15">
      <c r="A110" s="43" t="s">
        <v>973</v>
      </c>
      <c r="B110" s="44" t="s">
        <v>974</v>
      </c>
      <c r="C110" s="44" t="s">
        <v>975</v>
      </c>
      <c r="D110" s="44" t="s">
        <v>797</v>
      </c>
      <c r="E110" s="46" t="s">
        <v>798</v>
      </c>
      <c r="F110" s="46" t="s">
        <v>350</v>
      </c>
      <c r="G110" s="43" t="s">
        <v>269</v>
      </c>
      <c r="H110" s="43" t="s">
        <v>270</v>
      </c>
      <c r="I110" s="43" t="s">
        <v>271</v>
      </c>
      <c r="J110" s="52" t="s">
        <v>976</v>
      </c>
      <c r="K110" s="52" t="s">
        <v>977</v>
      </c>
      <c r="L110" s="52" t="s">
        <v>286</v>
      </c>
      <c r="M110" s="53" t="s">
        <v>275</v>
      </c>
      <c r="N110" s="54" t="s">
        <v>618</v>
      </c>
      <c r="O110" s="56">
        <v>0</v>
      </c>
    </row>
    <row r="111" s="37" customFormat="1" customHeight="1" spans="1:15">
      <c r="A111" s="43" t="s">
        <v>978</v>
      </c>
      <c r="B111" s="44" t="s">
        <v>979</v>
      </c>
      <c r="C111" s="44" t="s">
        <v>980</v>
      </c>
      <c r="D111" s="44" t="s">
        <v>266</v>
      </c>
      <c r="E111" s="45" t="s">
        <v>267</v>
      </c>
      <c r="F111" s="46" t="s">
        <v>268</v>
      </c>
      <c r="G111" s="43" t="s">
        <v>269</v>
      </c>
      <c r="H111" s="43" t="s">
        <v>270</v>
      </c>
      <c r="I111" s="43" t="s">
        <v>271</v>
      </c>
      <c r="J111" s="52" t="s">
        <v>981</v>
      </c>
      <c r="K111" s="52" t="s">
        <v>982</v>
      </c>
      <c r="L111" s="52" t="s">
        <v>286</v>
      </c>
      <c r="M111" s="53" t="s">
        <v>275</v>
      </c>
      <c r="N111" s="54">
        <v>0</v>
      </c>
      <c r="O111" s="55">
        <v>-5</v>
      </c>
    </row>
    <row r="112" s="37" customFormat="1" customHeight="1" spans="1:15">
      <c r="A112" s="43" t="s">
        <v>983</v>
      </c>
      <c r="B112" s="44" t="s">
        <v>984</v>
      </c>
      <c r="C112" s="44" t="s">
        <v>985</v>
      </c>
      <c r="D112" s="44" t="s">
        <v>545</v>
      </c>
      <c r="E112" s="46" t="s">
        <v>546</v>
      </c>
      <c r="F112" s="46" t="s">
        <v>547</v>
      </c>
      <c r="G112" s="43" t="s">
        <v>269</v>
      </c>
      <c r="H112" s="43" t="s">
        <v>270</v>
      </c>
      <c r="I112" s="43" t="s">
        <v>271</v>
      </c>
      <c r="J112" s="52" t="s">
        <v>986</v>
      </c>
      <c r="K112" s="52" t="s">
        <v>987</v>
      </c>
      <c r="L112" s="52" t="s">
        <v>286</v>
      </c>
      <c r="M112" s="53" t="s">
        <v>275</v>
      </c>
      <c r="N112" s="54">
        <v>0</v>
      </c>
      <c r="O112" s="55">
        <v>-5</v>
      </c>
    </row>
    <row r="113" s="37" customFormat="1" customHeight="1" spans="1:15">
      <c r="A113" s="43" t="s">
        <v>988</v>
      </c>
      <c r="B113" s="44" t="s">
        <v>989</v>
      </c>
      <c r="C113" s="44" t="s">
        <v>990</v>
      </c>
      <c r="D113" s="44" t="s">
        <v>408</v>
      </c>
      <c r="E113" s="46" t="s">
        <v>409</v>
      </c>
      <c r="F113" s="46" t="s">
        <v>292</v>
      </c>
      <c r="G113" s="43" t="s">
        <v>269</v>
      </c>
      <c r="H113" s="43" t="s">
        <v>270</v>
      </c>
      <c r="I113" s="43" t="s">
        <v>271</v>
      </c>
      <c r="J113" s="52" t="s">
        <v>991</v>
      </c>
      <c r="K113" s="52" t="s">
        <v>992</v>
      </c>
      <c r="L113" s="52" t="s">
        <v>286</v>
      </c>
      <c r="M113" s="53" t="s">
        <v>275</v>
      </c>
      <c r="N113" s="54">
        <v>0</v>
      </c>
      <c r="O113" s="55">
        <v>-5</v>
      </c>
    </row>
    <row r="114" s="37" customFormat="1" customHeight="1" spans="1:15">
      <c r="A114" s="43" t="s">
        <v>993</v>
      </c>
      <c r="B114" s="44" t="s">
        <v>994</v>
      </c>
      <c r="C114" s="44" t="s">
        <v>995</v>
      </c>
      <c r="D114" s="44" t="s">
        <v>933</v>
      </c>
      <c r="E114" s="46" t="s">
        <v>934</v>
      </c>
      <c r="F114" s="46" t="s">
        <v>417</v>
      </c>
      <c r="G114" s="43" t="s">
        <v>269</v>
      </c>
      <c r="H114" s="43" t="s">
        <v>270</v>
      </c>
      <c r="I114" s="43" t="s">
        <v>271</v>
      </c>
      <c r="J114" s="52" t="s">
        <v>996</v>
      </c>
      <c r="K114" s="52" t="s">
        <v>997</v>
      </c>
      <c r="L114" s="52" t="s">
        <v>286</v>
      </c>
      <c r="M114" s="53" t="s">
        <v>275</v>
      </c>
      <c r="N114" s="54" t="s">
        <v>358</v>
      </c>
      <c r="O114" s="55">
        <v>-5</v>
      </c>
    </row>
    <row r="115" s="37" customFormat="1" customHeight="1" spans="1:15">
      <c r="A115" s="43" t="s">
        <v>998</v>
      </c>
      <c r="B115" s="44" t="s">
        <v>999</v>
      </c>
      <c r="C115" s="44" t="s">
        <v>1000</v>
      </c>
      <c r="D115" s="44" t="s">
        <v>570</v>
      </c>
      <c r="E115" s="45" t="s">
        <v>571</v>
      </c>
      <c r="F115" s="46" t="s">
        <v>350</v>
      </c>
      <c r="G115" s="43" t="s">
        <v>269</v>
      </c>
      <c r="H115" s="43" t="s">
        <v>270</v>
      </c>
      <c r="I115" s="43" t="s">
        <v>271</v>
      </c>
      <c r="J115" s="52" t="s">
        <v>1001</v>
      </c>
      <c r="K115" s="52" t="s">
        <v>1002</v>
      </c>
      <c r="L115" s="52" t="s">
        <v>286</v>
      </c>
      <c r="M115" s="53" t="s">
        <v>275</v>
      </c>
      <c r="N115" s="54">
        <v>0</v>
      </c>
      <c r="O115" s="55">
        <v>-5</v>
      </c>
    </row>
    <row r="116" s="37" customFormat="1" customHeight="1" spans="1:15">
      <c r="A116" s="43" t="s">
        <v>1003</v>
      </c>
      <c r="B116" s="44" t="s">
        <v>1004</v>
      </c>
      <c r="C116" s="44" t="s">
        <v>1005</v>
      </c>
      <c r="D116" s="44" t="s">
        <v>393</v>
      </c>
      <c r="E116" s="45" t="s">
        <v>394</v>
      </c>
      <c r="F116" s="46" t="s">
        <v>395</v>
      </c>
      <c r="G116" s="43" t="s">
        <v>269</v>
      </c>
      <c r="H116" s="43" t="s">
        <v>270</v>
      </c>
      <c r="I116" s="43" t="s">
        <v>271</v>
      </c>
      <c r="J116" s="52" t="s">
        <v>1006</v>
      </c>
      <c r="K116" s="52" t="s">
        <v>1007</v>
      </c>
      <c r="L116" s="52" t="s">
        <v>286</v>
      </c>
      <c r="M116" s="53" t="s">
        <v>275</v>
      </c>
      <c r="N116" s="54" t="s">
        <v>337</v>
      </c>
      <c r="O116" s="55">
        <v>-5</v>
      </c>
    </row>
    <row r="117" s="37" customFormat="1" customHeight="1" spans="1:15">
      <c r="A117" s="43" t="s">
        <v>1008</v>
      </c>
      <c r="B117" s="44" t="s">
        <v>1009</v>
      </c>
      <c r="C117" s="44" t="s">
        <v>1010</v>
      </c>
      <c r="D117" s="44" t="s">
        <v>775</v>
      </c>
      <c r="E117" s="46" t="s">
        <v>776</v>
      </c>
      <c r="F117" s="46" t="s">
        <v>282</v>
      </c>
      <c r="G117" s="43" t="s">
        <v>269</v>
      </c>
      <c r="H117" s="43" t="s">
        <v>270</v>
      </c>
      <c r="I117" s="43" t="s">
        <v>271</v>
      </c>
      <c r="J117" s="52" t="s">
        <v>1011</v>
      </c>
      <c r="K117" s="52" t="s">
        <v>1012</v>
      </c>
      <c r="L117" s="52" t="s">
        <v>286</v>
      </c>
      <c r="M117" s="53" t="s">
        <v>275</v>
      </c>
      <c r="N117" s="54">
        <v>0</v>
      </c>
      <c r="O117" s="55">
        <v>-5</v>
      </c>
    </row>
    <row r="118" s="37" customFormat="1" customHeight="1" spans="1:15">
      <c r="A118" s="43" t="s">
        <v>1013</v>
      </c>
      <c r="B118" s="44" t="s">
        <v>1014</v>
      </c>
      <c r="C118" s="44" t="s">
        <v>1015</v>
      </c>
      <c r="D118" s="44" t="s">
        <v>584</v>
      </c>
      <c r="E118" s="45" t="s">
        <v>585</v>
      </c>
      <c r="F118" s="46" t="s">
        <v>417</v>
      </c>
      <c r="G118" s="43" t="s">
        <v>269</v>
      </c>
      <c r="H118" s="43" t="s">
        <v>270</v>
      </c>
      <c r="I118" s="43" t="s">
        <v>271</v>
      </c>
      <c r="J118" s="52" t="s">
        <v>1016</v>
      </c>
      <c r="K118" s="52" t="s">
        <v>1017</v>
      </c>
      <c r="L118" s="52" t="s">
        <v>286</v>
      </c>
      <c r="M118" s="53" t="s">
        <v>275</v>
      </c>
      <c r="N118" s="54" t="s">
        <v>358</v>
      </c>
      <c r="O118" s="55">
        <v>-5</v>
      </c>
    </row>
    <row r="119" s="37" customFormat="1" customHeight="1" spans="1:15">
      <c r="A119" s="43" t="s">
        <v>1018</v>
      </c>
      <c r="B119" s="44" t="s">
        <v>1019</v>
      </c>
      <c r="C119" s="44" t="s">
        <v>1020</v>
      </c>
      <c r="D119" s="44" t="s">
        <v>933</v>
      </c>
      <c r="E119" s="46" t="s">
        <v>934</v>
      </c>
      <c r="F119" s="46" t="s">
        <v>417</v>
      </c>
      <c r="G119" s="43" t="s">
        <v>269</v>
      </c>
      <c r="H119" s="43" t="s">
        <v>270</v>
      </c>
      <c r="I119" s="43" t="s">
        <v>271</v>
      </c>
      <c r="J119" s="52" t="s">
        <v>1021</v>
      </c>
      <c r="K119" s="52" t="s">
        <v>1022</v>
      </c>
      <c r="L119" s="52" t="s">
        <v>286</v>
      </c>
      <c r="M119" s="53" t="s">
        <v>275</v>
      </c>
      <c r="N119" s="54">
        <v>0</v>
      </c>
      <c r="O119" s="55">
        <v>-5</v>
      </c>
    </row>
    <row r="120" s="37" customFormat="1" customHeight="1" spans="1:15">
      <c r="A120" s="43" t="s">
        <v>1023</v>
      </c>
      <c r="B120" s="44" t="s">
        <v>1024</v>
      </c>
      <c r="C120" s="44" t="s">
        <v>1025</v>
      </c>
      <c r="D120" s="44" t="s">
        <v>1026</v>
      </c>
      <c r="E120" s="46" t="s">
        <v>1027</v>
      </c>
      <c r="F120" s="46" t="s">
        <v>387</v>
      </c>
      <c r="G120" s="43" t="s">
        <v>269</v>
      </c>
      <c r="H120" s="43" t="s">
        <v>270</v>
      </c>
      <c r="I120" s="43" t="s">
        <v>271</v>
      </c>
      <c r="J120" s="52" t="s">
        <v>942</v>
      </c>
      <c r="K120" s="52" t="s">
        <v>1028</v>
      </c>
      <c r="L120" s="52" t="s">
        <v>286</v>
      </c>
      <c r="M120" s="53" t="s">
        <v>275</v>
      </c>
      <c r="N120" s="54">
        <v>0</v>
      </c>
      <c r="O120" s="55">
        <v>-5</v>
      </c>
    </row>
    <row r="121" s="37" customFormat="1" customHeight="1" spans="1:15">
      <c r="A121" s="43" t="s">
        <v>1029</v>
      </c>
      <c r="B121" s="44" t="s">
        <v>1030</v>
      </c>
      <c r="C121" s="44" t="s">
        <v>1031</v>
      </c>
      <c r="D121" s="44" t="s">
        <v>348</v>
      </c>
      <c r="E121" s="45" t="s">
        <v>349</v>
      </c>
      <c r="F121" s="46" t="s">
        <v>350</v>
      </c>
      <c r="G121" s="43" t="s">
        <v>269</v>
      </c>
      <c r="H121" s="43" t="s">
        <v>270</v>
      </c>
      <c r="I121" s="43" t="s">
        <v>271</v>
      </c>
      <c r="J121" s="52" t="s">
        <v>1032</v>
      </c>
      <c r="K121" s="52" t="s">
        <v>1033</v>
      </c>
      <c r="L121" s="52" t="s">
        <v>286</v>
      </c>
      <c r="M121" s="53" t="s">
        <v>275</v>
      </c>
      <c r="N121" s="54" t="s">
        <v>358</v>
      </c>
      <c r="O121" s="55">
        <v>-5</v>
      </c>
    </row>
    <row r="122" s="37" customFormat="1" customHeight="1" spans="1:15">
      <c r="A122" s="43" t="s">
        <v>1034</v>
      </c>
      <c r="B122" s="44" t="s">
        <v>1035</v>
      </c>
      <c r="C122" s="44" t="s">
        <v>1036</v>
      </c>
      <c r="D122" s="44" t="s">
        <v>921</v>
      </c>
      <c r="E122" s="46" t="s">
        <v>922</v>
      </c>
      <c r="F122" s="46" t="s">
        <v>417</v>
      </c>
      <c r="G122" s="43" t="s">
        <v>663</v>
      </c>
      <c r="H122" s="43" t="s">
        <v>270</v>
      </c>
      <c r="I122" s="43" t="s">
        <v>271</v>
      </c>
      <c r="J122" s="52" t="s">
        <v>1037</v>
      </c>
      <c r="K122" s="52" t="s">
        <v>1038</v>
      </c>
      <c r="L122" s="52" t="s">
        <v>286</v>
      </c>
      <c r="M122" s="53" t="s">
        <v>275</v>
      </c>
      <c r="N122" s="54" t="s">
        <v>324</v>
      </c>
      <c r="O122" s="55">
        <v>-5</v>
      </c>
    </row>
    <row r="123" s="37" customFormat="1" customHeight="1" spans="1:15">
      <c r="A123" s="43" t="s">
        <v>1039</v>
      </c>
      <c r="B123" s="44" t="s">
        <v>1040</v>
      </c>
      <c r="C123" s="44" t="s">
        <v>1041</v>
      </c>
      <c r="D123" s="44" t="s">
        <v>341</v>
      </c>
      <c r="E123" s="45" t="s">
        <v>342</v>
      </c>
      <c r="F123" s="46" t="s">
        <v>292</v>
      </c>
      <c r="G123" s="43" t="s">
        <v>663</v>
      </c>
      <c r="H123" s="43" t="s">
        <v>270</v>
      </c>
      <c r="I123" s="43" t="s">
        <v>271</v>
      </c>
      <c r="J123" s="52" t="s">
        <v>1042</v>
      </c>
      <c r="K123" s="52" t="s">
        <v>1043</v>
      </c>
      <c r="L123" s="52" t="s">
        <v>286</v>
      </c>
      <c r="M123" s="53" t="s">
        <v>275</v>
      </c>
      <c r="N123" s="54" t="s">
        <v>337</v>
      </c>
      <c r="O123" s="55">
        <v>-5</v>
      </c>
    </row>
    <row r="124" s="36" customFormat="1" customHeight="1" spans="1:15">
      <c r="A124" s="57" t="s">
        <v>1044</v>
      </c>
      <c r="B124" s="57" t="s">
        <v>1045</v>
      </c>
      <c r="C124" s="57" t="s">
        <v>1046</v>
      </c>
      <c r="D124" s="57" t="s">
        <v>1047</v>
      </c>
      <c r="E124" s="58" t="s">
        <v>1048</v>
      </c>
      <c r="F124" s="58" t="s">
        <v>1049</v>
      </c>
      <c r="G124" s="57" t="s">
        <v>269</v>
      </c>
      <c r="H124" s="57" t="s">
        <v>270</v>
      </c>
      <c r="I124" s="57" t="s">
        <v>271</v>
      </c>
      <c r="J124" s="59" t="s">
        <v>1050</v>
      </c>
      <c r="K124" s="59" t="s">
        <v>1051</v>
      </c>
      <c r="L124" s="59" t="s">
        <v>624</v>
      </c>
      <c r="M124" s="60" t="s">
        <v>1052</v>
      </c>
      <c r="N124" s="54">
        <v>0</v>
      </c>
      <c r="O124" s="55"/>
    </row>
    <row r="125" s="36" customFormat="1" customHeight="1" spans="1:15">
      <c r="A125" s="57" t="s">
        <v>1053</v>
      </c>
      <c r="B125" s="57" t="s">
        <v>1054</v>
      </c>
      <c r="C125" s="57" t="s">
        <v>1055</v>
      </c>
      <c r="D125" s="57" t="s">
        <v>1056</v>
      </c>
      <c r="E125" s="58" t="s">
        <v>1057</v>
      </c>
      <c r="F125" s="58" t="s">
        <v>1058</v>
      </c>
      <c r="G125" s="57" t="s">
        <v>269</v>
      </c>
      <c r="H125" s="57" t="s">
        <v>270</v>
      </c>
      <c r="I125" s="57" t="s">
        <v>271</v>
      </c>
      <c r="J125" s="59" t="s">
        <v>1059</v>
      </c>
      <c r="K125" s="59" t="s">
        <v>724</v>
      </c>
      <c r="L125" s="59" t="s">
        <v>624</v>
      </c>
      <c r="M125" s="60" t="s">
        <v>1052</v>
      </c>
      <c r="N125" s="54" t="s">
        <v>286</v>
      </c>
      <c r="O125" s="55"/>
    </row>
    <row r="126" s="36" customFormat="1" customHeight="1" spans="1:15">
      <c r="A126" s="57" t="s">
        <v>1060</v>
      </c>
      <c r="B126" s="57" t="s">
        <v>1061</v>
      </c>
      <c r="C126" s="57" t="s">
        <v>1062</v>
      </c>
      <c r="D126" s="57" t="s">
        <v>430</v>
      </c>
      <c r="E126" s="58" t="s">
        <v>1063</v>
      </c>
      <c r="F126" s="58" t="s">
        <v>1064</v>
      </c>
      <c r="G126" s="57" t="s">
        <v>269</v>
      </c>
      <c r="H126" s="57" t="s">
        <v>270</v>
      </c>
      <c r="I126" s="57" t="s">
        <v>271</v>
      </c>
      <c r="J126" s="59" t="s">
        <v>1065</v>
      </c>
      <c r="K126" s="59" t="s">
        <v>1066</v>
      </c>
      <c r="L126" s="59" t="s">
        <v>624</v>
      </c>
      <c r="M126" s="60" t="s">
        <v>1052</v>
      </c>
      <c r="N126" s="54" t="s">
        <v>624</v>
      </c>
      <c r="O126" s="55"/>
    </row>
    <row r="127" s="36" customFormat="1" customHeight="1" spans="1:15">
      <c r="A127" s="57" t="s">
        <v>1067</v>
      </c>
      <c r="B127" s="57" t="s">
        <v>1068</v>
      </c>
      <c r="C127" s="57" t="s">
        <v>1069</v>
      </c>
      <c r="D127" s="57" t="s">
        <v>1070</v>
      </c>
      <c r="E127" s="58" t="s">
        <v>1071</v>
      </c>
      <c r="F127" s="58" t="s">
        <v>1049</v>
      </c>
      <c r="G127" s="57" t="s">
        <v>269</v>
      </c>
      <c r="H127" s="57" t="s">
        <v>270</v>
      </c>
      <c r="I127" s="57" t="s">
        <v>271</v>
      </c>
      <c r="J127" s="59" t="s">
        <v>1072</v>
      </c>
      <c r="K127" s="59" t="s">
        <v>1073</v>
      </c>
      <c r="L127" s="59" t="s">
        <v>624</v>
      </c>
      <c r="M127" s="60" t="s">
        <v>1052</v>
      </c>
      <c r="N127" s="54">
        <v>0</v>
      </c>
      <c r="O127" s="55"/>
    </row>
    <row r="128" s="36" customFormat="1" customHeight="1" spans="1:15">
      <c r="A128" s="57" t="s">
        <v>1074</v>
      </c>
      <c r="B128" s="57" t="s">
        <v>1075</v>
      </c>
      <c r="C128" s="57" t="s">
        <v>1076</v>
      </c>
      <c r="D128" s="57" t="s">
        <v>1077</v>
      </c>
      <c r="E128" s="58" t="s">
        <v>1078</v>
      </c>
      <c r="F128" s="58" t="s">
        <v>1049</v>
      </c>
      <c r="G128" s="57" t="s">
        <v>269</v>
      </c>
      <c r="H128" s="57" t="s">
        <v>270</v>
      </c>
      <c r="I128" s="57" t="s">
        <v>271</v>
      </c>
      <c r="J128" s="59" t="s">
        <v>1079</v>
      </c>
      <c r="K128" s="59" t="s">
        <v>1080</v>
      </c>
      <c r="L128" s="59" t="s">
        <v>624</v>
      </c>
      <c r="M128" s="60" t="s">
        <v>1052</v>
      </c>
      <c r="N128" s="54" t="s">
        <v>624</v>
      </c>
      <c r="O128" s="55"/>
    </row>
    <row r="129" s="36" customFormat="1" customHeight="1" spans="1:15">
      <c r="A129" s="57" t="s">
        <v>1081</v>
      </c>
      <c r="B129" s="57" t="s">
        <v>1082</v>
      </c>
      <c r="C129" s="57" t="s">
        <v>1083</v>
      </c>
      <c r="D129" s="57" t="s">
        <v>393</v>
      </c>
      <c r="E129" s="58" t="s">
        <v>1084</v>
      </c>
      <c r="F129" s="58" t="s">
        <v>1085</v>
      </c>
      <c r="G129" s="57" t="s">
        <v>269</v>
      </c>
      <c r="H129" s="57" t="s">
        <v>270</v>
      </c>
      <c r="I129" s="57" t="s">
        <v>271</v>
      </c>
      <c r="J129" s="59" t="s">
        <v>1086</v>
      </c>
      <c r="K129" s="59" t="s">
        <v>1087</v>
      </c>
      <c r="L129" s="59" t="s">
        <v>624</v>
      </c>
      <c r="M129" s="60" t="s">
        <v>1052</v>
      </c>
      <c r="N129" s="54">
        <v>0</v>
      </c>
      <c r="O129" s="55"/>
    </row>
    <row r="130" s="36" customFormat="1" customHeight="1" spans="1:15">
      <c r="A130" s="57" t="s">
        <v>1088</v>
      </c>
      <c r="B130" s="57" t="s">
        <v>1089</v>
      </c>
      <c r="C130" s="57" t="s">
        <v>1090</v>
      </c>
      <c r="D130" s="57" t="s">
        <v>842</v>
      </c>
      <c r="E130" s="58" t="s">
        <v>843</v>
      </c>
      <c r="F130" s="58" t="s">
        <v>1091</v>
      </c>
      <c r="G130" s="57" t="s">
        <v>663</v>
      </c>
      <c r="H130" s="57" t="s">
        <v>270</v>
      </c>
      <c r="I130" s="57" t="s">
        <v>271</v>
      </c>
      <c r="J130" s="59" t="s">
        <v>1092</v>
      </c>
      <c r="K130" s="59" t="s">
        <v>1093</v>
      </c>
      <c r="L130" s="59" t="s">
        <v>624</v>
      </c>
      <c r="M130" s="60" t="s">
        <v>1052</v>
      </c>
      <c r="N130" s="54" t="s">
        <v>286</v>
      </c>
      <c r="O130" s="55"/>
    </row>
    <row r="131" s="36" customFormat="1" customHeight="1" spans="1:15">
      <c r="A131" s="57" t="s">
        <v>1094</v>
      </c>
      <c r="B131" s="57" t="s">
        <v>1095</v>
      </c>
      <c r="C131" s="57" t="s">
        <v>1096</v>
      </c>
      <c r="D131" s="57" t="s">
        <v>1097</v>
      </c>
      <c r="E131" s="58" t="s">
        <v>1098</v>
      </c>
      <c r="F131" s="58" t="s">
        <v>1091</v>
      </c>
      <c r="G131" s="57" t="s">
        <v>269</v>
      </c>
      <c r="H131" s="57" t="s">
        <v>270</v>
      </c>
      <c r="I131" s="57" t="s">
        <v>271</v>
      </c>
      <c r="J131" s="59" t="s">
        <v>1099</v>
      </c>
      <c r="K131" s="59" t="s">
        <v>1100</v>
      </c>
      <c r="L131" s="59" t="s">
        <v>624</v>
      </c>
      <c r="M131" s="60" t="s">
        <v>1052</v>
      </c>
      <c r="N131" s="54">
        <v>0</v>
      </c>
      <c r="O131" s="55"/>
    </row>
    <row r="132" s="36" customFormat="1" customHeight="1" spans="1:15">
      <c r="A132" s="57" t="s">
        <v>1101</v>
      </c>
      <c r="B132" s="57" t="s">
        <v>1102</v>
      </c>
      <c r="C132" s="57" t="s">
        <v>1103</v>
      </c>
      <c r="D132" s="57" t="s">
        <v>430</v>
      </c>
      <c r="E132" s="58" t="s">
        <v>1063</v>
      </c>
      <c r="F132" s="58" t="s">
        <v>1064</v>
      </c>
      <c r="G132" s="57" t="s">
        <v>269</v>
      </c>
      <c r="H132" s="57" t="s">
        <v>270</v>
      </c>
      <c r="I132" s="57" t="s">
        <v>271</v>
      </c>
      <c r="J132" s="59" t="s">
        <v>1104</v>
      </c>
      <c r="K132" s="59" t="s">
        <v>1105</v>
      </c>
      <c r="L132" s="59" t="s">
        <v>624</v>
      </c>
      <c r="M132" s="60" t="s">
        <v>1052</v>
      </c>
      <c r="N132" s="54" t="s">
        <v>624</v>
      </c>
      <c r="O132" s="55"/>
    </row>
    <row r="133" s="36" customFormat="1" customHeight="1" spans="1:15">
      <c r="A133" s="57" t="s">
        <v>1106</v>
      </c>
      <c r="B133" s="57" t="s">
        <v>1107</v>
      </c>
      <c r="C133" s="57" t="s">
        <v>1108</v>
      </c>
      <c r="D133" s="57" t="s">
        <v>1109</v>
      </c>
      <c r="E133" s="58" t="s">
        <v>1110</v>
      </c>
      <c r="F133" s="58" t="s">
        <v>1091</v>
      </c>
      <c r="G133" s="57" t="s">
        <v>269</v>
      </c>
      <c r="H133" s="57" t="s">
        <v>270</v>
      </c>
      <c r="I133" s="57" t="s">
        <v>271</v>
      </c>
      <c r="J133" s="59" t="s">
        <v>1111</v>
      </c>
      <c r="K133" s="59" t="s">
        <v>1112</v>
      </c>
      <c r="L133" s="59" t="s">
        <v>624</v>
      </c>
      <c r="M133" s="60" t="s">
        <v>1052</v>
      </c>
      <c r="N133" s="54" t="s">
        <v>618</v>
      </c>
      <c r="O133" s="55"/>
    </row>
    <row r="134" s="36" customFormat="1" customHeight="1" spans="1:15">
      <c r="A134" s="57" t="s">
        <v>1113</v>
      </c>
      <c r="B134" s="57" t="s">
        <v>1114</v>
      </c>
      <c r="C134" s="57" t="s">
        <v>1115</v>
      </c>
      <c r="D134" s="57" t="s">
        <v>1109</v>
      </c>
      <c r="E134" s="58" t="s">
        <v>1110</v>
      </c>
      <c r="F134" s="58" t="s">
        <v>1091</v>
      </c>
      <c r="G134" s="57" t="s">
        <v>269</v>
      </c>
      <c r="H134" s="57" t="s">
        <v>270</v>
      </c>
      <c r="I134" s="57" t="s">
        <v>271</v>
      </c>
      <c r="J134" s="59" t="s">
        <v>1116</v>
      </c>
      <c r="K134" s="59" t="s">
        <v>1117</v>
      </c>
      <c r="L134" s="59" t="s">
        <v>624</v>
      </c>
      <c r="M134" s="60" t="s">
        <v>1052</v>
      </c>
      <c r="N134" s="54" t="s">
        <v>286</v>
      </c>
      <c r="O134" s="55"/>
    </row>
    <row r="135" s="36" customFormat="1" customHeight="1" spans="1:15">
      <c r="A135" s="57" t="s">
        <v>1118</v>
      </c>
      <c r="B135" s="57" t="s">
        <v>1119</v>
      </c>
      <c r="C135" s="57" t="s">
        <v>1120</v>
      </c>
      <c r="D135" s="57" t="s">
        <v>1047</v>
      </c>
      <c r="E135" s="58" t="s">
        <v>1048</v>
      </c>
      <c r="F135" s="58" t="s">
        <v>1049</v>
      </c>
      <c r="G135" s="57" t="s">
        <v>269</v>
      </c>
      <c r="H135" s="57" t="s">
        <v>270</v>
      </c>
      <c r="I135" s="57" t="s">
        <v>271</v>
      </c>
      <c r="J135" s="59" t="s">
        <v>1121</v>
      </c>
      <c r="K135" s="59" t="s">
        <v>1122</v>
      </c>
      <c r="L135" s="59" t="s">
        <v>624</v>
      </c>
      <c r="M135" s="60" t="s">
        <v>1052</v>
      </c>
      <c r="N135" s="54">
        <v>0</v>
      </c>
      <c r="O135" s="55"/>
    </row>
    <row r="136" s="36" customFormat="1" customHeight="1" spans="1:15">
      <c r="A136" s="57" t="s">
        <v>1123</v>
      </c>
      <c r="B136" s="57" t="s">
        <v>1124</v>
      </c>
      <c r="C136" s="57" t="s">
        <v>1125</v>
      </c>
      <c r="D136" s="57" t="s">
        <v>393</v>
      </c>
      <c r="E136" s="58" t="s">
        <v>1084</v>
      </c>
      <c r="F136" s="58" t="s">
        <v>1085</v>
      </c>
      <c r="G136" s="57" t="s">
        <v>269</v>
      </c>
      <c r="H136" s="57" t="s">
        <v>270</v>
      </c>
      <c r="I136" s="57" t="s">
        <v>271</v>
      </c>
      <c r="J136" s="59" t="s">
        <v>1126</v>
      </c>
      <c r="K136" s="59" t="s">
        <v>683</v>
      </c>
      <c r="L136" s="59" t="s">
        <v>624</v>
      </c>
      <c r="M136" s="60" t="s">
        <v>1052</v>
      </c>
      <c r="N136" s="54">
        <v>0</v>
      </c>
      <c r="O136" s="55"/>
    </row>
    <row r="137" s="36" customFormat="1" customHeight="1" spans="1:15">
      <c r="A137" s="57" t="s">
        <v>1127</v>
      </c>
      <c r="B137" s="57" t="s">
        <v>1128</v>
      </c>
      <c r="C137" s="57" t="s">
        <v>1129</v>
      </c>
      <c r="D137" s="57" t="s">
        <v>650</v>
      </c>
      <c r="E137" s="58" t="s">
        <v>651</v>
      </c>
      <c r="F137" s="58" t="s">
        <v>1130</v>
      </c>
      <c r="G137" s="57" t="s">
        <v>269</v>
      </c>
      <c r="H137" s="57" t="s">
        <v>270</v>
      </c>
      <c r="I137" s="57" t="s">
        <v>271</v>
      </c>
      <c r="J137" s="59" t="s">
        <v>1131</v>
      </c>
      <c r="K137" s="59" t="s">
        <v>1132</v>
      </c>
      <c r="L137" s="59" t="s">
        <v>624</v>
      </c>
      <c r="M137" s="60" t="s">
        <v>1052</v>
      </c>
      <c r="N137" s="54" t="s">
        <v>276</v>
      </c>
      <c r="O137" s="55"/>
    </row>
    <row r="138" s="36" customFormat="1" customHeight="1" spans="1:15">
      <c r="A138" s="57" t="s">
        <v>1133</v>
      </c>
      <c r="B138" s="57" t="s">
        <v>1134</v>
      </c>
      <c r="C138" s="57" t="s">
        <v>1135</v>
      </c>
      <c r="D138" s="57" t="s">
        <v>458</v>
      </c>
      <c r="E138" s="58" t="s">
        <v>459</v>
      </c>
      <c r="F138" s="58" t="s">
        <v>1091</v>
      </c>
      <c r="G138" s="57" t="s">
        <v>269</v>
      </c>
      <c r="H138" s="57" t="s">
        <v>270</v>
      </c>
      <c r="I138" s="57" t="s">
        <v>271</v>
      </c>
      <c r="J138" s="59" t="s">
        <v>1136</v>
      </c>
      <c r="K138" s="59" t="s">
        <v>1137</v>
      </c>
      <c r="L138" s="59" t="s">
        <v>624</v>
      </c>
      <c r="M138" s="60" t="s">
        <v>1052</v>
      </c>
      <c r="N138" s="54" t="s">
        <v>618</v>
      </c>
      <c r="O138" s="55"/>
    </row>
    <row r="139" s="36" customFormat="1" customHeight="1" spans="1:15">
      <c r="A139" s="57" t="s">
        <v>1138</v>
      </c>
      <c r="B139" s="57" t="s">
        <v>1139</v>
      </c>
      <c r="C139" s="57" t="s">
        <v>1140</v>
      </c>
      <c r="D139" s="57" t="s">
        <v>715</v>
      </c>
      <c r="E139" s="58" t="s">
        <v>716</v>
      </c>
      <c r="F139" s="58" t="s">
        <v>1141</v>
      </c>
      <c r="G139" s="57" t="s">
        <v>269</v>
      </c>
      <c r="H139" s="57" t="s">
        <v>270</v>
      </c>
      <c r="I139" s="57" t="s">
        <v>271</v>
      </c>
      <c r="J139" s="59" t="s">
        <v>1142</v>
      </c>
      <c r="K139" s="59" t="s">
        <v>1143</v>
      </c>
      <c r="L139" s="59" t="s">
        <v>624</v>
      </c>
      <c r="M139" s="60" t="s">
        <v>1052</v>
      </c>
      <c r="N139" s="54" t="s">
        <v>358</v>
      </c>
      <c r="O139" s="55"/>
    </row>
    <row r="140" s="36" customFormat="1" customHeight="1" spans="1:15">
      <c r="A140" s="57" t="s">
        <v>1144</v>
      </c>
      <c r="B140" s="57" t="s">
        <v>1145</v>
      </c>
      <c r="C140" s="57" t="s">
        <v>1146</v>
      </c>
      <c r="D140" s="57" t="s">
        <v>1147</v>
      </c>
      <c r="E140" s="58" t="s">
        <v>1148</v>
      </c>
      <c r="F140" s="58" t="s">
        <v>1149</v>
      </c>
      <c r="G140" s="57" t="s">
        <v>586</v>
      </c>
      <c r="H140" s="57" t="s">
        <v>270</v>
      </c>
      <c r="I140" s="57" t="s">
        <v>271</v>
      </c>
      <c r="J140" s="59" t="s">
        <v>1150</v>
      </c>
      <c r="K140" s="59" t="s">
        <v>1151</v>
      </c>
      <c r="L140" s="59" t="s">
        <v>624</v>
      </c>
      <c r="M140" s="60" t="s">
        <v>1052</v>
      </c>
      <c r="N140" s="54" t="s">
        <v>624</v>
      </c>
      <c r="O140" s="55"/>
    </row>
    <row r="141" s="36" customFormat="1" customHeight="1" spans="1:15">
      <c r="A141" s="57" t="s">
        <v>1152</v>
      </c>
      <c r="B141" s="57" t="s">
        <v>1153</v>
      </c>
      <c r="C141" s="57" t="s">
        <v>1154</v>
      </c>
      <c r="D141" s="57" t="s">
        <v>393</v>
      </c>
      <c r="E141" s="58" t="s">
        <v>1084</v>
      </c>
      <c r="F141" s="58" t="s">
        <v>1085</v>
      </c>
      <c r="G141" s="57" t="s">
        <v>586</v>
      </c>
      <c r="H141" s="57" t="s">
        <v>270</v>
      </c>
      <c r="I141" s="57" t="s">
        <v>271</v>
      </c>
      <c r="J141" s="59" t="s">
        <v>1155</v>
      </c>
      <c r="K141" s="59" t="s">
        <v>1156</v>
      </c>
      <c r="L141" s="59" t="s">
        <v>624</v>
      </c>
      <c r="M141" s="60" t="s">
        <v>1052</v>
      </c>
      <c r="N141" s="54">
        <v>0</v>
      </c>
      <c r="O141" s="55"/>
    </row>
    <row r="142" s="36" customFormat="1" customHeight="1" spans="1:15">
      <c r="A142" s="57" t="s">
        <v>1157</v>
      </c>
      <c r="B142" s="57" t="s">
        <v>1158</v>
      </c>
      <c r="C142" s="57" t="s">
        <v>1159</v>
      </c>
      <c r="D142" s="57" t="s">
        <v>1070</v>
      </c>
      <c r="E142" s="58" t="s">
        <v>1071</v>
      </c>
      <c r="F142" s="58" t="s">
        <v>1049</v>
      </c>
      <c r="G142" s="57" t="s">
        <v>269</v>
      </c>
      <c r="H142" s="57" t="s">
        <v>270</v>
      </c>
      <c r="I142" s="57" t="s">
        <v>271</v>
      </c>
      <c r="J142" s="59" t="s">
        <v>1160</v>
      </c>
      <c r="K142" s="59" t="s">
        <v>1161</v>
      </c>
      <c r="L142" s="59" t="s">
        <v>624</v>
      </c>
      <c r="M142" s="60" t="s">
        <v>1052</v>
      </c>
      <c r="N142" s="54" t="s">
        <v>624</v>
      </c>
      <c r="O142" s="55"/>
    </row>
    <row r="143" s="36" customFormat="1" customHeight="1" spans="1:15">
      <c r="A143" s="57" t="s">
        <v>1162</v>
      </c>
      <c r="B143" s="57" t="s">
        <v>1163</v>
      </c>
      <c r="C143" s="57" t="s">
        <v>1164</v>
      </c>
      <c r="D143" s="57" t="s">
        <v>584</v>
      </c>
      <c r="E143" s="58" t="s">
        <v>1165</v>
      </c>
      <c r="F143" s="58" t="s">
        <v>1130</v>
      </c>
      <c r="G143" s="57" t="s">
        <v>586</v>
      </c>
      <c r="H143" s="57" t="s">
        <v>270</v>
      </c>
      <c r="I143" s="57" t="s">
        <v>271</v>
      </c>
      <c r="J143" s="59" t="s">
        <v>1166</v>
      </c>
      <c r="K143" s="59" t="s">
        <v>1167</v>
      </c>
      <c r="L143" s="59" t="s">
        <v>624</v>
      </c>
      <c r="M143" s="60" t="s">
        <v>1052</v>
      </c>
      <c r="N143" s="54" t="s">
        <v>624</v>
      </c>
      <c r="O143" s="55"/>
    </row>
    <row r="144" s="36" customFormat="1" customHeight="1" spans="1:15">
      <c r="A144" s="57" t="s">
        <v>1168</v>
      </c>
      <c r="B144" s="57" t="s">
        <v>1169</v>
      </c>
      <c r="C144" s="57" t="s">
        <v>1170</v>
      </c>
      <c r="D144" s="57" t="s">
        <v>823</v>
      </c>
      <c r="E144" s="58" t="s">
        <v>1171</v>
      </c>
      <c r="F144" s="58" t="s">
        <v>1064</v>
      </c>
      <c r="G144" s="57" t="s">
        <v>586</v>
      </c>
      <c r="H144" s="57" t="s">
        <v>270</v>
      </c>
      <c r="I144" s="57" t="s">
        <v>271</v>
      </c>
      <c r="J144" s="59" t="s">
        <v>1172</v>
      </c>
      <c r="K144" s="59" t="s">
        <v>1173</v>
      </c>
      <c r="L144" s="59" t="s">
        <v>624</v>
      </c>
      <c r="M144" s="60" t="s">
        <v>1052</v>
      </c>
      <c r="N144" s="54" t="s">
        <v>286</v>
      </c>
      <c r="O144" s="55"/>
    </row>
    <row r="145" s="36" customFormat="1" customHeight="1" spans="1:15">
      <c r="A145" s="57" t="s">
        <v>1174</v>
      </c>
      <c r="B145" s="57" t="s">
        <v>1175</v>
      </c>
      <c r="C145" s="57" t="s">
        <v>1176</v>
      </c>
      <c r="D145" s="57" t="s">
        <v>1177</v>
      </c>
      <c r="E145" s="58" t="s">
        <v>1178</v>
      </c>
      <c r="F145" s="58" t="s">
        <v>1141</v>
      </c>
      <c r="G145" s="57" t="s">
        <v>586</v>
      </c>
      <c r="H145" s="57" t="s">
        <v>270</v>
      </c>
      <c r="I145" s="57" t="s">
        <v>271</v>
      </c>
      <c r="J145" s="59" t="s">
        <v>1179</v>
      </c>
      <c r="K145" s="59" t="s">
        <v>1180</v>
      </c>
      <c r="L145" s="59" t="s">
        <v>624</v>
      </c>
      <c r="M145" s="60" t="s">
        <v>1052</v>
      </c>
      <c r="N145" s="54">
        <v>0</v>
      </c>
      <c r="O145" s="55"/>
    </row>
    <row r="146" s="36" customFormat="1" customHeight="1" spans="1:15">
      <c r="A146" s="57" t="s">
        <v>1181</v>
      </c>
      <c r="B146" s="57" t="s">
        <v>1182</v>
      </c>
      <c r="C146" s="57" t="s">
        <v>1183</v>
      </c>
      <c r="D146" s="57" t="s">
        <v>1184</v>
      </c>
      <c r="E146" s="58" t="s">
        <v>1185</v>
      </c>
      <c r="F146" s="58" t="s">
        <v>1149</v>
      </c>
      <c r="G146" s="57" t="s">
        <v>586</v>
      </c>
      <c r="H146" s="57" t="s">
        <v>270</v>
      </c>
      <c r="I146" s="57" t="s">
        <v>271</v>
      </c>
      <c r="J146" s="59" t="s">
        <v>1186</v>
      </c>
      <c r="K146" s="59" t="s">
        <v>1187</v>
      </c>
      <c r="L146" s="59" t="s">
        <v>624</v>
      </c>
      <c r="M146" s="60" t="s">
        <v>1052</v>
      </c>
      <c r="N146" s="54">
        <v>0</v>
      </c>
      <c r="O146" s="55"/>
    </row>
    <row r="147" s="36" customFormat="1" customHeight="1" spans="1:15">
      <c r="A147" s="57" t="s">
        <v>1188</v>
      </c>
      <c r="B147" s="57" t="s">
        <v>1189</v>
      </c>
      <c r="C147" s="57" t="s">
        <v>1190</v>
      </c>
      <c r="D147" s="57" t="s">
        <v>1191</v>
      </c>
      <c r="E147" s="58" t="s">
        <v>1192</v>
      </c>
      <c r="F147" s="58" t="s">
        <v>1064</v>
      </c>
      <c r="G147" s="57" t="s">
        <v>303</v>
      </c>
      <c r="H147" s="57" t="s">
        <v>270</v>
      </c>
      <c r="I147" s="57" t="s">
        <v>271</v>
      </c>
      <c r="J147" s="59" t="s">
        <v>1193</v>
      </c>
      <c r="K147" s="59" t="s">
        <v>1194</v>
      </c>
      <c r="L147" s="59" t="s">
        <v>624</v>
      </c>
      <c r="M147" s="60" t="s">
        <v>1052</v>
      </c>
      <c r="N147" s="54">
        <v>0</v>
      </c>
      <c r="O147" s="55"/>
    </row>
    <row r="148" s="36" customFormat="1" customHeight="1" spans="1:15">
      <c r="A148" s="57" t="s">
        <v>1195</v>
      </c>
      <c r="B148" s="57" t="s">
        <v>1196</v>
      </c>
      <c r="C148" s="57" t="s">
        <v>1197</v>
      </c>
      <c r="D148" s="57" t="s">
        <v>1056</v>
      </c>
      <c r="E148" s="58" t="s">
        <v>1057</v>
      </c>
      <c r="F148" s="58" t="s">
        <v>1058</v>
      </c>
      <c r="G148" s="57" t="s">
        <v>303</v>
      </c>
      <c r="H148" s="57" t="s">
        <v>270</v>
      </c>
      <c r="I148" s="57" t="s">
        <v>271</v>
      </c>
      <c r="J148" s="59" t="s">
        <v>1198</v>
      </c>
      <c r="K148" s="59" t="s">
        <v>1199</v>
      </c>
      <c r="L148" s="59" t="s">
        <v>624</v>
      </c>
      <c r="M148" s="60" t="s">
        <v>1052</v>
      </c>
      <c r="N148" s="54" t="s">
        <v>624</v>
      </c>
      <c r="O148" s="55"/>
    </row>
    <row r="149" s="36" customFormat="1" customHeight="1" spans="1:15">
      <c r="A149" s="57" t="s">
        <v>1200</v>
      </c>
      <c r="B149" s="57" t="s">
        <v>1201</v>
      </c>
      <c r="C149" s="57" t="s">
        <v>1202</v>
      </c>
      <c r="D149" s="57" t="s">
        <v>1203</v>
      </c>
      <c r="E149" s="58" t="s">
        <v>1204</v>
      </c>
      <c r="F149" s="58" t="s">
        <v>1205</v>
      </c>
      <c r="G149" s="57" t="s">
        <v>303</v>
      </c>
      <c r="H149" s="57" t="s">
        <v>270</v>
      </c>
      <c r="I149" s="57" t="s">
        <v>271</v>
      </c>
      <c r="J149" s="59" t="s">
        <v>1206</v>
      </c>
      <c r="K149" s="59" t="s">
        <v>1207</v>
      </c>
      <c r="L149" s="59" t="s">
        <v>624</v>
      </c>
      <c r="M149" s="60" t="s">
        <v>1052</v>
      </c>
      <c r="N149" s="54" t="s">
        <v>618</v>
      </c>
      <c r="O149" s="55"/>
    </row>
    <row r="150" s="36" customFormat="1" customHeight="1" spans="1:15">
      <c r="A150" s="57" t="s">
        <v>1208</v>
      </c>
      <c r="B150" s="57" t="s">
        <v>1209</v>
      </c>
      <c r="C150" s="57" t="s">
        <v>1210</v>
      </c>
      <c r="D150" s="57" t="s">
        <v>1097</v>
      </c>
      <c r="E150" s="58" t="s">
        <v>1098</v>
      </c>
      <c r="F150" s="58" t="s">
        <v>1091</v>
      </c>
      <c r="G150" s="57" t="s">
        <v>303</v>
      </c>
      <c r="H150" s="57" t="s">
        <v>270</v>
      </c>
      <c r="I150" s="57" t="s">
        <v>271</v>
      </c>
      <c r="J150" s="59" t="s">
        <v>1211</v>
      </c>
      <c r="K150" s="59" t="s">
        <v>1212</v>
      </c>
      <c r="L150" s="59" t="s">
        <v>624</v>
      </c>
      <c r="M150" s="60" t="s">
        <v>1052</v>
      </c>
      <c r="N150" s="54">
        <v>0</v>
      </c>
      <c r="O150" s="55"/>
    </row>
    <row r="151" s="36" customFormat="1" customHeight="1" spans="1:15">
      <c r="A151" s="57" t="s">
        <v>1213</v>
      </c>
      <c r="B151" s="57" t="s">
        <v>1214</v>
      </c>
      <c r="C151" s="57" t="s">
        <v>1215</v>
      </c>
      <c r="D151" s="57" t="s">
        <v>1216</v>
      </c>
      <c r="E151" s="58" t="s">
        <v>1217</v>
      </c>
      <c r="F151" s="58" t="s">
        <v>1049</v>
      </c>
      <c r="G151" s="57" t="s">
        <v>303</v>
      </c>
      <c r="H151" s="57" t="s">
        <v>270</v>
      </c>
      <c r="I151" s="57" t="s">
        <v>271</v>
      </c>
      <c r="J151" s="59" t="s">
        <v>1218</v>
      </c>
      <c r="K151" s="59" t="s">
        <v>1219</v>
      </c>
      <c r="L151" s="59" t="s">
        <v>624</v>
      </c>
      <c r="M151" s="60" t="s">
        <v>1052</v>
      </c>
      <c r="N151" s="54" t="s">
        <v>618</v>
      </c>
      <c r="O151" s="55"/>
    </row>
    <row r="152" s="36" customFormat="1" customHeight="1" spans="1:15">
      <c r="A152" s="57" t="s">
        <v>1220</v>
      </c>
      <c r="B152" s="57" t="s">
        <v>1221</v>
      </c>
      <c r="C152" s="57" t="s">
        <v>1222</v>
      </c>
      <c r="D152" s="57" t="s">
        <v>1223</v>
      </c>
      <c r="E152" s="58" t="s">
        <v>1224</v>
      </c>
      <c r="F152" s="58" t="s">
        <v>1064</v>
      </c>
      <c r="G152" s="57" t="s">
        <v>269</v>
      </c>
      <c r="H152" s="57" t="s">
        <v>270</v>
      </c>
      <c r="I152" s="57" t="s">
        <v>271</v>
      </c>
      <c r="J152" s="59" t="s">
        <v>1225</v>
      </c>
      <c r="K152" s="59" t="s">
        <v>1226</v>
      </c>
      <c r="L152" s="59" t="s">
        <v>624</v>
      </c>
      <c r="M152" s="60" t="s">
        <v>1052</v>
      </c>
      <c r="N152" s="54" t="s">
        <v>618</v>
      </c>
      <c r="O152" s="55"/>
    </row>
    <row r="153" s="36" customFormat="1" customHeight="1" spans="1:15">
      <c r="A153" s="57" t="s">
        <v>1227</v>
      </c>
      <c r="B153" s="57" t="s">
        <v>1228</v>
      </c>
      <c r="C153" s="57" t="s">
        <v>1229</v>
      </c>
      <c r="D153" s="57" t="s">
        <v>444</v>
      </c>
      <c r="E153" s="58" t="s">
        <v>445</v>
      </c>
      <c r="F153" s="58" t="s">
        <v>1130</v>
      </c>
      <c r="G153" s="57" t="s">
        <v>303</v>
      </c>
      <c r="H153" s="57" t="s">
        <v>270</v>
      </c>
      <c r="I153" s="57" t="s">
        <v>271</v>
      </c>
      <c r="J153" s="59" t="s">
        <v>1230</v>
      </c>
      <c r="K153" s="59" t="s">
        <v>1231</v>
      </c>
      <c r="L153" s="59" t="s">
        <v>624</v>
      </c>
      <c r="M153" s="60" t="s">
        <v>1052</v>
      </c>
      <c r="N153" s="54" t="s">
        <v>276</v>
      </c>
      <c r="O153" s="55"/>
    </row>
    <row r="154" s="36" customFormat="1" customHeight="1" spans="1:15">
      <c r="A154" s="57" t="s">
        <v>1232</v>
      </c>
      <c r="B154" s="57" t="s">
        <v>1233</v>
      </c>
      <c r="C154" s="57" t="s">
        <v>1234</v>
      </c>
      <c r="D154" s="57" t="s">
        <v>1056</v>
      </c>
      <c r="E154" s="58" t="s">
        <v>1057</v>
      </c>
      <c r="F154" s="58" t="s">
        <v>1058</v>
      </c>
      <c r="G154" s="57" t="s">
        <v>269</v>
      </c>
      <c r="H154" s="57" t="s">
        <v>270</v>
      </c>
      <c r="I154" s="57" t="s">
        <v>271</v>
      </c>
      <c r="J154" s="59" t="s">
        <v>1235</v>
      </c>
      <c r="K154" s="59" t="s">
        <v>1236</v>
      </c>
      <c r="L154" s="59" t="s">
        <v>624</v>
      </c>
      <c r="M154" s="60" t="s">
        <v>1052</v>
      </c>
      <c r="N154" s="54" t="s">
        <v>286</v>
      </c>
      <c r="O154" s="55"/>
    </row>
    <row r="155" s="36" customFormat="1" customHeight="1" spans="1:15">
      <c r="A155" s="57" t="s">
        <v>1237</v>
      </c>
      <c r="B155" s="57" t="s">
        <v>1238</v>
      </c>
      <c r="C155" s="57" t="s">
        <v>1239</v>
      </c>
      <c r="D155" s="57" t="s">
        <v>430</v>
      </c>
      <c r="E155" s="58" t="s">
        <v>1063</v>
      </c>
      <c r="F155" s="58" t="s">
        <v>1064</v>
      </c>
      <c r="G155" s="57" t="s">
        <v>269</v>
      </c>
      <c r="H155" s="57" t="s">
        <v>270</v>
      </c>
      <c r="I155" s="57" t="s">
        <v>271</v>
      </c>
      <c r="J155" s="59" t="s">
        <v>1240</v>
      </c>
      <c r="K155" s="59" t="s">
        <v>1241</v>
      </c>
      <c r="L155" s="59" t="s">
        <v>624</v>
      </c>
      <c r="M155" s="60" t="s">
        <v>1052</v>
      </c>
      <c r="N155" s="54" t="s">
        <v>358</v>
      </c>
      <c r="O155" s="55"/>
    </row>
    <row r="156" s="36" customFormat="1" customHeight="1" spans="1:15">
      <c r="A156" s="57" t="s">
        <v>1242</v>
      </c>
      <c r="B156" s="57" t="s">
        <v>1243</v>
      </c>
      <c r="C156" s="57" t="s">
        <v>1244</v>
      </c>
      <c r="D156" s="57" t="s">
        <v>1245</v>
      </c>
      <c r="E156" s="58" t="s">
        <v>1246</v>
      </c>
      <c r="F156" s="58" t="s">
        <v>1064</v>
      </c>
      <c r="G156" s="57" t="s">
        <v>269</v>
      </c>
      <c r="H156" s="57" t="s">
        <v>270</v>
      </c>
      <c r="I156" s="57" t="s">
        <v>271</v>
      </c>
      <c r="J156" s="59" t="s">
        <v>1247</v>
      </c>
      <c r="K156" s="59" t="s">
        <v>1248</v>
      </c>
      <c r="L156" s="59" t="s">
        <v>624</v>
      </c>
      <c r="M156" s="60" t="s">
        <v>1052</v>
      </c>
      <c r="N156" s="54">
        <v>0</v>
      </c>
      <c r="O156" s="55"/>
    </row>
    <row r="157" s="36" customFormat="1" customHeight="1" spans="1:15">
      <c r="A157" s="57" t="s">
        <v>1249</v>
      </c>
      <c r="B157" s="57" t="s">
        <v>1250</v>
      </c>
      <c r="C157" s="57" t="s">
        <v>1251</v>
      </c>
      <c r="D157" s="57" t="s">
        <v>563</v>
      </c>
      <c r="E157" s="58" t="s">
        <v>1252</v>
      </c>
      <c r="F157" s="58" t="s">
        <v>1141</v>
      </c>
      <c r="G157" s="57" t="s">
        <v>269</v>
      </c>
      <c r="H157" s="57" t="s">
        <v>270</v>
      </c>
      <c r="I157" s="57" t="s">
        <v>271</v>
      </c>
      <c r="J157" s="59" t="s">
        <v>535</v>
      </c>
      <c r="K157" s="59" t="s">
        <v>1253</v>
      </c>
      <c r="L157" s="59" t="s">
        <v>624</v>
      </c>
      <c r="M157" s="60" t="s">
        <v>1052</v>
      </c>
      <c r="N157" s="54" t="s">
        <v>286</v>
      </c>
      <c r="O157" s="55"/>
    </row>
    <row r="158" s="36" customFormat="1" customHeight="1" spans="1:15">
      <c r="A158" s="57" t="s">
        <v>1254</v>
      </c>
      <c r="B158" s="57" t="s">
        <v>1255</v>
      </c>
      <c r="C158" s="57" t="s">
        <v>1256</v>
      </c>
      <c r="D158" s="57" t="s">
        <v>1257</v>
      </c>
      <c r="E158" s="58" t="s">
        <v>1258</v>
      </c>
      <c r="F158" s="58" t="s">
        <v>1259</v>
      </c>
      <c r="G158" s="57" t="s">
        <v>303</v>
      </c>
      <c r="H158" s="57" t="s">
        <v>270</v>
      </c>
      <c r="I158" s="57" t="s">
        <v>271</v>
      </c>
      <c r="J158" s="59" t="s">
        <v>1260</v>
      </c>
      <c r="K158" s="59" t="s">
        <v>1261</v>
      </c>
      <c r="L158" s="59" t="s">
        <v>624</v>
      </c>
      <c r="M158" s="60" t="s">
        <v>1052</v>
      </c>
      <c r="N158" s="54" t="s">
        <v>618</v>
      </c>
      <c r="O158" s="55"/>
    </row>
    <row r="159" s="36" customFormat="1" customHeight="1" spans="1:15">
      <c r="A159" s="57" t="s">
        <v>1262</v>
      </c>
      <c r="B159" s="57" t="s">
        <v>1263</v>
      </c>
      <c r="C159" s="57" t="s">
        <v>1264</v>
      </c>
      <c r="D159" s="57" t="s">
        <v>872</v>
      </c>
      <c r="E159" s="58" t="s">
        <v>873</v>
      </c>
      <c r="F159" s="58" t="s">
        <v>1130</v>
      </c>
      <c r="G159" s="57" t="s">
        <v>269</v>
      </c>
      <c r="H159" s="57" t="s">
        <v>270</v>
      </c>
      <c r="I159" s="57" t="s">
        <v>271</v>
      </c>
      <c r="J159" s="59" t="s">
        <v>1265</v>
      </c>
      <c r="K159" s="59" t="s">
        <v>1266</v>
      </c>
      <c r="L159" s="59" t="s">
        <v>624</v>
      </c>
      <c r="M159" s="60" t="s">
        <v>1052</v>
      </c>
      <c r="N159" s="54" t="s">
        <v>618</v>
      </c>
      <c r="O159" s="55"/>
    </row>
    <row r="160" s="36" customFormat="1" customHeight="1" spans="1:15">
      <c r="A160" s="57" t="s">
        <v>1267</v>
      </c>
      <c r="B160" s="57" t="s">
        <v>1268</v>
      </c>
      <c r="C160" s="57" t="s">
        <v>1269</v>
      </c>
      <c r="D160" s="57" t="s">
        <v>1270</v>
      </c>
      <c r="E160" s="58" t="s">
        <v>1271</v>
      </c>
      <c r="F160" s="58" t="s">
        <v>1064</v>
      </c>
      <c r="G160" s="57" t="s">
        <v>269</v>
      </c>
      <c r="H160" s="57" t="s">
        <v>270</v>
      </c>
      <c r="I160" s="57" t="s">
        <v>271</v>
      </c>
      <c r="J160" s="59" t="s">
        <v>1272</v>
      </c>
      <c r="K160" s="59" t="s">
        <v>1273</v>
      </c>
      <c r="L160" s="59" t="s">
        <v>624</v>
      </c>
      <c r="M160" s="60" t="s">
        <v>1052</v>
      </c>
      <c r="N160" s="54" t="s">
        <v>618</v>
      </c>
      <c r="O160" s="55"/>
    </row>
    <row r="161" s="36" customFormat="1" customHeight="1" spans="1:15">
      <c r="A161" s="57" t="s">
        <v>1274</v>
      </c>
      <c r="B161" s="57" t="s">
        <v>1275</v>
      </c>
      <c r="C161" s="57" t="s">
        <v>1276</v>
      </c>
      <c r="D161" s="57" t="s">
        <v>708</v>
      </c>
      <c r="E161" s="58" t="s">
        <v>1277</v>
      </c>
      <c r="F161" s="58" t="s">
        <v>1278</v>
      </c>
      <c r="G161" s="57" t="s">
        <v>303</v>
      </c>
      <c r="H161" s="57" t="s">
        <v>270</v>
      </c>
      <c r="I161" s="57" t="s">
        <v>271</v>
      </c>
      <c r="J161" s="59" t="s">
        <v>1279</v>
      </c>
      <c r="K161" s="59" t="s">
        <v>1280</v>
      </c>
      <c r="L161" s="59" t="s">
        <v>624</v>
      </c>
      <c r="M161" s="60" t="s">
        <v>1052</v>
      </c>
      <c r="N161" s="54" t="s">
        <v>618</v>
      </c>
      <c r="O161" s="55"/>
    </row>
    <row r="162" s="36" customFormat="1" customHeight="1" spans="1:15">
      <c r="A162" s="57" t="s">
        <v>1281</v>
      </c>
      <c r="B162" s="57" t="s">
        <v>1282</v>
      </c>
      <c r="C162" s="57" t="s">
        <v>1283</v>
      </c>
      <c r="D162" s="57" t="s">
        <v>393</v>
      </c>
      <c r="E162" s="58" t="s">
        <v>1084</v>
      </c>
      <c r="F162" s="58" t="s">
        <v>1085</v>
      </c>
      <c r="G162" s="57" t="s">
        <v>586</v>
      </c>
      <c r="H162" s="57" t="s">
        <v>270</v>
      </c>
      <c r="I162" s="57" t="s">
        <v>271</v>
      </c>
      <c r="J162" s="59" t="s">
        <v>1284</v>
      </c>
      <c r="K162" s="59" t="s">
        <v>1285</v>
      </c>
      <c r="L162" s="59" t="s">
        <v>624</v>
      </c>
      <c r="M162" s="60" t="s">
        <v>1052</v>
      </c>
      <c r="N162" s="54">
        <v>0</v>
      </c>
      <c r="O162" s="55"/>
    </row>
    <row r="163" s="36" customFormat="1" customHeight="1" spans="1:15">
      <c r="A163" s="57" t="s">
        <v>1286</v>
      </c>
      <c r="B163" s="57" t="s">
        <v>1287</v>
      </c>
      <c r="C163" s="57" t="s">
        <v>1288</v>
      </c>
      <c r="D163" s="57" t="s">
        <v>790</v>
      </c>
      <c r="E163" s="58" t="s">
        <v>791</v>
      </c>
      <c r="F163" s="58" t="s">
        <v>1149</v>
      </c>
      <c r="G163" s="57" t="s">
        <v>586</v>
      </c>
      <c r="H163" s="57" t="s">
        <v>270</v>
      </c>
      <c r="I163" s="57" t="s">
        <v>271</v>
      </c>
      <c r="J163" s="59" t="s">
        <v>1289</v>
      </c>
      <c r="K163" s="59" t="s">
        <v>1290</v>
      </c>
      <c r="L163" s="59" t="s">
        <v>624</v>
      </c>
      <c r="M163" s="60" t="s">
        <v>1052</v>
      </c>
      <c r="N163" s="54" t="s">
        <v>618</v>
      </c>
      <c r="O163" s="55"/>
    </row>
    <row r="164" s="36" customFormat="1" customHeight="1" spans="1:15">
      <c r="A164" s="57" t="s">
        <v>1291</v>
      </c>
      <c r="B164" s="57" t="s">
        <v>1292</v>
      </c>
      <c r="C164" s="57" t="s">
        <v>1293</v>
      </c>
      <c r="D164" s="57" t="s">
        <v>614</v>
      </c>
      <c r="E164" s="58" t="s">
        <v>615</v>
      </c>
      <c r="F164" s="58" t="s">
        <v>1064</v>
      </c>
      <c r="G164" s="57" t="s">
        <v>269</v>
      </c>
      <c r="H164" s="57" t="s">
        <v>270</v>
      </c>
      <c r="I164" s="57" t="s">
        <v>271</v>
      </c>
      <c r="J164" s="59" t="s">
        <v>1294</v>
      </c>
      <c r="K164" s="59" t="s">
        <v>1295</v>
      </c>
      <c r="L164" s="59" t="s">
        <v>624</v>
      </c>
      <c r="M164" s="60" t="s">
        <v>1052</v>
      </c>
      <c r="N164" s="54" t="s">
        <v>286</v>
      </c>
      <c r="O164" s="55"/>
    </row>
    <row r="165" s="36" customFormat="1" customHeight="1" spans="1:15">
      <c r="A165" s="57" t="s">
        <v>1296</v>
      </c>
      <c r="B165" s="57" t="s">
        <v>1297</v>
      </c>
      <c r="C165" s="57" t="s">
        <v>1298</v>
      </c>
      <c r="D165" s="57" t="s">
        <v>628</v>
      </c>
      <c r="E165" s="58" t="s">
        <v>629</v>
      </c>
      <c r="F165" s="58" t="s">
        <v>1064</v>
      </c>
      <c r="G165" s="57" t="s">
        <v>269</v>
      </c>
      <c r="H165" s="57" t="s">
        <v>270</v>
      </c>
      <c r="I165" s="57" t="s">
        <v>271</v>
      </c>
      <c r="J165" s="59" t="s">
        <v>1299</v>
      </c>
      <c r="K165" s="59" t="s">
        <v>1300</v>
      </c>
      <c r="L165" s="59" t="s">
        <v>624</v>
      </c>
      <c r="M165" s="60" t="s">
        <v>1052</v>
      </c>
      <c r="N165" s="54" t="s">
        <v>618</v>
      </c>
      <c r="O165" s="55"/>
    </row>
    <row r="166" s="36" customFormat="1" customHeight="1" spans="1:15">
      <c r="A166" s="57" t="s">
        <v>1301</v>
      </c>
      <c r="B166" s="57" t="s">
        <v>1302</v>
      </c>
      <c r="C166" s="57" t="s">
        <v>1303</v>
      </c>
      <c r="D166" s="57" t="s">
        <v>480</v>
      </c>
      <c r="E166" s="58" t="s">
        <v>481</v>
      </c>
      <c r="F166" s="58" t="s">
        <v>1058</v>
      </c>
      <c r="G166" s="57" t="s">
        <v>269</v>
      </c>
      <c r="H166" s="57" t="s">
        <v>270</v>
      </c>
      <c r="I166" s="57" t="s">
        <v>271</v>
      </c>
      <c r="J166" s="59" t="s">
        <v>1304</v>
      </c>
      <c r="K166" s="59" t="s">
        <v>1305</v>
      </c>
      <c r="L166" s="59" t="s">
        <v>624</v>
      </c>
      <c r="M166" s="60" t="s">
        <v>1052</v>
      </c>
      <c r="N166" s="54" t="s">
        <v>624</v>
      </c>
      <c r="O166" s="55"/>
    </row>
    <row r="167" s="36" customFormat="1" customHeight="1" spans="1:15">
      <c r="A167" s="57" t="s">
        <v>1306</v>
      </c>
      <c r="B167" s="57" t="s">
        <v>1307</v>
      </c>
      <c r="C167" s="57" t="s">
        <v>1308</v>
      </c>
      <c r="D167" s="57" t="s">
        <v>1109</v>
      </c>
      <c r="E167" s="58" t="s">
        <v>1110</v>
      </c>
      <c r="F167" s="58" t="s">
        <v>1091</v>
      </c>
      <c r="G167" s="57" t="s">
        <v>586</v>
      </c>
      <c r="H167" s="57" t="s">
        <v>270</v>
      </c>
      <c r="I167" s="57" t="s">
        <v>271</v>
      </c>
      <c r="J167" s="59" t="s">
        <v>1309</v>
      </c>
      <c r="K167" s="59" t="s">
        <v>1310</v>
      </c>
      <c r="L167" s="59" t="s">
        <v>624</v>
      </c>
      <c r="M167" s="60" t="s">
        <v>1052</v>
      </c>
      <c r="N167" s="54" t="s">
        <v>618</v>
      </c>
      <c r="O167" s="55"/>
    </row>
    <row r="168" s="36" customFormat="1" customHeight="1" spans="1:15">
      <c r="A168" s="57" t="s">
        <v>1311</v>
      </c>
      <c r="B168" s="57" t="s">
        <v>1312</v>
      </c>
      <c r="C168" s="57" t="s">
        <v>1313</v>
      </c>
      <c r="D168" s="57" t="s">
        <v>1047</v>
      </c>
      <c r="E168" s="58" t="s">
        <v>1048</v>
      </c>
      <c r="F168" s="58" t="s">
        <v>1049</v>
      </c>
      <c r="G168" s="57" t="s">
        <v>269</v>
      </c>
      <c r="H168" s="57" t="s">
        <v>270</v>
      </c>
      <c r="I168" s="57" t="s">
        <v>271</v>
      </c>
      <c r="J168" s="59" t="s">
        <v>1314</v>
      </c>
      <c r="K168" s="59" t="s">
        <v>1315</v>
      </c>
      <c r="L168" s="59" t="s">
        <v>624</v>
      </c>
      <c r="M168" s="60" t="s">
        <v>1052</v>
      </c>
      <c r="N168" s="54">
        <v>0</v>
      </c>
      <c r="O168" s="55"/>
    </row>
    <row r="169" s="36" customFormat="1" customHeight="1" spans="1:15">
      <c r="A169" s="57" t="s">
        <v>1316</v>
      </c>
      <c r="B169" s="57" t="s">
        <v>1317</v>
      </c>
      <c r="C169" s="57" t="s">
        <v>1318</v>
      </c>
      <c r="D169" s="57" t="s">
        <v>708</v>
      </c>
      <c r="E169" s="58" t="s">
        <v>1277</v>
      </c>
      <c r="F169" s="58" t="s">
        <v>1278</v>
      </c>
      <c r="G169" s="57" t="s">
        <v>303</v>
      </c>
      <c r="H169" s="57" t="s">
        <v>270</v>
      </c>
      <c r="I169" s="57" t="s">
        <v>271</v>
      </c>
      <c r="J169" s="59" t="s">
        <v>1319</v>
      </c>
      <c r="K169" s="59" t="s">
        <v>1320</v>
      </c>
      <c r="L169" s="59" t="s">
        <v>624</v>
      </c>
      <c r="M169" s="60" t="s">
        <v>1052</v>
      </c>
      <c r="N169" s="54" t="s">
        <v>358</v>
      </c>
      <c r="O169" s="55"/>
    </row>
    <row r="170" s="36" customFormat="1" customHeight="1" spans="1:15">
      <c r="A170" s="57" t="s">
        <v>1321</v>
      </c>
      <c r="B170" s="57" t="s">
        <v>1322</v>
      </c>
      <c r="C170" s="57" t="s">
        <v>1323</v>
      </c>
      <c r="D170" s="57" t="s">
        <v>1070</v>
      </c>
      <c r="E170" s="58" t="s">
        <v>1071</v>
      </c>
      <c r="F170" s="58" t="s">
        <v>1049</v>
      </c>
      <c r="G170" s="57" t="s">
        <v>586</v>
      </c>
      <c r="H170" s="57" t="s">
        <v>270</v>
      </c>
      <c r="I170" s="57" t="s">
        <v>271</v>
      </c>
      <c r="J170" s="59" t="s">
        <v>1324</v>
      </c>
      <c r="K170" s="59" t="s">
        <v>1325</v>
      </c>
      <c r="L170" s="59" t="s">
        <v>624</v>
      </c>
      <c r="M170" s="60" t="s">
        <v>1052</v>
      </c>
      <c r="N170" s="54">
        <v>0</v>
      </c>
      <c r="O170" s="55"/>
    </row>
    <row r="171" s="36" customFormat="1" customHeight="1" spans="1:15">
      <c r="A171" s="57" t="s">
        <v>1326</v>
      </c>
      <c r="B171" s="57" t="s">
        <v>1327</v>
      </c>
      <c r="C171" s="57" t="s">
        <v>1328</v>
      </c>
      <c r="D171" s="57" t="s">
        <v>964</v>
      </c>
      <c r="E171" s="58" t="s">
        <v>965</v>
      </c>
      <c r="F171" s="58" t="s">
        <v>1064</v>
      </c>
      <c r="G171" s="57" t="s">
        <v>586</v>
      </c>
      <c r="H171" s="57" t="s">
        <v>270</v>
      </c>
      <c r="I171" s="57" t="s">
        <v>271</v>
      </c>
      <c r="J171" s="59" t="s">
        <v>1329</v>
      </c>
      <c r="K171" s="59" t="s">
        <v>1330</v>
      </c>
      <c r="L171" s="59" t="s">
        <v>624</v>
      </c>
      <c r="M171" s="60" t="s">
        <v>1052</v>
      </c>
      <c r="N171" s="54" t="s">
        <v>618</v>
      </c>
      <c r="O171" s="55"/>
    </row>
    <row r="172" s="36" customFormat="1" customHeight="1" spans="1:15">
      <c r="A172" s="57" t="s">
        <v>1331</v>
      </c>
      <c r="B172" s="57" t="s">
        <v>1332</v>
      </c>
      <c r="C172" s="57" t="s">
        <v>1333</v>
      </c>
      <c r="D172" s="57" t="s">
        <v>348</v>
      </c>
      <c r="E172" s="58" t="s">
        <v>1334</v>
      </c>
      <c r="F172" s="58" t="s">
        <v>1149</v>
      </c>
      <c r="G172" s="57" t="s">
        <v>586</v>
      </c>
      <c r="H172" s="57" t="s">
        <v>270</v>
      </c>
      <c r="I172" s="57" t="s">
        <v>271</v>
      </c>
      <c r="J172" s="59" t="s">
        <v>1335</v>
      </c>
      <c r="K172" s="59" t="s">
        <v>1336</v>
      </c>
      <c r="L172" s="59" t="s">
        <v>624</v>
      </c>
      <c r="M172" s="60" t="s">
        <v>1052</v>
      </c>
      <c r="N172" s="54" t="s">
        <v>276</v>
      </c>
      <c r="O172" s="55"/>
    </row>
    <row r="173" s="36" customFormat="1" customHeight="1" spans="1:15">
      <c r="A173" s="57" t="s">
        <v>1337</v>
      </c>
      <c r="B173" s="57" t="s">
        <v>1338</v>
      </c>
      <c r="C173" s="57" t="s">
        <v>1339</v>
      </c>
      <c r="D173" s="57" t="s">
        <v>563</v>
      </c>
      <c r="E173" s="58" t="s">
        <v>1252</v>
      </c>
      <c r="F173" s="58" t="s">
        <v>1141</v>
      </c>
      <c r="G173" s="57" t="s">
        <v>586</v>
      </c>
      <c r="H173" s="57" t="s">
        <v>270</v>
      </c>
      <c r="I173" s="57" t="s">
        <v>271</v>
      </c>
      <c r="J173" s="59" t="s">
        <v>304</v>
      </c>
      <c r="K173" s="59" t="s">
        <v>1340</v>
      </c>
      <c r="L173" s="59" t="s">
        <v>624</v>
      </c>
      <c r="M173" s="60" t="s">
        <v>1052</v>
      </c>
      <c r="N173" s="54" t="s">
        <v>276</v>
      </c>
      <c r="O173" s="55"/>
    </row>
    <row r="174" s="36" customFormat="1" customHeight="1" spans="1:15">
      <c r="A174" s="57" t="s">
        <v>1341</v>
      </c>
      <c r="B174" s="57" t="s">
        <v>1342</v>
      </c>
      <c r="C174" s="57" t="s">
        <v>1343</v>
      </c>
      <c r="D174" s="57" t="s">
        <v>1270</v>
      </c>
      <c r="E174" s="58" t="s">
        <v>1271</v>
      </c>
      <c r="F174" s="58" t="s">
        <v>1064</v>
      </c>
      <c r="G174" s="57" t="s">
        <v>586</v>
      </c>
      <c r="H174" s="57" t="s">
        <v>270</v>
      </c>
      <c r="I174" s="57" t="s">
        <v>271</v>
      </c>
      <c r="J174" s="59" t="s">
        <v>1344</v>
      </c>
      <c r="K174" s="59" t="s">
        <v>579</v>
      </c>
      <c r="L174" s="59" t="s">
        <v>624</v>
      </c>
      <c r="M174" s="60" t="s">
        <v>1052</v>
      </c>
      <c r="N174" s="54" t="s">
        <v>286</v>
      </c>
      <c r="O174" s="55"/>
    </row>
    <row r="175" s="36" customFormat="1" customHeight="1" spans="1:15">
      <c r="A175" s="57" t="s">
        <v>1345</v>
      </c>
      <c r="B175" s="57" t="s">
        <v>1346</v>
      </c>
      <c r="C175" s="57" t="s">
        <v>1347</v>
      </c>
      <c r="D175" s="57" t="s">
        <v>1184</v>
      </c>
      <c r="E175" s="58" t="s">
        <v>1185</v>
      </c>
      <c r="F175" s="58" t="s">
        <v>1149</v>
      </c>
      <c r="G175" s="57" t="s">
        <v>586</v>
      </c>
      <c r="H175" s="57" t="s">
        <v>270</v>
      </c>
      <c r="I175" s="57" t="s">
        <v>271</v>
      </c>
      <c r="J175" s="59" t="s">
        <v>1348</v>
      </c>
      <c r="K175" s="59" t="s">
        <v>1349</v>
      </c>
      <c r="L175" s="59" t="s">
        <v>624</v>
      </c>
      <c r="M175" s="60" t="s">
        <v>1052</v>
      </c>
      <c r="N175" s="54">
        <v>0</v>
      </c>
      <c r="O175" s="55"/>
    </row>
    <row r="176" s="36" customFormat="1" customHeight="1" spans="1:15">
      <c r="A176" s="57" t="s">
        <v>1350</v>
      </c>
      <c r="B176" s="57" t="s">
        <v>1351</v>
      </c>
      <c r="C176" s="57" t="s">
        <v>1352</v>
      </c>
      <c r="D176" s="57" t="s">
        <v>830</v>
      </c>
      <c r="E176" s="58" t="s">
        <v>831</v>
      </c>
      <c r="F176" s="58" t="s">
        <v>1259</v>
      </c>
      <c r="G176" s="57" t="s">
        <v>269</v>
      </c>
      <c r="H176" s="57" t="s">
        <v>270</v>
      </c>
      <c r="I176" s="57" t="s">
        <v>271</v>
      </c>
      <c r="J176" s="59" t="s">
        <v>1353</v>
      </c>
      <c r="K176" s="59" t="s">
        <v>1354</v>
      </c>
      <c r="L176" s="59" t="s">
        <v>624</v>
      </c>
      <c r="M176" s="60" t="s">
        <v>1052</v>
      </c>
      <c r="N176" s="54">
        <v>0</v>
      </c>
      <c r="O176" s="55"/>
    </row>
    <row r="177" s="36" customFormat="1" customHeight="1" spans="1:15">
      <c r="A177" s="57" t="s">
        <v>1355</v>
      </c>
      <c r="B177" s="57" t="s">
        <v>1356</v>
      </c>
      <c r="C177" s="57" t="s">
        <v>1357</v>
      </c>
      <c r="D177" s="57" t="s">
        <v>1077</v>
      </c>
      <c r="E177" s="58" t="s">
        <v>1078</v>
      </c>
      <c r="F177" s="58" t="s">
        <v>1049</v>
      </c>
      <c r="G177" s="57" t="s">
        <v>269</v>
      </c>
      <c r="H177" s="57" t="s">
        <v>270</v>
      </c>
      <c r="I177" s="57" t="s">
        <v>271</v>
      </c>
      <c r="J177" s="59" t="s">
        <v>1358</v>
      </c>
      <c r="K177" s="59" t="s">
        <v>1359</v>
      </c>
      <c r="L177" s="59" t="s">
        <v>624</v>
      </c>
      <c r="M177" s="60" t="s">
        <v>1052</v>
      </c>
      <c r="N177" s="54" t="s">
        <v>286</v>
      </c>
      <c r="O177" s="55"/>
    </row>
    <row r="178" s="36" customFormat="1" customHeight="1" spans="1:15">
      <c r="A178" s="57" t="s">
        <v>1360</v>
      </c>
      <c r="B178" s="57" t="s">
        <v>1361</v>
      </c>
      <c r="C178" s="57" t="s">
        <v>1362</v>
      </c>
      <c r="D178" s="57" t="s">
        <v>584</v>
      </c>
      <c r="E178" s="58" t="s">
        <v>1165</v>
      </c>
      <c r="F178" s="58" t="s">
        <v>1130</v>
      </c>
      <c r="G178" s="57" t="s">
        <v>269</v>
      </c>
      <c r="H178" s="57" t="s">
        <v>270</v>
      </c>
      <c r="I178" s="57" t="s">
        <v>271</v>
      </c>
      <c r="J178" s="59" t="s">
        <v>1363</v>
      </c>
      <c r="K178" s="59" t="s">
        <v>1364</v>
      </c>
      <c r="L178" s="59" t="s">
        <v>624</v>
      </c>
      <c r="M178" s="60" t="s">
        <v>1052</v>
      </c>
      <c r="N178" s="54" t="s">
        <v>358</v>
      </c>
      <c r="O178" s="55"/>
    </row>
    <row r="179" s="36" customFormat="1" customHeight="1" spans="1:15">
      <c r="A179" s="57" t="s">
        <v>1365</v>
      </c>
      <c r="B179" s="57" t="s">
        <v>1366</v>
      </c>
      <c r="C179" s="57" t="s">
        <v>1367</v>
      </c>
      <c r="D179" s="57" t="s">
        <v>823</v>
      </c>
      <c r="E179" s="58" t="s">
        <v>1171</v>
      </c>
      <c r="F179" s="58" t="s">
        <v>1064</v>
      </c>
      <c r="G179" s="57" t="s">
        <v>586</v>
      </c>
      <c r="H179" s="57" t="s">
        <v>270</v>
      </c>
      <c r="I179" s="57" t="s">
        <v>271</v>
      </c>
      <c r="J179" s="59" t="s">
        <v>1368</v>
      </c>
      <c r="K179" s="59" t="s">
        <v>1369</v>
      </c>
      <c r="L179" s="59" t="s">
        <v>624</v>
      </c>
      <c r="M179" s="60" t="s">
        <v>1052</v>
      </c>
      <c r="N179" s="54" t="s">
        <v>324</v>
      </c>
      <c r="O179" s="55"/>
    </row>
    <row r="180" s="36" customFormat="1" customHeight="1" spans="1:15">
      <c r="A180" s="57" t="s">
        <v>1370</v>
      </c>
      <c r="B180" s="57" t="s">
        <v>1371</v>
      </c>
      <c r="C180" s="57" t="s">
        <v>1372</v>
      </c>
      <c r="D180" s="57" t="s">
        <v>756</v>
      </c>
      <c r="E180" s="58" t="s">
        <v>757</v>
      </c>
      <c r="F180" s="58" t="s">
        <v>1091</v>
      </c>
      <c r="G180" s="57" t="s">
        <v>269</v>
      </c>
      <c r="H180" s="57" t="s">
        <v>270</v>
      </c>
      <c r="I180" s="57" t="s">
        <v>271</v>
      </c>
      <c r="J180" s="59" t="s">
        <v>1373</v>
      </c>
      <c r="K180" s="59" t="s">
        <v>1374</v>
      </c>
      <c r="L180" s="59" t="s">
        <v>624</v>
      </c>
      <c r="M180" s="60" t="s">
        <v>1052</v>
      </c>
      <c r="N180" s="54" t="s">
        <v>624</v>
      </c>
      <c r="O180" s="55"/>
    </row>
    <row r="181" s="36" customFormat="1" customHeight="1" spans="1:15">
      <c r="A181" s="57" t="s">
        <v>1375</v>
      </c>
      <c r="B181" s="57" t="s">
        <v>1376</v>
      </c>
      <c r="C181" s="57" t="s">
        <v>1377</v>
      </c>
      <c r="D181" s="57" t="s">
        <v>458</v>
      </c>
      <c r="E181" s="58" t="s">
        <v>459</v>
      </c>
      <c r="F181" s="58" t="s">
        <v>1091</v>
      </c>
      <c r="G181" s="57" t="s">
        <v>269</v>
      </c>
      <c r="H181" s="57" t="s">
        <v>270</v>
      </c>
      <c r="I181" s="57" t="s">
        <v>271</v>
      </c>
      <c r="J181" s="59" t="s">
        <v>1378</v>
      </c>
      <c r="K181" s="59" t="s">
        <v>1379</v>
      </c>
      <c r="L181" s="59" t="s">
        <v>624</v>
      </c>
      <c r="M181" s="60" t="s">
        <v>1052</v>
      </c>
      <c r="N181" s="54">
        <v>0</v>
      </c>
      <c r="O181" s="55"/>
    </row>
    <row r="182" s="36" customFormat="1" customHeight="1" spans="1:15">
      <c r="A182" s="57" t="s">
        <v>1380</v>
      </c>
      <c r="B182" s="57" t="s">
        <v>1381</v>
      </c>
      <c r="C182" s="57" t="s">
        <v>1382</v>
      </c>
      <c r="D182" s="57" t="s">
        <v>823</v>
      </c>
      <c r="E182" s="58" t="s">
        <v>1171</v>
      </c>
      <c r="F182" s="58" t="s">
        <v>1064</v>
      </c>
      <c r="G182" s="57" t="s">
        <v>269</v>
      </c>
      <c r="H182" s="57" t="s">
        <v>270</v>
      </c>
      <c r="I182" s="57" t="s">
        <v>271</v>
      </c>
      <c r="J182" s="59" t="s">
        <v>587</v>
      </c>
      <c r="K182" s="59" t="s">
        <v>1383</v>
      </c>
      <c r="L182" s="59" t="s">
        <v>624</v>
      </c>
      <c r="M182" s="60" t="s">
        <v>1052</v>
      </c>
      <c r="N182" s="54">
        <v>0</v>
      </c>
      <c r="O182" s="55"/>
    </row>
    <row r="183" s="36" customFormat="1" customHeight="1" spans="1:15">
      <c r="A183" s="57" t="s">
        <v>1384</v>
      </c>
      <c r="B183" s="57" t="s">
        <v>1385</v>
      </c>
      <c r="C183" s="57" t="s">
        <v>1386</v>
      </c>
      <c r="D183" s="57" t="s">
        <v>1387</v>
      </c>
      <c r="E183" s="58" t="s">
        <v>1388</v>
      </c>
      <c r="F183" s="58" t="s">
        <v>1259</v>
      </c>
      <c r="G183" s="57" t="s">
        <v>303</v>
      </c>
      <c r="H183" s="57" t="s">
        <v>270</v>
      </c>
      <c r="I183" s="57" t="s">
        <v>271</v>
      </c>
      <c r="J183" s="59" t="s">
        <v>1389</v>
      </c>
      <c r="K183" s="59" t="s">
        <v>1390</v>
      </c>
      <c r="L183" s="59" t="s">
        <v>624</v>
      </c>
      <c r="M183" s="60" t="s">
        <v>1052</v>
      </c>
      <c r="N183" s="54" t="s">
        <v>618</v>
      </c>
      <c r="O183" s="55"/>
    </row>
    <row r="184" s="36" customFormat="1" customHeight="1" spans="1:15">
      <c r="A184" s="57" t="s">
        <v>1391</v>
      </c>
      <c r="B184" s="57" t="s">
        <v>1392</v>
      </c>
      <c r="C184" s="57" t="s">
        <v>1393</v>
      </c>
      <c r="D184" s="57" t="s">
        <v>444</v>
      </c>
      <c r="E184" s="58" t="s">
        <v>445</v>
      </c>
      <c r="F184" s="58" t="s">
        <v>1130</v>
      </c>
      <c r="G184" s="57" t="s">
        <v>303</v>
      </c>
      <c r="H184" s="57" t="s">
        <v>270</v>
      </c>
      <c r="I184" s="57" t="s">
        <v>271</v>
      </c>
      <c r="J184" s="59" t="s">
        <v>1394</v>
      </c>
      <c r="K184" s="59" t="s">
        <v>1395</v>
      </c>
      <c r="L184" s="59" t="s">
        <v>624</v>
      </c>
      <c r="M184" s="60" t="s">
        <v>1052</v>
      </c>
      <c r="N184" s="54" t="s">
        <v>286</v>
      </c>
      <c r="O184" s="55"/>
    </row>
    <row r="185" s="36" customFormat="1" customHeight="1" spans="1:15">
      <c r="A185" s="57" t="s">
        <v>1396</v>
      </c>
      <c r="B185" s="57" t="s">
        <v>1397</v>
      </c>
      <c r="C185" s="57" t="s">
        <v>1398</v>
      </c>
      <c r="D185" s="57" t="s">
        <v>790</v>
      </c>
      <c r="E185" s="58" t="s">
        <v>791</v>
      </c>
      <c r="F185" s="58" t="s">
        <v>1149</v>
      </c>
      <c r="G185" s="57" t="s">
        <v>586</v>
      </c>
      <c r="H185" s="57" t="s">
        <v>270</v>
      </c>
      <c r="I185" s="57" t="s">
        <v>271</v>
      </c>
      <c r="J185" s="59" t="s">
        <v>1399</v>
      </c>
      <c r="K185" s="59" t="s">
        <v>1400</v>
      </c>
      <c r="L185" s="59" t="s">
        <v>624</v>
      </c>
      <c r="M185" s="60" t="s">
        <v>1052</v>
      </c>
      <c r="N185" s="54" t="s">
        <v>286</v>
      </c>
      <c r="O185" s="55"/>
    </row>
    <row r="186" s="36" customFormat="1" customHeight="1" spans="1:15">
      <c r="A186" s="57" t="s">
        <v>1401</v>
      </c>
      <c r="B186" s="57" t="s">
        <v>1402</v>
      </c>
      <c r="C186" s="57" t="s">
        <v>1403</v>
      </c>
      <c r="D186" s="57" t="s">
        <v>1404</v>
      </c>
      <c r="E186" s="58" t="s">
        <v>1405</v>
      </c>
      <c r="F186" s="58" t="s">
        <v>1141</v>
      </c>
      <c r="G186" s="57" t="s">
        <v>269</v>
      </c>
      <c r="H186" s="57" t="s">
        <v>270</v>
      </c>
      <c r="I186" s="57" t="s">
        <v>271</v>
      </c>
      <c r="J186" s="59" t="s">
        <v>1406</v>
      </c>
      <c r="K186" s="59" t="s">
        <v>1407</v>
      </c>
      <c r="L186" s="59" t="s">
        <v>624</v>
      </c>
      <c r="M186" s="60" t="s">
        <v>1052</v>
      </c>
      <c r="N186" s="54">
        <v>0</v>
      </c>
      <c r="O186" s="55"/>
    </row>
    <row r="187" s="36" customFormat="1" customHeight="1" spans="1:15">
      <c r="A187" s="57" t="s">
        <v>1408</v>
      </c>
      <c r="B187" s="57" t="s">
        <v>1409</v>
      </c>
      <c r="C187" s="57" t="s">
        <v>1410</v>
      </c>
      <c r="D187" s="57" t="s">
        <v>1203</v>
      </c>
      <c r="E187" s="58" t="s">
        <v>1204</v>
      </c>
      <c r="F187" s="58" t="s">
        <v>1205</v>
      </c>
      <c r="G187" s="57" t="s">
        <v>269</v>
      </c>
      <c r="H187" s="57" t="s">
        <v>270</v>
      </c>
      <c r="I187" s="57" t="s">
        <v>271</v>
      </c>
      <c r="J187" s="59" t="s">
        <v>1411</v>
      </c>
      <c r="K187" s="59" t="s">
        <v>1412</v>
      </c>
      <c r="L187" s="59" t="s">
        <v>624</v>
      </c>
      <c r="M187" s="60" t="s">
        <v>1052</v>
      </c>
      <c r="N187" s="54">
        <v>0</v>
      </c>
      <c r="O187" s="55"/>
    </row>
    <row r="188" s="36" customFormat="1" customHeight="1" spans="1:15">
      <c r="A188" s="57" t="s">
        <v>1413</v>
      </c>
      <c r="B188" s="57" t="s">
        <v>1414</v>
      </c>
      <c r="C188" s="57" t="s">
        <v>1415</v>
      </c>
      <c r="D188" s="57" t="s">
        <v>570</v>
      </c>
      <c r="E188" s="58" t="s">
        <v>1416</v>
      </c>
      <c r="F188" s="58" t="s">
        <v>1149</v>
      </c>
      <c r="G188" s="57" t="s">
        <v>269</v>
      </c>
      <c r="H188" s="57" t="s">
        <v>270</v>
      </c>
      <c r="I188" s="57" t="s">
        <v>271</v>
      </c>
      <c r="J188" s="59" t="s">
        <v>1417</v>
      </c>
      <c r="K188" s="59" t="s">
        <v>1418</v>
      </c>
      <c r="L188" s="59" t="s">
        <v>624</v>
      </c>
      <c r="M188" s="60" t="s">
        <v>1052</v>
      </c>
      <c r="N188" s="54">
        <v>0</v>
      </c>
      <c r="O188" s="55"/>
    </row>
    <row r="189" s="36" customFormat="1" customHeight="1" spans="1:15">
      <c r="A189" s="57" t="s">
        <v>1419</v>
      </c>
      <c r="B189" s="57" t="s">
        <v>1420</v>
      </c>
      <c r="C189" s="57" t="s">
        <v>1421</v>
      </c>
      <c r="D189" s="57" t="s">
        <v>348</v>
      </c>
      <c r="E189" s="58" t="s">
        <v>1334</v>
      </c>
      <c r="F189" s="58" t="s">
        <v>1149</v>
      </c>
      <c r="G189" s="57" t="s">
        <v>586</v>
      </c>
      <c r="H189" s="57" t="s">
        <v>270</v>
      </c>
      <c r="I189" s="57" t="s">
        <v>271</v>
      </c>
      <c r="J189" s="59" t="s">
        <v>1422</v>
      </c>
      <c r="K189" s="59" t="s">
        <v>1423</v>
      </c>
      <c r="L189" s="59" t="s">
        <v>624</v>
      </c>
      <c r="M189" s="60" t="s">
        <v>1052</v>
      </c>
      <c r="N189" s="54" t="s">
        <v>276</v>
      </c>
      <c r="O189" s="55"/>
    </row>
    <row r="190" s="36" customFormat="1" customHeight="1" spans="1:15">
      <c r="A190" s="57" t="s">
        <v>1424</v>
      </c>
      <c r="B190" s="57" t="s">
        <v>1425</v>
      </c>
      <c r="C190" s="57" t="s">
        <v>1426</v>
      </c>
      <c r="D190" s="57" t="s">
        <v>1184</v>
      </c>
      <c r="E190" s="58" t="s">
        <v>1185</v>
      </c>
      <c r="F190" s="58" t="s">
        <v>1149</v>
      </c>
      <c r="G190" s="57" t="s">
        <v>586</v>
      </c>
      <c r="H190" s="57" t="s">
        <v>270</v>
      </c>
      <c r="I190" s="57" t="s">
        <v>271</v>
      </c>
      <c r="J190" s="59" t="s">
        <v>1427</v>
      </c>
      <c r="K190" s="59" t="s">
        <v>1428</v>
      </c>
      <c r="L190" s="59" t="s">
        <v>624</v>
      </c>
      <c r="M190" s="60" t="s">
        <v>1052</v>
      </c>
      <c r="N190" s="54">
        <v>0</v>
      </c>
      <c r="O190" s="55"/>
    </row>
    <row r="191" s="36" customFormat="1" customHeight="1" spans="1:15">
      <c r="A191" s="57" t="s">
        <v>1429</v>
      </c>
      <c r="B191" s="57" t="s">
        <v>1430</v>
      </c>
      <c r="C191" s="57" t="s">
        <v>1431</v>
      </c>
      <c r="D191" s="57" t="s">
        <v>650</v>
      </c>
      <c r="E191" s="58" t="s">
        <v>651</v>
      </c>
      <c r="F191" s="58" t="s">
        <v>1130</v>
      </c>
      <c r="G191" s="57" t="s">
        <v>586</v>
      </c>
      <c r="H191" s="57" t="s">
        <v>270</v>
      </c>
      <c r="I191" s="57" t="s">
        <v>271</v>
      </c>
      <c r="J191" s="59" t="s">
        <v>1432</v>
      </c>
      <c r="K191" s="59" t="s">
        <v>1433</v>
      </c>
      <c r="L191" s="59" t="s">
        <v>624</v>
      </c>
      <c r="M191" s="60" t="s">
        <v>1052</v>
      </c>
      <c r="N191" s="54">
        <v>0</v>
      </c>
      <c r="O191" s="55"/>
    </row>
    <row r="192" s="36" customFormat="1" customHeight="1" spans="1:15">
      <c r="A192" s="57" t="s">
        <v>1434</v>
      </c>
      <c r="B192" s="57" t="s">
        <v>1435</v>
      </c>
      <c r="C192" s="57" t="s">
        <v>1436</v>
      </c>
      <c r="D192" s="57" t="s">
        <v>528</v>
      </c>
      <c r="E192" s="58" t="s">
        <v>1437</v>
      </c>
      <c r="F192" s="58" t="s">
        <v>1091</v>
      </c>
      <c r="G192" s="57" t="s">
        <v>586</v>
      </c>
      <c r="H192" s="57" t="s">
        <v>270</v>
      </c>
      <c r="I192" s="57" t="s">
        <v>271</v>
      </c>
      <c r="J192" s="59" t="s">
        <v>1438</v>
      </c>
      <c r="K192" s="59" t="s">
        <v>1439</v>
      </c>
      <c r="L192" s="59" t="s">
        <v>624</v>
      </c>
      <c r="M192" s="60" t="s">
        <v>1052</v>
      </c>
      <c r="N192" s="54" t="s">
        <v>286</v>
      </c>
      <c r="O192" s="55"/>
    </row>
    <row r="193" s="36" customFormat="1" customHeight="1" spans="1:15">
      <c r="A193" s="57" t="s">
        <v>1440</v>
      </c>
      <c r="B193" s="57" t="s">
        <v>1441</v>
      </c>
      <c r="C193" s="57" t="s">
        <v>1442</v>
      </c>
      <c r="D193" s="57" t="s">
        <v>823</v>
      </c>
      <c r="E193" s="58" t="s">
        <v>1171</v>
      </c>
      <c r="F193" s="58" t="s">
        <v>1064</v>
      </c>
      <c r="G193" s="57" t="s">
        <v>586</v>
      </c>
      <c r="H193" s="57" t="s">
        <v>270</v>
      </c>
      <c r="I193" s="57" t="s">
        <v>271</v>
      </c>
      <c r="J193" s="59" t="s">
        <v>1443</v>
      </c>
      <c r="K193" s="59" t="s">
        <v>1444</v>
      </c>
      <c r="L193" s="59" t="s">
        <v>624</v>
      </c>
      <c r="M193" s="60" t="s">
        <v>1052</v>
      </c>
      <c r="N193" s="54" t="s">
        <v>618</v>
      </c>
      <c r="O193" s="55"/>
    </row>
    <row r="194" s="36" customFormat="1" customHeight="1" spans="1:15">
      <c r="A194" s="57" t="s">
        <v>1445</v>
      </c>
      <c r="B194" s="57" t="s">
        <v>1446</v>
      </c>
      <c r="C194" s="57" t="s">
        <v>1447</v>
      </c>
      <c r="D194" s="57" t="s">
        <v>1448</v>
      </c>
      <c r="E194" s="58" t="s">
        <v>1449</v>
      </c>
      <c r="F194" s="58" t="s">
        <v>1091</v>
      </c>
      <c r="G194" s="57" t="s">
        <v>586</v>
      </c>
      <c r="H194" s="57" t="s">
        <v>270</v>
      </c>
      <c r="I194" s="57" t="s">
        <v>271</v>
      </c>
      <c r="J194" s="59" t="s">
        <v>1450</v>
      </c>
      <c r="K194" s="59" t="s">
        <v>1451</v>
      </c>
      <c r="L194" s="59" t="s">
        <v>624</v>
      </c>
      <c r="M194" s="60" t="s">
        <v>1052</v>
      </c>
      <c r="N194" s="54" t="s">
        <v>337</v>
      </c>
      <c r="O194" s="55"/>
    </row>
    <row r="195" s="36" customFormat="1" customHeight="1" spans="1:15">
      <c r="A195" s="57" t="s">
        <v>1452</v>
      </c>
      <c r="B195" s="57" t="s">
        <v>1453</v>
      </c>
      <c r="C195" s="57" t="s">
        <v>1454</v>
      </c>
      <c r="D195" s="57" t="s">
        <v>1097</v>
      </c>
      <c r="E195" s="58" t="s">
        <v>1098</v>
      </c>
      <c r="F195" s="58" t="s">
        <v>1091</v>
      </c>
      <c r="G195" s="57" t="s">
        <v>586</v>
      </c>
      <c r="H195" s="57" t="s">
        <v>270</v>
      </c>
      <c r="I195" s="57" t="s">
        <v>271</v>
      </c>
      <c r="J195" s="59" t="s">
        <v>1455</v>
      </c>
      <c r="K195" s="59" t="s">
        <v>1456</v>
      </c>
      <c r="L195" s="59" t="s">
        <v>624</v>
      </c>
      <c r="M195" s="60" t="s">
        <v>1052</v>
      </c>
      <c r="N195" s="54">
        <v>0</v>
      </c>
      <c r="O195" s="55"/>
    </row>
    <row r="196" s="36" customFormat="1" customHeight="1" spans="1:15">
      <c r="A196" s="57" t="s">
        <v>1457</v>
      </c>
      <c r="B196" s="57" t="s">
        <v>1458</v>
      </c>
      <c r="C196" s="57" t="s">
        <v>1459</v>
      </c>
      <c r="D196" s="57" t="s">
        <v>430</v>
      </c>
      <c r="E196" s="58" t="s">
        <v>1063</v>
      </c>
      <c r="F196" s="58" t="s">
        <v>1064</v>
      </c>
      <c r="G196" s="57" t="s">
        <v>586</v>
      </c>
      <c r="H196" s="57" t="s">
        <v>270</v>
      </c>
      <c r="I196" s="57" t="s">
        <v>271</v>
      </c>
      <c r="J196" s="59" t="s">
        <v>1460</v>
      </c>
      <c r="K196" s="59" t="s">
        <v>1461</v>
      </c>
      <c r="L196" s="59" t="s">
        <v>624</v>
      </c>
      <c r="M196" s="60" t="s">
        <v>1052</v>
      </c>
      <c r="N196" s="54">
        <v>0</v>
      </c>
      <c r="O196" s="55"/>
    </row>
    <row r="197" s="36" customFormat="1" customHeight="1" spans="1:15">
      <c r="A197" s="57" t="s">
        <v>1462</v>
      </c>
      <c r="B197" s="57" t="s">
        <v>1463</v>
      </c>
      <c r="C197" s="57" t="s">
        <v>1464</v>
      </c>
      <c r="D197" s="57" t="s">
        <v>1047</v>
      </c>
      <c r="E197" s="58" t="s">
        <v>1048</v>
      </c>
      <c r="F197" s="58" t="s">
        <v>1049</v>
      </c>
      <c r="G197" s="57" t="s">
        <v>269</v>
      </c>
      <c r="H197" s="57" t="s">
        <v>270</v>
      </c>
      <c r="I197" s="57" t="s">
        <v>271</v>
      </c>
      <c r="J197" s="59" t="s">
        <v>1465</v>
      </c>
      <c r="K197" s="59" t="s">
        <v>1466</v>
      </c>
      <c r="L197" s="59" t="s">
        <v>624</v>
      </c>
      <c r="M197" s="60" t="s">
        <v>1052</v>
      </c>
      <c r="N197" s="54">
        <v>0</v>
      </c>
      <c r="O197" s="55"/>
    </row>
    <row r="198" s="36" customFormat="1" customHeight="1" spans="1:15">
      <c r="A198" s="57" t="s">
        <v>1467</v>
      </c>
      <c r="B198" s="57" t="s">
        <v>1468</v>
      </c>
      <c r="C198" s="57" t="s">
        <v>1469</v>
      </c>
      <c r="D198" s="57" t="s">
        <v>628</v>
      </c>
      <c r="E198" s="58" t="s">
        <v>629</v>
      </c>
      <c r="F198" s="58" t="s">
        <v>1064</v>
      </c>
      <c r="G198" s="57" t="s">
        <v>269</v>
      </c>
      <c r="H198" s="57" t="s">
        <v>270</v>
      </c>
      <c r="I198" s="57" t="s">
        <v>271</v>
      </c>
      <c r="J198" s="59" t="s">
        <v>1470</v>
      </c>
      <c r="K198" s="59" t="s">
        <v>1471</v>
      </c>
      <c r="L198" s="59" t="s">
        <v>624</v>
      </c>
      <c r="M198" s="60" t="s">
        <v>1052</v>
      </c>
      <c r="N198" s="54" t="s">
        <v>618</v>
      </c>
      <c r="O198" s="55"/>
    </row>
    <row r="199" s="36" customFormat="1" customHeight="1" spans="1:15">
      <c r="A199" s="57" t="s">
        <v>1472</v>
      </c>
      <c r="B199" s="57" t="s">
        <v>1473</v>
      </c>
      <c r="C199" s="57" t="s">
        <v>1474</v>
      </c>
      <c r="D199" s="57" t="s">
        <v>1184</v>
      </c>
      <c r="E199" s="58" t="s">
        <v>1185</v>
      </c>
      <c r="F199" s="58" t="s">
        <v>1149</v>
      </c>
      <c r="G199" s="57" t="s">
        <v>269</v>
      </c>
      <c r="H199" s="57" t="s">
        <v>270</v>
      </c>
      <c r="I199" s="57" t="s">
        <v>271</v>
      </c>
      <c r="J199" s="59" t="s">
        <v>1475</v>
      </c>
      <c r="K199" s="59" t="s">
        <v>1476</v>
      </c>
      <c r="L199" s="59" t="s">
        <v>624</v>
      </c>
      <c r="M199" s="60" t="s">
        <v>1052</v>
      </c>
      <c r="N199" s="54">
        <v>0</v>
      </c>
      <c r="O199" s="55"/>
    </row>
    <row r="200" s="36" customFormat="1" customHeight="1" spans="1:15">
      <c r="A200" s="57" t="s">
        <v>1477</v>
      </c>
      <c r="B200" s="57" t="s">
        <v>1478</v>
      </c>
      <c r="C200" s="57" t="s">
        <v>1479</v>
      </c>
      <c r="D200" s="57" t="s">
        <v>797</v>
      </c>
      <c r="E200" s="58" t="s">
        <v>798</v>
      </c>
      <c r="F200" s="58" t="s">
        <v>1149</v>
      </c>
      <c r="G200" s="57" t="s">
        <v>269</v>
      </c>
      <c r="H200" s="57" t="s">
        <v>270</v>
      </c>
      <c r="I200" s="57" t="s">
        <v>271</v>
      </c>
      <c r="J200" s="59" t="s">
        <v>1480</v>
      </c>
      <c r="K200" s="59" t="s">
        <v>1481</v>
      </c>
      <c r="L200" s="59" t="s">
        <v>624</v>
      </c>
      <c r="M200" s="60" t="s">
        <v>1052</v>
      </c>
      <c r="N200" s="54">
        <v>0</v>
      </c>
      <c r="O200" s="55"/>
    </row>
    <row r="201" s="36" customFormat="1" customHeight="1" spans="1:15">
      <c r="A201" s="57" t="s">
        <v>1482</v>
      </c>
      <c r="B201" s="57" t="s">
        <v>1483</v>
      </c>
      <c r="C201" s="57" t="s">
        <v>1484</v>
      </c>
      <c r="D201" s="57" t="s">
        <v>756</v>
      </c>
      <c r="E201" s="58" t="s">
        <v>757</v>
      </c>
      <c r="F201" s="58" t="s">
        <v>1091</v>
      </c>
      <c r="G201" s="57" t="s">
        <v>269</v>
      </c>
      <c r="H201" s="57" t="s">
        <v>270</v>
      </c>
      <c r="I201" s="57" t="s">
        <v>271</v>
      </c>
      <c r="J201" s="59" t="s">
        <v>1485</v>
      </c>
      <c r="K201" s="59" t="s">
        <v>1486</v>
      </c>
      <c r="L201" s="59" t="s">
        <v>624</v>
      </c>
      <c r="M201" s="60" t="s">
        <v>1052</v>
      </c>
      <c r="N201" s="54" t="s">
        <v>1487</v>
      </c>
      <c r="O201" s="55"/>
    </row>
    <row r="202" s="36" customFormat="1" customHeight="1" spans="1:15">
      <c r="A202" s="57" t="s">
        <v>1488</v>
      </c>
      <c r="B202" s="57" t="s">
        <v>1489</v>
      </c>
      <c r="C202" s="57" t="s">
        <v>1490</v>
      </c>
      <c r="D202" s="57" t="s">
        <v>1491</v>
      </c>
      <c r="E202" s="58" t="s">
        <v>1492</v>
      </c>
      <c r="F202" s="58" t="s">
        <v>1058</v>
      </c>
      <c r="G202" s="57" t="s">
        <v>269</v>
      </c>
      <c r="H202" s="57" t="s">
        <v>270</v>
      </c>
      <c r="I202" s="57" t="s">
        <v>271</v>
      </c>
      <c r="J202" s="59" t="s">
        <v>1493</v>
      </c>
      <c r="K202" s="59" t="s">
        <v>1494</v>
      </c>
      <c r="L202" s="59" t="s">
        <v>624</v>
      </c>
      <c r="M202" s="60" t="s">
        <v>1052</v>
      </c>
      <c r="N202" s="54" t="s">
        <v>286</v>
      </c>
      <c r="O202" s="55"/>
    </row>
    <row r="203" s="36" customFormat="1" customHeight="1" spans="1:15">
      <c r="A203" s="57" t="s">
        <v>1495</v>
      </c>
      <c r="B203" s="57" t="s">
        <v>1496</v>
      </c>
      <c r="C203" s="57" t="s">
        <v>1497</v>
      </c>
      <c r="D203" s="57" t="s">
        <v>1147</v>
      </c>
      <c r="E203" s="58" t="s">
        <v>1148</v>
      </c>
      <c r="F203" s="58" t="s">
        <v>1149</v>
      </c>
      <c r="G203" s="57" t="s">
        <v>269</v>
      </c>
      <c r="H203" s="57" t="s">
        <v>270</v>
      </c>
      <c r="I203" s="57" t="s">
        <v>271</v>
      </c>
      <c r="J203" s="59" t="s">
        <v>1498</v>
      </c>
      <c r="K203" s="59" t="s">
        <v>1499</v>
      </c>
      <c r="L203" s="59" t="s">
        <v>624</v>
      </c>
      <c r="M203" s="60" t="s">
        <v>1052</v>
      </c>
      <c r="N203" s="54">
        <v>0</v>
      </c>
      <c r="O203" s="55"/>
    </row>
    <row r="204" s="36" customFormat="1" customHeight="1" spans="1:15">
      <c r="A204" s="57" t="s">
        <v>1500</v>
      </c>
      <c r="B204" s="57" t="s">
        <v>1501</v>
      </c>
      <c r="C204" s="57" t="s">
        <v>1502</v>
      </c>
      <c r="D204" s="57" t="s">
        <v>1503</v>
      </c>
      <c r="E204" s="58" t="s">
        <v>1504</v>
      </c>
      <c r="F204" s="58" t="s">
        <v>1091</v>
      </c>
      <c r="G204" s="57" t="s">
        <v>269</v>
      </c>
      <c r="H204" s="57" t="s">
        <v>270</v>
      </c>
      <c r="I204" s="57" t="s">
        <v>271</v>
      </c>
      <c r="J204" s="59" t="s">
        <v>1505</v>
      </c>
      <c r="K204" s="59" t="s">
        <v>1506</v>
      </c>
      <c r="L204" s="59" t="s">
        <v>624</v>
      </c>
      <c r="M204" s="60" t="s">
        <v>1052</v>
      </c>
      <c r="N204" s="54">
        <v>0</v>
      </c>
      <c r="O204" s="55"/>
    </row>
    <row r="205" s="36" customFormat="1" customHeight="1" spans="1:15">
      <c r="A205" s="57" t="s">
        <v>1507</v>
      </c>
      <c r="B205" s="57" t="s">
        <v>1508</v>
      </c>
      <c r="C205" s="57" t="s">
        <v>1509</v>
      </c>
      <c r="D205" s="57" t="s">
        <v>1510</v>
      </c>
      <c r="E205" s="58" t="s">
        <v>1511</v>
      </c>
      <c r="F205" s="58" t="s">
        <v>1141</v>
      </c>
      <c r="G205" s="57" t="s">
        <v>269</v>
      </c>
      <c r="H205" s="57" t="s">
        <v>270</v>
      </c>
      <c r="I205" s="57" t="s">
        <v>271</v>
      </c>
      <c r="J205" s="59" t="s">
        <v>1512</v>
      </c>
      <c r="K205" s="59" t="s">
        <v>1513</v>
      </c>
      <c r="L205" s="59" t="s">
        <v>624</v>
      </c>
      <c r="M205" s="60" t="s">
        <v>1052</v>
      </c>
      <c r="N205" s="54">
        <v>0</v>
      </c>
      <c r="O205" s="55"/>
    </row>
    <row r="206" s="36" customFormat="1" customHeight="1" spans="1:15">
      <c r="A206" s="57" t="s">
        <v>1514</v>
      </c>
      <c r="B206" s="57" t="s">
        <v>1515</v>
      </c>
      <c r="C206" s="57" t="s">
        <v>1516</v>
      </c>
      <c r="D206" s="57" t="s">
        <v>1517</v>
      </c>
      <c r="E206" s="58" t="s">
        <v>1518</v>
      </c>
      <c r="F206" s="58" t="s">
        <v>1064</v>
      </c>
      <c r="G206" s="57" t="s">
        <v>269</v>
      </c>
      <c r="H206" s="57" t="s">
        <v>270</v>
      </c>
      <c r="I206" s="57" t="s">
        <v>271</v>
      </c>
      <c r="J206" s="59" t="s">
        <v>1519</v>
      </c>
      <c r="K206" s="59" t="s">
        <v>1520</v>
      </c>
      <c r="L206" s="59" t="s">
        <v>624</v>
      </c>
      <c r="M206" s="60" t="s">
        <v>1052</v>
      </c>
      <c r="N206" s="54" t="s">
        <v>358</v>
      </c>
      <c r="O206" s="55"/>
    </row>
    <row r="207" s="36" customFormat="1" customHeight="1" spans="1:15">
      <c r="A207" s="57" t="s">
        <v>1521</v>
      </c>
      <c r="B207" s="57" t="s">
        <v>1522</v>
      </c>
      <c r="C207" s="57" t="s">
        <v>1523</v>
      </c>
      <c r="D207" s="57" t="s">
        <v>393</v>
      </c>
      <c r="E207" s="58" t="s">
        <v>1084</v>
      </c>
      <c r="F207" s="58" t="s">
        <v>1085</v>
      </c>
      <c r="G207" s="57" t="s">
        <v>269</v>
      </c>
      <c r="H207" s="57" t="s">
        <v>270</v>
      </c>
      <c r="I207" s="57" t="s">
        <v>271</v>
      </c>
      <c r="J207" s="59" t="s">
        <v>1524</v>
      </c>
      <c r="K207" s="59" t="s">
        <v>1525</v>
      </c>
      <c r="L207" s="59" t="s">
        <v>624</v>
      </c>
      <c r="M207" s="60" t="s">
        <v>1052</v>
      </c>
      <c r="N207" s="54">
        <v>0</v>
      </c>
      <c r="O207" s="55"/>
    </row>
    <row r="208" s="36" customFormat="1" customHeight="1" spans="1:15">
      <c r="A208" s="57" t="s">
        <v>1526</v>
      </c>
      <c r="B208" s="57" t="s">
        <v>1527</v>
      </c>
      <c r="C208" s="57" t="s">
        <v>1528</v>
      </c>
      <c r="D208" s="57" t="s">
        <v>790</v>
      </c>
      <c r="E208" s="58" t="s">
        <v>791</v>
      </c>
      <c r="F208" s="58" t="s">
        <v>1149</v>
      </c>
      <c r="G208" s="57" t="s">
        <v>269</v>
      </c>
      <c r="H208" s="57" t="s">
        <v>270</v>
      </c>
      <c r="I208" s="57" t="s">
        <v>271</v>
      </c>
      <c r="J208" s="59" t="s">
        <v>1529</v>
      </c>
      <c r="K208" s="59" t="s">
        <v>1530</v>
      </c>
      <c r="L208" s="59" t="s">
        <v>624</v>
      </c>
      <c r="M208" s="60" t="s">
        <v>1052</v>
      </c>
      <c r="N208" s="54" t="s">
        <v>276</v>
      </c>
      <c r="O208" s="55"/>
    </row>
    <row r="209" s="36" customFormat="1" customHeight="1" spans="1:15">
      <c r="A209" s="57" t="s">
        <v>1531</v>
      </c>
      <c r="B209" s="57" t="s">
        <v>1532</v>
      </c>
      <c r="C209" s="57" t="s">
        <v>1533</v>
      </c>
      <c r="D209" s="57" t="s">
        <v>1510</v>
      </c>
      <c r="E209" s="58" t="s">
        <v>1511</v>
      </c>
      <c r="F209" s="58" t="s">
        <v>1141</v>
      </c>
      <c r="G209" s="57" t="s">
        <v>269</v>
      </c>
      <c r="H209" s="57" t="s">
        <v>270</v>
      </c>
      <c r="I209" s="57" t="s">
        <v>271</v>
      </c>
      <c r="J209" s="59" t="s">
        <v>1534</v>
      </c>
      <c r="K209" s="59" t="s">
        <v>1535</v>
      </c>
      <c r="L209" s="59" t="s">
        <v>624</v>
      </c>
      <c r="M209" s="60" t="s">
        <v>1052</v>
      </c>
      <c r="N209" s="54">
        <v>0</v>
      </c>
      <c r="O209" s="55"/>
    </row>
    <row r="210" s="36" customFormat="1" customHeight="1" spans="1:15">
      <c r="A210" s="57" t="s">
        <v>1536</v>
      </c>
      <c r="B210" s="57" t="s">
        <v>1537</v>
      </c>
      <c r="C210" s="57" t="s">
        <v>1538</v>
      </c>
      <c r="D210" s="57" t="s">
        <v>628</v>
      </c>
      <c r="E210" s="58" t="s">
        <v>629</v>
      </c>
      <c r="F210" s="58" t="s">
        <v>1064</v>
      </c>
      <c r="G210" s="57" t="s">
        <v>269</v>
      </c>
      <c r="H210" s="57" t="s">
        <v>270</v>
      </c>
      <c r="I210" s="57" t="s">
        <v>271</v>
      </c>
      <c r="J210" s="59" t="s">
        <v>1539</v>
      </c>
      <c r="K210" s="59" t="s">
        <v>1540</v>
      </c>
      <c r="L210" s="59" t="s">
        <v>624</v>
      </c>
      <c r="M210" s="60" t="s">
        <v>1052</v>
      </c>
      <c r="N210" s="54" t="s">
        <v>624</v>
      </c>
      <c r="O210" s="55"/>
    </row>
    <row r="211" s="36" customFormat="1" customHeight="1" spans="1:15">
      <c r="A211" s="57" t="s">
        <v>1541</v>
      </c>
      <c r="B211" s="57" t="s">
        <v>1542</v>
      </c>
      <c r="C211" s="57" t="s">
        <v>1543</v>
      </c>
      <c r="D211" s="57" t="s">
        <v>865</v>
      </c>
      <c r="E211" s="58" t="s">
        <v>866</v>
      </c>
      <c r="F211" s="58" t="s">
        <v>1130</v>
      </c>
      <c r="G211" s="57" t="s">
        <v>269</v>
      </c>
      <c r="H211" s="57" t="s">
        <v>270</v>
      </c>
      <c r="I211" s="57" t="s">
        <v>271</v>
      </c>
      <c r="J211" s="59" t="s">
        <v>1544</v>
      </c>
      <c r="K211" s="59" t="s">
        <v>1545</v>
      </c>
      <c r="L211" s="59" t="s">
        <v>624</v>
      </c>
      <c r="M211" s="60" t="s">
        <v>1052</v>
      </c>
      <c r="N211" s="54">
        <v>0</v>
      </c>
      <c r="O211" s="55"/>
    </row>
    <row r="212" s="36" customFormat="1" customHeight="1" spans="1:15">
      <c r="A212" s="57" t="s">
        <v>1546</v>
      </c>
      <c r="B212" s="57" t="s">
        <v>1547</v>
      </c>
      <c r="C212" s="57" t="s">
        <v>1548</v>
      </c>
      <c r="D212" s="57" t="s">
        <v>872</v>
      </c>
      <c r="E212" s="58" t="s">
        <v>873</v>
      </c>
      <c r="F212" s="58" t="s">
        <v>1130</v>
      </c>
      <c r="G212" s="57" t="s">
        <v>269</v>
      </c>
      <c r="H212" s="57" t="s">
        <v>270</v>
      </c>
      <c r="I212" s="57" t="s">
        <v>271</v>
      </c>
      <c r="J212" s="59" t="s">
        <v>1549</v>
      </c>
      <c r="K212" s="59" t="s">
        <v>1550</v>
      </c>
      <c r="L212" s="59" t="s">
        <v>624</v>
      </c>
      <c r="M212" s="60" t="s">
        <v>1052</v>
      </c>
      <c r="N212" s="54" t="s">
        <v>286</v>
      </c>
      <c r="O212" s="55"/>
    </row>
    <row r="213" s="36" customFormat="1" customHeight="1" spans="1:15">
      <c r="A213" s="57" t="s">
        <v>1551</v>
      </c>
      <c r="B213" s="57" t="s">
        <v>1552</v>
      </c>
      <c r="C213" s="57" t="s">
        <v>1553</v>
      </c>
      <c r="D213" s="57" t="s">
        <v>1270</v>
      </c>
      <c r="E213" s="58" t="s">
        <v>1271</v>
      </c>
      <c r="F213" s="58" t="s">
        <v>1064</v>
      </c>
      <c r="G213" s="57" t="s">
        <v>269</v>
      </c>
      <c r="H213" s="57" t="s">
        <v>270</v>
      </c>
      <c r="I213" s="57" t="s">
        <v>271</v>
      </c>
      <c r="J213" s="59" t="s">
        <v>1554</v>
      </c>
      <c r="K213" s="59" t="s">
        <v>1555</v>
      </c>
      <c r="L213" s="59" t="s">
        <v>624</v>
      </c>
      <c r="M213" s="60" t="s">
        <v>1052</v>
      </c>
      <c r="N213" s="54" t="s">
        <v>618</v>
      </c>
      <c r="O213" s="55"/>
    </row>
    <row r="214" s="36" customFormat="1" customHeight="1" spans="1:15">
      <c r="A214" s="57" t="s">
        <v>1556</v>
      </c>
      <c r="B214" s="57" t="s">
        <v>1557</v>
      </c>
      <c r="C214" s="57" t="s">
        <v>1558</v>
      </c>
      <c r="D214" s="57" t="s">
        <v>1177</v>
      </c>
      <c r="E214" s="58" t="s">
        <v>1178</v>
      </c>
      <c r="F214" s="58" t="s">
        <v>1141</v>
      </c>
      <c r="G214" s="57" t="s">
        <v>269</v>
      </c>
      <c r="H214" s="57" t="s">
        <v>270</v>
      </c>
      <c r="I214" s="57" t="s">
        <v>271</v>
      </c>
      <c r="J214" s="59" t="s">
        <v>1559</v>
      </c>
      <c r="K214" s="59" t="s">
        <v>1560</v>
      </c>
      <c r="L214" s="59" t="s">
        <v>624</v>
      </c>
      <c r="M214" s="60" t="s">
        <v>1052</v>
      </c>
      <c r="N214" s="54" t="s">
        <v>286</v>
      </c>
      <c r="O214" s="55"/>
    </row>
    <row r="215" s="36" customFormat="1" customHeight="1" spans="1:15">
      <c r="A215" s="57" t="s">
        <v>1561</v>
      </c>
      <c r="B215" s="57" t="s">
        <v>1562</v>
      </c>
      <c r="C215" s="57" t="s">
        <v>1563</v>
      </c>
      <c r="D215" s="57" t="s">
        <v>1097</v>
      </c>
      <c r="E215" s="58" t="s">
        <v>1098</v>
      </c>
      <c r="F215" s="58" t="s">
        <v>1091</v>
      </c>
      <c r="G215" s="57" t="s">
        <v>269</v>
      </c>
      <c r="H215" s="57" t="s">
        <v>270</v>
      </c>
      <c r="I215" s="57" t="s">
        <v>271</v>
      </c>
      <c r="J215" s="59" t="s">
        <v>1564</v>
      </c>
      <c r="K215" s="59" t="s">
        <v>1565</v>
      </c>
      <c r="L215" s="59" t="s">
        <v>624</v>
      </c>
      <c r="M215" s="60" t="s">
        <v>1052</v>
      </c>
      <c r="N215" s="54" t="s">
        <v>624</v>
      </c>
      <c r="O215" s="55"/>
    </row>
    <row r="216" s="36" customFormat="1" customHeight="1" spans="1:15">
      <c r="A216" s="57" t="s">
        <v>853</v>
      </c>
      <c r="B216" s="57" t="s">
        <v>1566</v>
      </c>
      <c r="C216" s="57" t="s">
        <v>1567</v>
      </c>
      <c r="D216" s="57" t="s">
        <v>708</v>
      </c>
      <c r="E216" s="58" t="s">
        <v>1277</v>
      </c>
      <c r="F216" s="58" t="s">
        <v>1278</v>
      </c>
      <c r="G216" s="57" t="s">
        <v>269</v>
      </c>
      <c r="H216" s="57" t="s">
        <v>270</v>
      </c>
      <c r="I216" s="57" t="s">
        <v>271</v>
      </c>
      <c r="J216" s="59" t="s">
        <v>1568</v>
      </c>
      <c r="K216" s="59" t="s">
        <v>1569</v>
      </c>
      <c r="L216" s="59" t="s">
        <v>624</v>
      </c>
      <c r="M216" s="60" t="s">
        <v>1052</v>
      </c>
      <c r="N216" s="54" t="s">
        <v>624</v>
      </c>
      <c r="O216" s="55"/>
    </row>
    <row r="217" s="36" customFormat="1" customHeight="1" spans="1:15">
      <c r="A217" s="57" t="s">
        <v>1570</v>
      </c>
      <c r="B217" s="57" t="s">
        <v>1571</v>
      </c>
      <c r="C217" s="57" t="s">
        <v>1572</v>
      </c>
      <c r="D217" s="57" t="s">
        <v>708</v>
      </c>
      <c r="E217" s="58" t="s">
        <v>1277</v>
      </c>
      <c r="F217" s="58" t="s">
        <v>1278</v>
      </c>
      <c r="G217" s="57" t="s">
        <v>269</v>
      </c>
      <c r="H217" s="57" t="s">
        <v>270</v>
      </c>
      <c r="I217" s="57" t="s">
        <v>271</v>
      </c>
      <c r="J217" s="59" t="s">
        <v>1573</v>
      </c>
      <c r="K217" s="59" t="s">
        <v>1574</v>
      </c>
      <c r="L217" s="59" t="s">
        <v>624</v>
      </c>
      <c r="M217" s="60" t="s">
        <v>1052</v>
      </c>
      <c r="N217" s="54" t="s">
        <v>276</v>
      </c>
      <c r="O217" s="55"/>
    </row>
    <row r="218" s="36" customFormat="1" customHeight="1" spans="1:15">
      <c r="A218" s="57" t="s">
        <v>1575</v>
      </c>
      <c r="B218" s="57" t="s">
        <v>1576</v>
      </c>
      <c r="C218" s="57" t="s">
        <v>1577</v>
      </c>
      <c r="D218" s="57" t="s">
        <v>408</v>
      </c>
      <c r="E218" s="58" t="s">
        <v>409</v>
      </c>
      <c r="F218" s="58" t="s">
        <v>1058</v>
      </c>
      <c r="G218" s="57" t="s">
        <v>269</v>
      </c>
      <c r="H218" s="57" t="s">
        <v>270</v>
      </c>
      <c r="I218" s="57" t="s">
        <v>271</v>
      </c>
      <c r="J218" s="59" t="s">
        <v>1578</v>
      </c>
      <c r="K218" s="59" t="s">
        <v>1579</v>
      </c>
      <c r="L218" s="59" t="s">
        <v>624</v>
      </c>
      <c r="M218" s="60" t="s">
        <v>1052</v>
      </c>
      <c r="N218" s="54">
        <v>0</v>
      </c>
      <c r="O218" s="55"/>
    </row>
    <row r="219" s="36" customFormat="1" customHeight="1" spans="1:15">
      <c r="A219" s="57" t="s">
        <v>1580</v>
      </c>
      <c r="B219" s="57" t="s">
        <v>1581</v>
      </c>
      <c r="C219" s="57" t="s">
        <v>1582</v>
      </c>
      <c r="D219" s="57" t="s">
        <v>1147</v>
      </c>
      <c r="E219" s="58" t="s">
        <v>1148</v>
      </c>
      <c r="F219" s="58" t="s">
        <v>1149</v>
      </c>
      <c r="G219" s="57" t="s">
        <v>269</v>
      </c>
      <c r="H219" s="57" t="s">
        <v>270</v>
      </c>
      <c r="I219" s="57" t="s">
        <v>271</v>
      </c>
      <c r="J219" s="59" t="s">
        <v>1583</v>
      </c>
      <c r="K219" s="59" t="s">
        <v>1584</v>
      </c>
      <c r="L219" s="59" t="s">
        <v>624</v>
      </c>
      <c r="M219" s="60" t="s">
        <v>1052</v>
      </c>
      <c r="N219" s="54" t="s">
        <v>286</v>
      </c>
      <c r="O219" s="55"/>
    </row>
    <row r="220" s="36" customFormat="1" customHeight="1" spans="1:15">
      <c r="A220" s="57" t="s">
        <v>1585</v>
      </c>
      <c r="B220" s="57" t="s">
        <v>1586</v>
      </c>
      <c r="C220" s="57" t="s">
        <v>1587</v>
      </c>
      <c r="D220" s="57" t="s">
        <v>1184</v>
      </c>
      <c r="E220" s="58" t="s">
        <v>1185</v>
      </c>
      <c r="F220" s="58" t="s">
        <v>1149</v>
      </c>
      <c r="G220" s="57" t="s">
        <v>269</v>
      </c>
      <c r="H220" s="57" t="s">
        <v>270</v>
      </c>
      <c r="I220" s="57" t="s">
        <v>271</v>
      </c>
      <c r="J220" s="59" t="s">
        <v>1588</v>
      </c>
      <c r="K220" s="59" t="s">
        <v>1589</v>
      </c>
      <c r="L220" s="59" t="s">
        <v>624</v>
      </c>
      <c r="M220" s="60" t="s">
        <v>1052</v>
      </c>
      <c r="N220" s="54">
        <v>0</v>
      </c>
      <c r="O220" s="55"/>
    </row>
    <row r="221" s="36" customFormat="1" customHeight="1" spans="1:15">
      <c r="A221" s="57" t="s">
        <v>1590</v>
      </c>
      <c r="B221" s="57" t="s">
        <v>1591</v>
      </c>
      <c r="C221" s="57" t="s">
        <v>1592</v>
      </c>
      <c r="D221" s="57" t="s">
        <v>790</v>
      </c>
      <c r="E221" s="58" t="s">
        <v>791</v>
      </c>
      <c r="F221" s="58" t="s">
        <v>1149</v>
      </c>
      <c r="G221" s="57" t="s">
        <v>269</v>
      </c>
      <c r="H221" s="57" t="s">
        <v>270</v>
      </c>
      <c r="I221" s="57" t="s">
        <v>271</v>
      </c>
      <c r="J221" s="59" t="s">
        <v>1320</v>
      </c>
      <c r="K221" s="59" t="s">
        <v>1593</v>
      </c>
      <c r="L221" s="59" t="s">
        <v>624</v>
      </c>
      <c r="M221" s="60" t="s">
        <v>1052</v>
      </c>
      <c r="N221" s="54" t="s">
        <v>276</v>
      </c>
      <c r="O221" s="55"/>
    </row>
    <row r="222" s="36" customFormat="1" customHeight="1" spans="1:15">
      <c r="A222" s="57" t="s">
        <v>1556</v>
      </c>
      <c r="B222" s="57" t="s">
        <v>1594</v>
      </c>
      <c r="C222" s="57" t="s">
        <v>1595</v>
      </c>
      <c r="D222" s="57" t="s">
        <v>1056</v>
      </c>
      <c r="E222" s="58" t="s">
        <v>1057</v>
      </c>
      <c r="F222" s="58" t="s">
        <v>1058</v>
      </c>
      <c r="G222" s="57" t="s">
        <v>269</v>
      </c>
      <c r="H222" s="57" t="s">
        <v>270</v>
      </c>
      <c r="I222" s="57" t="s">
        <v>271</v>
      </c>
      <c r="J222" s="59" t="s">
        <v>1596</v>
      </c>
      <c r="K222" s="59" t="s">
        <v>1597</v>
      </c>
      <c r="L222" s="59" t="s">
        <v>624</v>
      </c>
      <c r="M222" s="60" t="s">
        <v>1052</v>
      </c>
      <c r="N222" s="54">
        <v>0</v>
      </c>
      <c r="O222" s="55"/>
    </row>
    <row r="223" s="36" customFormat="1" customHeight="1" spans="1:15">
      <c r="A223" s="57" t="s">
        <v>1598</v>
      </c>
      <c r="B223" s="57" t="s">
        <v>1599</v>
      </c>
      <c r="C223" s="57" t="s">
        <v>1600</v>
      </c>
      <c r="D223" s="57" t="s">
        <v>1601</v>
      </c>
      <c r="E223" s="58" t="s">
        <v>1602</v>
      </c>
      <c r="F223" s="58" t="s">
        <v>1149</v>
      </c>
      <c r="G223" s="57" t="s">
        <v>269</v>
      </c>
      <c r="H223" s="57" t="s">
        <v>270</v>
      </c>
      <c r="I223" s="57" t="s">
        <v>271</v>
      </c>
      <c r="J223" s="59" t="s">
        <v>1603</v>
      </c>
      <c r="K223" s="59" t="s">
        <v>1604</v>
      </c>
      <c r="L223" s="59" t="s">
        <v>624</v>
      </c>
      <c r="M223" s="60" t="s">
        <v>1052</v>
      </c>
      <c r="N223" s="54">
        <v>0</v>
      </c>
      <c r="O223" s="55"/>
    </row>
    <row r="224" s="36" customFormat="1" customHeight="1" spans="1:15">
      <c r="A224" s="57" t="s">
        <v>1605</v>
      </c>
      <c r="B224" s="57" t="s">
        <v>1606</v>
      </c>
      <c r="C224" s="57" t="s">
        <v>1607</v>
      </c>
      <c r="D224" s="57" t="s">
        <v>393</v>
      </c>
      <c r="E224" s="58" t="s">
        <v>1084</v>
      </c>
      <c r="F224" s="58" t="s">
        <v>1085</v>
      </c>
      <c r="G224" s="57" t="s">
        <v>269</v>
      </c>
      <c r="H224" s="57" t="s">
        <v>270</v>
      </c>
      <c r="I224" s="57" t="s">
        <v>271</v>
      </c>
      <c r="J224" s="59" t="s">
        <v>1608</v>
      </c>
      <c r="K224" s="59" t="s">
        <v>1609</v>
      </c>
      <c r="L224" s="59" t="s">
        <v>624</v>
      </c>
      <c r="M224" s="60" t="s">
        <v>1052</v>
      </c>
      <c r="N224" s="54">
        <v>0</v>
      </c>
      <c r="O224" s="55"/>
    </row>
    <row r="225" s="36" customFormat="1" customHeight="1" spans="1:15">
      <c r="A225" s="57" t="s">
        <v>1610</v>
      </c>
      <c r="B225" s="57" t="s">
        <v>1611</v>
      </c>
      <c r="C225" s="57" t="s">
        <v>1612</v>
      </c>
      <c r="D225" s="57" t="s">
        <v>1404</v>
      </c>
      <c r="E225" s="58" t="s">
        <v>1405</v>
      </c>
      <c r="F225" s="58" t="s">
        <v>1141</v>
      </c>
      <c r="G225" s="57" t="s">
        <v>269</v>
      </c>
      <c r="H225" s="57" t="s">
        <v>270</v>
      </c>
      <c r="I225" s="57" t="s">
        <v>271</v>
      </c>
      <c r="J225" s="59" t="s">
        <v>1613</v>
      </c>
      <c r="K225" s="59" t="s">
        <v>1614</v>
      </c>
      <c r="L225" s="59" t="s">
        <v>624</v>
      </c>
      <c r="M225" s="60" t="s">
        <v>1052</v>
      </c>
      <c r="N225" s="54">
        <v>0</v>
      </c>
      <c r="O225" s="55"/>
    </row>
    <row r="226" s="36" customFormat="1" customHeight="1" spans="1:15">
      <c r="A226" s="57" t="s">
        <v>1615</v>
      </c>
      <c r="B226" s="57" t="s">
        <v>1616</v>
      </c>
      <c r="C226" s="57" t="s">
        <v>1617</v>
      </c>
      <c r="D226" s="57" t="s">
        <v>1618</v>
      </c>
      <c r="E226" s="58" t="s">
        <v>1619</v>
      </c>
      <c r="F226" s="58" t="s">
        <v>1049</v>
      </c>
      <c r="G226" s="57" t="s">
        <v>269</v>
      </c>
      <c r="H226" s="57" t="s">
        <v>270</v>
      </c>
      <c r="I226" s="57" t="s">
        <v>271</v>
      </c>
      <c r="J226" s="59" t="s">
        <v>1620</v>
      </c>
      <c r="K226" s="59" t="s">
        <v>1621</v>
      </c>
      <c r="L226" s="59" t="s">
        <v>624</v>
      </c>
      <c r="M226" s="60" t="s">
        <v>1052</v>
      </c>
      <c r="N226" s="54" t="s">
        <v>624</v>
      </c>
      <c r="O226" s="55"/>
    </row>
    <row r="227" s="36" customFormat="1" customHeight="1" spans="1:15">
      <c r="A227" s="57" t="s">
        <v>1622</v>
      </c>
      <c r="B227" s="57" t="s">
        <v>1623</v>
      </c>
      <c r="C227" s="57" t="s">
        <v>1624</v>
      </c>
      <c r="D227" s="57" t="s">
        <v>1070</v>
      </c>
      <c r="E227" s="58" t="s">
        <v>1071</v>
      </c>
      <c r="F227" s="58" t="s">
        <v>1049</v>
      </c>
      <c r="G227" s="57" t="s">
        <v>269</v>
      </c>
      <c r="H227" s="57" t="s">
        <v>270</v>
      </c>
      <c r="I227" s="57" t="s">
        <v>271</v>
      </c>
      <c r="J227" s="59" t="s">
        <v>1625</v>
      </c>
      <c r="K227" s="59" t="s">
        <v>1626</v>
      </c>
      <c r="L227" s="59" t="s">
        <v>624</v>
      </c>
      <c r="M227" s="60" t="s">
        <v>1052</v>
      </c>
      <c r="N227" s="54" t="s">
        <v>624</v>
      </c>
      <c r="O227" s="55"/>
    </row>
    <row r="228" s="36" customFormat="1" customHeight="1" spans="1:15">
      <c r="A228" s="57" t="s">
        <v>1627</v>
      </c>
      <c r="B228" s="57" t="s">
        <v>1628</v>
      </c>
      <c r="C228" s="57" t="s">
        <v>1629</v>
      </c>
      <c r="D228" s="57" t="s">
        <v>300</v>
      </c>
      <c r="E228" s="58" t="s">
        <v>301</v>
      </c>
      <c r="F228" s="58" t="s">
        <v>1259</v>
      </c>
      <c r="G228" s="57" t="s">
        <v>269</v>
      </c>
      <c r="H228" s="57" t="s">
        <v>270</v>
      </c>
      <c r="I228" s="57" t="s">
        <v>271</v>
      </c>
      <c r="J228" s="59" t="s">
        <v>1630</v>
      </c>
      <c r="K228" s="59" t="s">
        <v>1631</v>
      </c>
      <c r="L228" s="59" t="s">
        <v>624</v>
      </c>
      <c r="M228" s="60" t="s">
        <v>1052</v>
      </c>
      <c r="N228" s="54">
        <v>0</v>
      </c>
      <c r="O228" s="55"/>
    </row>
    <row r="229" s="36" customFormat="1" customHeight="1" spans="1:15">
      <c r="A229" s="57" t="s">
        <v>1632</v>
      </c>
      <c r="B229" s="57" t="s">
        <v>1633</v>
      </c>
      <c r="C229" s="57" t="s">
        <v>1634</v>
      </c>
      <c r="D229" s="57" t="s">
        <v>1026</v>
      </c>
      <c r="E229" s="58" t="s">
        <v>1027</v>
      </c>
      <c r="F229" s="58" t="s">
        <v>1635</v>
      </c>
      <c r="G229" s="57" t="s">
        <v>269</v>
      </c>
      <c r="H229" s="57" t="s">
        <v>270</v>
      </c>
      <c r="I229" s="57" t="s">
        <v>271</v>
      </c>
      <c r="J229" s="59" t="s">
        <v>1636</v>
      </c>
      <c r="K229" s="59" t="s">
        <v>1637</v>
      </c>
      <c r="L229" s="59" t="s">
        <v>624</v>
      </c>
      <c r="M229" s="60" t="s">
        <v>1052</v>
      </c>
      <c r="N229" s="54">
        <v>0</v>
      </c>
      <c r="O229" s="55"/>
    </row>
    <row r="230" s="36" customFormat="1" customHeight="1" spans="1:15">
      <c r="A230" s="57" t="s">
        <v>1638</v>
      </c>
      <c r="B230" s="57" t="s">
        <v>1639</v>
      </c>
      <c r="C230" s="57" t="s">
        <v>1640</v>
      </c>
      <c r="D230" s="57" t="s">
        <v>393</v>
      </c>
      <c r="E230" s="58" t="s">
        <v>1084</v>
      </c>
      <c r="F230" s="58" t="s">
        <v>1085</v>
      </c>
      <c r="G230" s="57" t="s">
        <v>269</v>
      </c>
      <c r="H230" s="57" t="s">
        <v>270</v>
      </c>
      <c r="I230" s="57" t="s">
        <v>271</v>
      </c>
      <c r="J230" s="59" t="s">
        <v>1641</v>
      </c>
      <c r="K230" s="59" t="s">
        <v>1642</v>
      </c>
      <c r="L230" s="59" t="s">
        <v>624</v>
      </c>
      <c r="M230" s="60" t="s">
        <v>1052</v>
      </c>
      <c r="N230" s="54" t="s">
        <v>276</v>
      </c>
      <c r="O230" s="55"/>
    </row>
    <row r="231" s="36" customFormat="1" customHeight="1" spans="1:15">
      <c r="A231" s="57" t="s">
        <v>1643</v>
      </c>
      <c r="B231" s="57" t="s">
        <v>1644</v>
      </c>
      <c r="C231" s="57" t="s">
        <v>1645</v>
      </c>
      <c r="D231" s="57" t="s">
        <v>508</v>
      </c>
      <c r="E231" s="58" t="s">
        <v>509</v>
      </c>
      <c r="F231" s="58" t="s">
        <v>1646</v>
      </c>
      <c r="G231" s="57" t="s">
        <v>269</v>
      </c>
      <c r="H231" s="57" t="s">
        <v>270</v>
      </c>
      <c r="I231" s="57" t="s">
        <v>271</v>
      </c>
      <c r="J231" s="59" t="s">
        <v>1647</v>
      </c>
      <c r="K231" s="59" t="s">
        <v>1648</v>
      </c>
      <c r="L231" s="59" t="s">
        <v>624</v>
      </c>
      <c r="M231" s="60" t="s">
        <v>1052</v>
      </c>
      <c r="N231" s="54" t="s">
        <v>286</v>
      </c>
      <c r="O231" s="55"/>
    </row>
    <row r="232" s="36" customFormat="1" customHeight="1" spans="1:15">
      <c r="A232" s="57" t="s">
        <v>1649</v>
      </c>
      <c r="B232" s="57" t="s">
        <v>1650</v>
      </c>
      <c r="C232" s="57" t="s">
        <v>1651</v>
      </c>
      <c r="D232" s="57" t="s">
        <v>790</v>
      </c>
      <c r="E232" s="58" t="s">
        <v>791</v>
      </c>
      <c r="F232" s="58" t="s">
        <v>1149</v>
      </c>
      <c r="G232" s="57" t="s">
        <v>269</v>
      </c>
      <c r="H232" s="57" t="s">
        <v>270</v>
      </c>
      <c r="I232" s="57" t="s">
        <v>271</v>
      </c>
      <c r="J232" s="59" t="s">
        <v>1652</v>
      </c>
      <c r="K232" s="59" t="s">
        <v>1653</v>
      </c>
      <c r="L232" s="59" t="s">
        <v>624</v>
      </c>
      <c r="M232" s="60" t="s">
        <v>1052</v>
      </c>
      <c r="N232" s="54" t="s">
        <v>286</v>
      </c>
      <c r="O232" s="55"/>
    </row>
    <row r="233" s="36" customFormat="1" customHeight="1" spans="1:15">
      <c r="A233" s="57" t="s">
        <v>1654</v>
      </c>
      <c r="B233" s="57" t="s">
        <v>1655</v>
      </c>
      <c r="C233" s="57" t="s">
        <v>1656</v>
      </c>
      <c r="D233" s="57" t="s">
        <v>790</v>
      </c>
      <c r="E233" s="58" t="s">
        <v>791</v>
      </c>
      <c r="F233" s="58" t="s">
        <v>1149</v>
      </c>
      <c r="G233" s="57" t="s">
        <v>663</v>
      </c>
      <c r="H233" s="57" t="s">
        <v>270</v>
      </c>
      <c r="I233" s="57" t="s">
        <v>271</v>
      </c>
      <c r="J233" s="59" t="s">
        <v>1657</v>
      </c>
      <c r="K233" s="59" t="s">
        <v>1658</v>
      </c>
      <c r="L233" s="59" t="s">
        <v>624</v>
      </c>
      <c r="M233" s="60" t="s">
        <v>1052</v>
      </c>
      <c r="N233" s="54" t="s">
        <v>286</v>
      </c>
      <c r="O233" s="55"/>
    </row>
    <row r="234" s="36" customFormat="1" customHeight="1" spans="1:15">
      <c r="A234" s="57" t="s">
        <v>1659</v>
      </c>
      <c r="B234" s="57" t="s">
        <v>1660</v>
      </c>
      <c r="C234" s="57" t="s">
        <v>1661</v>
      </c>
      <c r="D234" s="57" t="s">
        <v>348</v>
      </c>
      <c r="E234" s="58" t="s">
        <v>1334</v>
      </c>
      <c r="F234" s="58" t="s">
        <v>1149</v>
      </c>
      <c r="G234" s="57" t="s">
        <v>663</v>
      </c>
      <c r="H234" s="57" t="s">
        <v>270</v>
      </c>
      <c r="I234" s="57" t="s">
        <v>271</v>
      </c>
      <c r="J234" s="59" t="s">
        <v>1662</v>
      </c>
      <c r="K234" s="59" t="s">
        <v>1663</v>
      </c>
      <c r="L234" s="59" t="s">
        <v>624</v>
      </c>
      <c r="M234" s="60" t="s">
        <v>1052</v>
      </c>
      <c r="N234" s="54">
        <v>0</v>
      </c>
      <c r="O234" s="55"/>
    </row>
    <row r="235" s="36" customFormat="1" customHeight="1" spans="1:15">
      <c r="A235" s="57" t="s">
        <v>1664</v>
      </c>
      <c r="B235" s="57" t="s">
        <v>1665</v>
      </c>
      <c r="C235" s="57" t="s">
        <v>1666</v>
      </c>
      <c r="D235" s="57" t="s">
        <v>1667</v>
      </c>
      <c r="E235" s="58" t="s">
        <v>1668</v>
      </c>
      <c r="F235" s="58" t="s">
        <v>1058</v>
      </c>
      <c r="G235" s="57" t="s">
        <v>663</v>
      </c>
      <c r="H235" s="57" t="s">
        <v>270</v>
      </c>
      <c r="I235" s="57" t="s">
        <v>271</v>
      </c>
      <c r="J235" s="59" t="s">
        <v>1669</v>
      </c>
      <c r="K235" s="59" t="s">
        <v>1670</v>
      </c>
      <c r="L235" s="59" t="s">
        <v>624</v>
      </c>
      <c r="M235" s="60" t="s">
        <v>1052</v>
      </c>
      <c r="N235" s="54" t="s">
        <v>624</v>
      </c>
      <c r="O235" s="55"/>
    </row>
    <row r="236" s="36" customFormat="1" customHeight="1" spans="1:15">
      <c r="A236" s="57" t="s">
        <v>1671</v>
      </c>
      <c r="B236" s="57" t="s">
        <v>1672</v>
      </c>
      <c r="C236" s="57" t="s">
        <v>1673</v>
      </c>
      <c r="D236" s="57" t="s">
        <v>628</v>
      </c>
      <c r="E236" s="58" t="s">
        <v>629</v>
      </c>
      <c r="F236" s="58" t="s">
        <v>1064</v>
      </c>
      <c r="G236" s="57" t="s">
        <v>663</v>
      </c>
      <c r="H236" s="57" t="s">
        <v>270</v>
      </c>
      <c r="I236" s="57" t="s">
        <v>271</v>
      </c>
      <c r="J236" s="59" t="s">
        <v>1674</v>
      </c>
      <c r="K236" s="59" t="s">
        <v>1675</v>
      </c>
      <c r="L236" s="59" t="s">
        <v>624</v>
      </c>
      <c r="M236" s="60" t="s">
        <v>1052</v>
      </c>
      <c r="N236" s="54" t="s">
        <v>624</v>
      </c>
      <c r="O236" s="55"/>
    </row>
    <row r="237" s="36" customFormat="1" customHeight="1" spans="1:15">
      <c r="A237" s="57" t="s">
        <v>1676</v>
      </c>
      <c r="B237" s="57" t="s">
        <v>1677</v>
      </c>
      <c r="C237" s="57" t="s">
        <v>1678</v>
      </c>
      <c r="D237" s="57" t="s">
        <v>1026</v>
      </c>
      <c r="E237" s="58" t="s">
        <v>1027</v>
      </c>
      <c r="F237" s="58" t="s">
        <v>1635</v>
      </c>
      <c r="G237" s="57" t="s">
        <v>663</v>
      </c>
      <c r="H237" s="57" t="s">
        <v>270</v>
      </c>
      <c r="I237" s="57" t="s">
        <v>271</v>
      </c>
      <c r="J237" s="59" t="s">
        <v>1679</v>
      </c>
      <c r="K237" s="59" t="s">
        <v>1680</v>
      </c>
      <c r="L237" s="59" t="s">
        <v>624</v>
      </c>
      <c r="M237" s="60" t="s">
        <v>1052</v>
      </c>
      <c r="N237" s="54">
        <v>0</v>
      </c>
      <c r="O237" s="55"/>
    </row>
    <row r="238" s="36" customFormat="1" customHeight="1" spans="1:15">
      <c r="A238" s="57" t="s">
        <v>1681</v>
      </c>
      <c r="B238" s="57" t="s">
        <v>1682</v>
      </c>
      <c r="C238" s="57" t="s">
        <v>1683</v>
      </c>
      <c r="D238" s="57" t="s">
        <v>1184</v>
      </c>
      <c r="E238" s="58" t="s">
        <v>1185</v>
      </c>
      <c r="F238" s="58" t="s">
        <v>1149</v>
      </c>
      <c r="G238" s="57" t="s">
        <v>663</v>
      </c>
      <c r="H238" s="57" t="s">
        <v>270</v>
      </c>
      <c r="I238" s="57" t="s">
        <v>271</v>
      </c>
      <c r="J238" s="59" t="s">
        <v>1684</v>
      </c>
      <c r="K238" s="59" t="s">
        <v>1685</v>
      </c>
      <c r="L238" s="59" t="s">
        <v>624</v>
      </c>
      <c r="M238" s="60" t="s">
        <v>1052</v>
      </c>
      <c r="N238" s="54">
        <v>0</v>
      </c>
      <c r="O238" s="55"/>
    </row>
    <row r="239" s="36" customFormat="1" customHeight="1" spans="1:15">
      <c r="A239" s="57" t="s">
        <v>1686</v>
      </c>
      <c r="B239" s="57" t="s">
        <v>1687</v>
      </c>
      <c r="C239" s="57" t="s">
        <v>1688</v>
      </c>
      <c r="D239" s="57" t="s">
        <v>393</v>
      </c>
      <c r="E239" s="58" t="s">
        <v>1084</v>
      </c>
      <c r="F239" s="58" t="s">
        <v>1085</v>
      </c>
      <c r="G239" s="57" t="s">
        <v>269</v>
      </c>
      <c r="H239" s="57" t="s">
        <v>270</v>
      </c>
      <c r="I239" s="57" t="s">
        <v>271</v>
      </c>
      <c r="J239" s="59" t="s">
        <v>1689</v>
      </c>
      <c r="K239" s="59" t="s">
        <v>1690</v>
      </c>
      <c r="L239" s="59" t="s">
        <v>624</v>
      </c>
      <c r="M239" s="60" t="s">
        <v>1052</v>
      </c>
      <c r="N239" s="54">
        <v>0</v>
      </c>
      <c r="O239" s="55"/>
    </row>
    <row r="240" s="36" customFormat="1" customHeight="1" spans="1:15">
      <c r="A240" s="57" t="s">
        <v>1691</v>
      </c>
      <c r="B240" s="57" t="s">
        <v>1692</v>
      </c>
      <c r="C240" s="57" t="s">
        <v>1693</v>
      </c>
      <c r="D240" s="57" t="s">
        <v>1667</v>
      </c>
      <c r="E240" s="58" t="s">
        <v>1668</v>
      </c>
      <c r="F240" s="58" t="s">
        <v>1058</v>
      </c>
      <c r="G240" s="57" t="s">
        <v>269</v>
      </c>
      <c r="H240" s="57" t="s">
        <v>270</v>
      </c>
      <c r="I240" s="57" t="s">
        <v>271</v>
      </c>
      <c r="J240" s="59" t="s">
        <v>1694</v>
      </c>
      <c r="K240" s="59" t="s">
        <v>1695</v>
      </c>
      <c r="L240" s="59" t="s">
        <v>624</v>
      </c>
      <c r="M240" s="60" t="s">
        <v>1052</v>
      </c>
      <c r="N240" s="54" t="s">
        <v>286</v>
      </c>
      <c r="O240" s="55"/>
    </row>
    <row r="241" s="36" customFormat="1" customHeight="1" spans="1:15">
      <c r="A241" s="57" t="s">
        <v>1696</v>
      </c>
      <c r="B241" s="57" t="s">
        <v>1697</v>
      </c>
      <c r="C241" s="57" t="s">
        <v>1698</v>
      </c>
      <c r="D241" s="57" t="s">
        <v>1245</v>
      </c>
      <c r="E241" s="58" t="s">
        <v>1246</v>
      </c>
      <c r="F241" s="58" t="s">
        <v>1064</v>
      </c>
      <c r="G241" s="57" t="s">
        <v>663</v>
      </c>
      <c r="H241" s="57" t="s">
        <v>270</v>
      </c>
      <c r="I241" s="57" t="s">
        <v>271</v>
      </c>
      <c r="J241" s="59" t="s">
        <v>1699</v>
      </c>
      <c r="K241" s="59" t="s">
        <v>1700</v>
      </c>
      <c r="L241" s="59" t="s">
        <v>624</v>
      </c>
      <c r="M241" s="60" t="s">
        <v>1052</v>
      </c>
      <c r="N241" s="54" t="s">
        <v>618</v>
      </c>
      <c r="O241" s="55"/>
    </row>
    <row r="242" s="36" customFormat="1" customHeight="1" spans="1:15">
      <c r="A242" s="57" t="s">
        <v>1701</v>
      </c>
      <c r="B242" s="57" t="s">
        <v>1702</v>
      </c>
      <c r="C242" s="57" t="s">
        <v>1703</v>
      </c>
      <c r="D242" s="57" t="s">
        <v>385</v>
      </c>
      <c r="E242" s="58" t="s">
        <v>386</v>
      </c>
      <c r="F242" s="58" t="s">
        <v>1635</v>
      </c>
      <c r="G242" s="57" t="s">
        <v>269</v>
      </c>
      <c r="H242" s="57" t="s">
        <v>270</v>
      </c>
      <c r="I242" s="57" t="s">
        <v>271</v>
      </c>
      <c r="J242" s="59" t="s">
        <v>1704</v>
      </c>
      <c r="K242" s="59" t="s">
        <v>1705</v>
      </c>
      <c r="L242" s="59" t="s">
        <v>624</v>
      </c>
      <c r="M242" s="60" t="s">
        <v>1052</v>
      </c>
      <c r="N242" s="54" t="s">
        <v>276</v>
      </c>
      <c r="O242" s="55"/>
    </row>
    <row r="243" s="36" customFormat="1" customHeight="1" spans="1:15">
      <c r="A243" s="57" t="s">
        <v>1706</v>
      </c>
      <c r="B243" s="57" t="s">
        <v>1707</v>
      </c>
      <c r="C243" s="57" t="s">
        <v>1708</v>
      </c>
      <c r="D243" s="57" t="s">
        <v>393</v>
      </c>
      <c r="E243" s="58" t="s">
        <v>1084</v>
      </c>
      <c r="F243" s="58" t="s">
        <v>1085</v>
      </c>
      <c r="G243" s="57" t="s">
        <v>663</v>
      </c>
      <c r="H243" s="57" t="s">
        <v>270</v>
      </c>
      <c r="I243" s="57" t="s">
        <v>271</v>
      </c>
      <c r="J243" s="59" t="s">
        <v>1709</v>
      </c>
      <c r="K243" s="59" t="s">
        <v>1710</v>
      </c>
      <c r="L243" s="59" t="s">
        <v>624</v>
      </c>
      <c r="M243" s="60" t="s">
        <v>1052</v>
      </c>
      <c r="N243" s="54">
        <v>0</v>
      </c>
      <c r="O243" s="55"/>
    </row>
    <row r="244" s="36" customFormat="1" customHeight="1" spans="1:15">
      <c r="A244" s="57" t="s">
        <v>1711</v>
      </c>
      <c r="B244" s="57" t="s">
        <v>1712</v>
      </c>
      <c r="C244" s="57" t="s">
        <v>1713</v>
      </c>
      <c r="D244" s="57" t="s">
        <v>545</v>
      </c>
      <c r="E244" s="58" t="s">
        <v>546</v>
      </c>
      <c r="F244" s="58" t="s">
        <v>1278</v>
      </c>
      <c r="G244" s="57" t="s">
        <v>663</v>
      </c>
      <c r="H244" s="57" t="s">
        <v>270</v>
      </c>
      <c r="I244" s="57" t="s">
        <v>271</v>
      </c>
      <c r="J244" s="59" t="s">
        <v>1714</v>
      </c>
      <c r="K244" s="59" t="s">
        <v>1715</v>
      </c>
      <c r="L244" s="59" t="s">
        <v>624</v>
      </c>
      <c r="M244" s="60" t="s">
        <v>1052</v>
      </c>
      <c r="N244" s="54">
        <v>0</v>
      </c>
      <c r="O244" s="55"/>
    </row>
    <row r="245" s="36" customFormat="1" customHeight="1" spans="1:15">
      <c r="A245" s="57" t="s">
        <v>1716</v>
      </c>
      <c r="B245" s="57" t="s">
        <v>1717</v>
      </c>
      <c r="C245" s="57" t="s">
        <v>1718</v>
      </c>
      <c r="D245" s="57" t="s">
        <v>849</v>
      </c>
      <c r="E245" s="58" t="s">
        <v>850</v>
      </c>
      <c r="F245" s="58" t="s">
        <v>1058</v>
      </c>
      <c r="G245" s="57" t="s">
        <v>269</v>
      </c>
      <c r="H245" s="57" t="s">
        <v>270</v>
      </c>
      <c r="I245" s="57" t="s">
        <v>271</v>
      </c>
      <c r="J245" s="59" t="s">
        <v>1719</v>
      </c>
      <c r="K245" s="59" t="s">
        <v>1720</v>
      </c>
      <c r="L245" s="59" t="s">
        <v>624</v>
      </c>
      <c r="M245" s="60" t="s">
        <v>1052</v>
      </c>
      <c r="N245" s="54">
        <v>0</v>
      </c>
      <c r="O245" s="55"/>
    </row>
    <row r="246" s="36" customFormat="1" customHeight="1" spans="1:15">
      <c r="A246" s="57" t="s">
        <v>1721</v>
      </c>
      <c r="B246" s="57" t="s">
        <v>1722</v>
      </c>
      <c r="C246" s="57" t="s">
        <v>1723</v>
      </c>
      <c r="D246" s="57" t="s">
        <v>528</v>
      </c>
      <c r="E246" s="58" t="s">
        <v>1437</v>
      </c>
      <c r="F246" s="58" t="s">
        <v>1091</v>
      </c>
      <c r="G246" s="57" t="s">
        <v>663</v>
      </c>
      <c r="H246" s="57" t="s">
        <v>270</v>
      </c>
      <c r="I246" s="57" t="s">
        <v>271</v>
      </c>
      <c r="J246" s="59" t="s">
        <v>1724</v>
      </c>
      <c r="K246" s="59" t="s">
        <v>1725</v>
      </c>
      <c r="L246" s="59" t="s">
        <v>624</v>
      </c>
      <c r="M246" s="60" t="s">
        <v>1052</v>
      </c>
      <c r="N246" s="54">
        <v>0</v>
      </c>
      <c r="O246" s="55"/>
    </row>
    <row r="247" s="36" customFormat="1" customHeight="1" spans="1:15">
      <c r="A247" s="57" t="s">
        <v>1726</v>
      </c>
      <c r="B247" s="57" t="s">
        <v>1727</v>
      </c>
      <c r="C247" s="57" t="s">
        <v>1728</v>
      </c>
      <c r="D247" s="57" t="s">
        <v>563</v>
      </c>
      <c r="E247" s="58" t="s">
        <v>1252</v>
      </c>
      <c r="F247" s="58" t="s">
        <v>1141</v>
      </c>
      <c r="G247" s="57" t="s">
        <v>657</v>
      </c>
      <c r="H247" s="57" t="s">
        <v>270</v>
      </c>
      <c r="I247" s="57" t="s">
        <v>271</v>
      </c>
      <c r="J247" s="59" t="s">
        <v>1729</v>
      </c>
      <c r="K247" s="59" t="s">
        <v>1730</v>
      </c>
      <c r="L247" s="59" t="s">
        <v>624</v>
      </c>
      <c r="M247" s="60" t="s">
        <v>1052</v>
      </c>
      <c r="N247" s="54" t="s">
        <v>276</v>
      </c>
      <c r="O247" s="55"/>
    </row>
    <row r="248" s="36" customFormat="1" customHeight="1" spans="1:15">
      <c r="A248" s="57" t="s">
        <v>1731</v>
      </c>
      <c r="B248" s="57" t="s">
        <v>1732</v>
      </c>
      <c r="C248" s="57" t="s">
        <v>1733</v>
      </c>
      <c r="D248" s="57" t="s">
        <v>528</v>
      </c>
      <c r="E248" s="58" t="s">
        <v>1437</v>
      </c>
      <c r="F248" s="58" t="s">
        <v>1091</v>
      </c>
      <c r="G248" s="57" t="s">
        <v>269</v>
      </c>
      <c r="H248" s="57" t="s">
        <v>270</v>
      </c>
      <c r="I248" s="57" t="s">
        <v>271</v>
      </c>
      <c r="J248" s="59" t="s">
        <v>1734</v>
      </c>
      <c r="K248" s="59" t="s">
        <v>1735</v>
      </c>
      <c r="L248" s="59" t="s">
        <v>624</v>
      </c>
      <c r="M248" s="60" t="s">
        <v>1052</v>
      </c>
      <c r="N248" s="54" t="s">
        <v>624</v>
      </c>
      <c r="O248" s="55"/>
    </row>
    <row r="249" s="36" customFormat="1" customHeight="1" spans="1:15">
      <c r="A249" s="57" t="s">
        <v>1736</v>
      </c>
      <c r="B249" s="57" t="s">
        <v>1737</v>
      </c>
      <c r="C249" s="57" t="s">
        <v>1738</v>
      </c>
      <c r="D249" s="57" t="s">
        <v>1739</v>
      </c>
      <c r="E249" s="58" t="s">
        <v>1740</v>
      </c>
      <c r="F249" s="58" t="s">
        <v>1635</v>
      </c>
      <c r="G249" s="57" t="s">
        <v>269</v>
      </c>
      <c r="H249" s="57" t="s">
        <v>270</v>
      </c>
      <c r="I249" s="57" t="s">
        <v>271</v>
      </c>
      <c r="J249" s="59" t="s">
        <v>1741</v>
      </c>
      <c r="K249" s="59" t="s">
        <v>1295</v>
      </c>
      <c r="L249" s="59" t="s">
        <v>624</v>
      </c>
      <c r="M249" s="60" t="s">
        <v>1052</v>
      </c>
      <c r="N249" s="54" t="s">
        <v>358</v>
      </c>
      <c r="O249" s="55"/>
    </row>
    <row r="250" s="36" customFormat="1" customHeight="1" spans="1:15">
      <c r="A250" s="57" t="s">
        <v>1742</v>
      </c>
      <c r="B250" s="57" t="s">
        <v>1743</v>
      </c>
      <c r="C250" s="57" t="s">
        <v>1744</v>
      </c>
      <c r="D250" s="57" t="s">
        <v>1077</v>
      </c>
      <c r="E250" s="58" t="s">
        <v>1078</v>
      </c>
      <c r="F250" s="58" t="s">
        <v>1049</v>
      </c>
      <c r="G250" s="57" t="s">
        <v>269</v>
      </c>
      <c r="H250" s="57" t="s">
        <v>270</v>
      </c>
      <c r="I250" s="57" t="s">
        <v>271</v>
      </c>
      <c r="J250" s="59" t="s">
        <v>1745</v>
      </c>
      <c r="K250" s="59" t="s">
        <v>1746</v>
      </c>
      <c r="L250" s="59" t="s">
        <v>624</v>
      </c>
      <c r="M250" s="60" t="s">
        <v>1052</v>
      </c>
      <c r="N250" s="54" t="s">
        <v>618</v>
      </c>
      <c r="O250" s="55"/>
    </row>
    <row r="251" s="36" customFormat="1" customHeight="1" spans="1:15">
      <c r="A251" s="57" t="s">
        <v>1747</v>
      </c>
      <c r="B251" s="57" t="s">
        <v>1748</v>
      </c>
      <c r="C251" s="57" t="s">
        <v>1749</v>
      </c>
      <c r="D251" s="57" t="s">
        <v>1750</v>
      </c>
      <c r="E251" s="58" t="s">
        <v>1751</v>
      </c>
      <c r="F251" s="58" t="s">
        <v>1646</v>
      </c>
      <c r="G251" s="57" t="s">
        <v>663</v>
      </c>
      <c r="H251" s="57" t="s">
        <v>270</v>
      </c>
      <c r="I251" s="57" t="s">
        <v>271</v>
      </c>
      <c r="J251" s="59" t="s">
        <v>1752</v>
      </c>
      <c r="K251" s="59" t="s">
        <v>1753</v>
      </c>
      <c r="L251" s="59" t="s">
        <v>624</v>
      </c>
      <c r="M251" s="60" t="s">
        <v>1052</v>
      </c>
      <c r="N251" s="54" t="s">
        <v>286</v>
      </c>
      <c r="O251" s="55"/>
    </row>
    <row r="252" s="36" customFormat="1" customHeight="1" spans="1:15">
      <c r="A252" s="57" t="s">
        <v>1754</v>
      </c>
      <c r="B252" s="57" t="s">
        <v>1755</v>
      </c>
      <c r="C252" s="57" t="s">
        <v>1756</v>
      </c>
      <c r="D252" s="57" t="s">
        <v>1750</v>
      </c>
      <c r="E252" s="58" t="s">
        <v>1751</v>
      </c>
      <c r="F252" s="58" t="s">
        <v>1646</v>
      </c>
      <c r="G252" s="57" t="s">
        <v>269</v>
      </c>
      <c r="H252" s="57" t="s">
        <v>270</v>
      </c>
      <c r="I252" s="57" t="s">
        <v>271</v>
      </c>
      <c r="J252" s="59" t="s">
        <v>1757</v>
      </c>
      <c r="K252" s="59" t="s">
        <v>1758</v>
      </c>
      <c r="L252" s="59" t="s">
        <v>624</v>
      </c>
      <c r="M252" s="60" t="s">
        <v>1052</v>
      </c>
      <c r="N252" s="54">
        <v>0</v>
      </c>
      <c r="O252" s="55"/>
    </row>
    <row r="253" s="36" customFormat="1" customHeight="1" spans="1:15">
      <c r="A253" s="57" t="s">
        <v>1759</v>
      </c>
      <c r="B253" s="57" t="s">
        <v>1760</v>
      </c>
      <c r="C253" s="57" t="s">
        <v>1761</v>
      </c>
      <c r="D253" s="57" t="s">
        <v>715</v>
      </c>
      <c r="E253" s="58" t="s">
        <v>716</v>
      </c>
      <c r="F253" s="58" t="s">
        <v>1141</v>
      </c>
      <c r="G253" s="57" t="s">
        <v>269</v>
      </c>
      <c r="H253" s="57" t="s">
        <v>270</v>
      </c>
      <c r="I253" s="57" t="s">
        <v>271</v>
      </c>
      <c r="J253" s="59" t="s">
        <v>1762</v>
      </c>
      <c r="K253" s="59" t="s">
        <v>1763</v>
      </c>
      <c r="L253" s="59" t="s">
        <v>624</v>
      </c>
      <c r="M253" s="60" t="s">
        <v>1052</v>
      </c>
      <c r="N253" s="54">
        <v>0</v>
      </c>
      <c r="O253" s="55"/>
    </row>
    <row r="254" s="36" customFormat="1" customHeight="1" spans="1:15">
      <c r="A254" s="57" t="s">
        <v>1764</v>
      </c>
      <c r="B254" s="57" t="s">
        <v>1765</v>
      </c>
      <c r="C254" s="57" t="s">
        <v>1766</v>
      </c>
      <c r="D254" s="57" t="s">
        <v>1109</v>
      </c>
      <c r="E254" s="58" t="s">
        <v>1110</v>
      </c>
      <c r="F254" s="58" t="s">
        <v>1091</v>
      </c>
      <c r="G254" s="57" t="s">
        <v>269</v>
      </c>
      <c r="H254" s="57" t="s">
        <v>270</v>
      </c>
      <c r="I254" s="57" t="s">
        <v>271</v>
      </c>
      <c r="J254" s="59" t="s">
        <v>1767</v>
      </c>
      <c r="K254" s="59" t="s">
        <v>1768</v>
      </c>
      <c r="L254" s="59" t="s">
        <v>624</v>
      </c>
      <c r="M254" s="60" t="s">
        <v>1052</v>
      </c>
      <c r="N254" s="54" t="s">
        <v>618</v>
      </c>
      <c r="O254" s="55"/>
    </row>
    <row r="255" s="36" customFormat="1" customHeight="1" spans="1:15">
      <c r="A255" s="57" t="s">
        <v>1769</v>
      </c>
      <c r="B255" s="57" t="s">
        <v>1770</v>
      </c>
      <c r="C255" s="57" t="s">
        <v>1771</v>
      </c>
      <c r="D255" s="57" t="s">
        <v>1056</v>
      </c>
      <c r="E255" s="58" t="s">
        <v>1057</v>
      </c>
      <c r="F255" s="58" t="s">
        <v>1058</v>
      </c>
      <c r="G255" s="57" t="s">
        <v>269</v>
      </c>
      <c r="H255" s="57" t="s">
        <v>270</v>
      </c>
      <c r="I255" s="57" t="s">
        <v>271</v>
      </c>
      <c r="J255" s="59" t="s">
        <v>1772</v>
      </c>
      <c r="K255" s="59" t="s">
        <v>1773</v>
      </c>
      <c r="L255" s="59" t="s">
        <v>624</v>
      </c>
      <c r="M255" s="60" t="s">
        <v>1052</v>
      </c>
      <c r="N255" s="54" t="s">
        <v>337</v>
      </c>
      <c r="O255" s="55"/>
    </row>
    <row r="256" s="36" customFormat="1" customHeight="1" spans="1:15">
      <c r="A256" s="57" t="s">
        <v>1774</v>
      </c>
      <c r="B256" s="57" t="s">
        <v>1775</v>
      </c>
      <c r="C256" s="57" t="s">
        <v>1776</v>
      </c>
      <c r="D256" s="57" t="s">
        <v>1777</v>
      </c>
      <c r="E256" s="58" t="s">
        <v>1778</v>
      </c>
      <c r="F256" s="58" t="s">
        <v>1259</v>
      </c>
      <c r="G256" s="57" t="s">
        <v>657</v>
      </c>
      <c r="H256" s="57" t="s">
        <v>270</v>
      </c>
      <c r="I256" s="57" t="s">
        <v>271</v>
      </c>
      <c r="J256" s="59" t="s">
        <v>1779</v>
      </c>
      <c r="K256" s="59" t="s">
        <v>1780</v>
      </c>
      <c r="L256" s="59" t="s">
        <v>624</v>
      </c>
      <c r="M256" s="60" t="s">
        <v>1052</v>
      </c>
      <c r="N256" s="54" t="s">
        <v>276</v>
      </c>
      <c r="O256" s="55"/>
    </row>
    <row r="257" s="36" customFormat="1" customHeight="1" spans="1:15">
      <c r="A257" s="57" t="s">
        <v>1781</v>
      </c>
      <c r="B257" s="57" t="s">
        <v>1782</v>
      </c>
      <c r="C257" s="57" t="s">
        <v>1783</v>
      </c>
      <c r="D257" s="57" t="s">
        <v>1257</v>
      </c>
      <c r="E257" s="58" t="s">
        <v>1258</v>
      </c>
      <c r="F257" s="58" t="s">
        <v>1259</v>
      </c>
      <c r="G257" s="57" t="s">
        <v>657</v>
      </c>
      <c r="H257" s="57" t="s">
        <v>270</v>
      </c>
      <c r="I257" s="57" t="s">
        <v>271</v>
      </c>
      <c r="J257" s="59" t="s">
        <v>1784</v>
      </c>
      <c r="K257" s="59" t="s">
        <v>1785</v>
      </c>
      <c r="L257" s="59" t="s">
        <v>624</v>
      </c>
      <c r="M257" s="60" t="s">
        <v>1052</v>
      </c>
      <c r="N257" s="54" t="s">
        <v>618</v>
      </c>
      <c r="O257" s="55"/>
    </row>
    <row r="258" s="36" customFormat="1" customHeight="1" spans="1:15">
      <c r="A258" s="57" t="s">
        <v>1786</v>
      </c>
      <c r="B258" s="57" t="s">
        <v>1787</v>
      </c>
      <c r="C258" s="57" t="s">
        <v>1788</v>
      </c>
      <c r="D258" s="57" t="s">
        <v>1245</v>
      </c>
      <c r="E258" s="58" t="s">
        <v>1246</v>
      </c>
      <c r="F258" s="58" t="s">
        <v>1064</v>
      </c>
      <c r="G258" s="57" t="s">
        <v>269</v>
      </c>
      <c r="H258" s="57" t="s">
        <v>270</v>
      </c>
      <c r="I258" s="57" t="s">
        <v>271</v>
      </c>
      <c r="J258" s="59" t="s">
        <v>1789</v>
      </c>
      <c r="K258" s="59" t="s">
        <v>1790</v>
      </c>
      <c r="L258" s="59" t="s">
        <v>624</v>
      </c>
      <c r="M258" s="60" t="s">
        <v>1052</v>
      </c>
      <c r="N258" s="54" t="s">
        <v>624</v>
      </c>
      <c r="O258" s="55"/>
    </row>
    <row r="259" s="36" customFormat="1" customHeight="1" spans="1:15">
      <c r="A259" s="57" t="s">
        <v>1791</v>
      </c>
      <c r="B259" s="57" t="s">
        <v>1792</v>
      </c>
      <c r="C259" s="57" t="s">
        <v>1793</v>
      </c>
      <c r="D259" s="57" t="s">
        <v>849</v>
      </c>
      <c r="E259" s="58" t="s">
        <v>850</v>
      </c>
      <c r="F259" s="58" t="s">
        <v>1058</v>
      </c>
      <c r="G259" s="57" t="s">
        <v>657</v>
      </c>
      <c r="H259" s="57" t="s">
        <v>270</v>
      </c>
      <c r="I259" s="57" t="s">
        <v>271</v>
      </c>
      <c r="J259" s="59" t="s">
        <v>1794</v>
      </c>
      <c r="K259" s="59" t="s">
        <v>1795</v>
      </c>
      <c r="L259" s="59" t="s">
        <v>624</v>
      </c>
      <c r="M259" s="60" t="s">
        <v>1052</v>
      </c>
      <c r="N259" s="54" t="s">
        <v>618</v>
      </c>
      <c r="O259" s="55"/>
    </row>
    <row r="260" s="36" customFormat="1" customHeight="1" spans="1:15">
      <c r="A260" s="57" t="s">
        <v>1796</v>
      </c>
      <c r="B260" s="57" t="s">
        <v>1797</v>
      </c>
      <c r="C260" s="57" t="s">
        <v>1798</v>
      </c>
      <c r="D260" s="57" t="s">
        <v>849</v>
      </c>
      <c r="E260" s="58" t="s">
        <v>850</v>
      </c>
      <c r="F260" s="58" t="s">
        <v>1058</v>
      </c>
      <c r="G260" s="57" t="s">
        <v>269</v>
      </c>
      <c r="H260" s="57" t="s">
        <v>270</v>
      </c>
      <c r="I260" s="57" t="s">
        <v>271</v>
      </c>
      <c r="J260" s="59" t="s">
        <v>1799</v>
      </c>
      <c r="K260" s="59" t="s">
        <v>1800</v>
      </c>
      <c r="L260" s="59" t="s">
        <v>624</v>
      </c>
      <c r="M260" s="60" t="s">
        <v>1052</v>
      </c>
      <c r="N260" s="54" t="s">
        <v>618</v>
      </c>
      <c r="O260" s="55"/>
    </row>
    <row r="261" s="36" customFormat="1" customHeight="1" spans="1:15">
      <c r="A261" s="57" t="s">
        <v>1801</v>
      </c>
      <c r="B261" s="57" t="s">
        <v>1802</v>
      </c>
      <c r="C261" s="57" t="s">
        <v>1803</v>
      </c>
      <c r="D261" s="57" t="s">
        <v>728</v>
      </c>
      <c r="E261" s="58" t="s">
        <v>1804</v>
      </c>
      <c r="F261" s="58" t="s">
        <v>1805</v>
      </c>
      <c r="G261" s="57" t="s">
        <v>663</v>
      </c>
      <c r="H261" s="57" t="s">
        <v>270</v>
      </c>
      <c r="I261" s="57" t="s">
        <v>271</v>
      </c>
      <c r="J261" s="59" t="s">
        <v>1806</v>
      </c>
      <c r="K261" s="59" t="s">
        <v>1807</v>
      </c>
      <c r="L261" s="59" t="s">
        <v>624</v>
      </c>
      <c r="M261" s="60" t="s">
        <v>1052</v>
      </c>
      <c r="N261" s="54">
        <v>0</v>
      </c>
      <c r="O261" s="55"/>
    </row>
    <row r="262" s="36" customFormat="1" customHeight="1" spans="1:15">
      <c r="A262" s="57" t="s">
        <v>1808</v>
      </c>
      <c r="B262" s="57" t="s">
        <v>1809</v>
      </c>
      <c r="C262" s="57" t="s">
        <v>1810</v>
      </c>
      <c r="D262" s="57" t="s">
        <v>1184</v>
      </c>
      <c r="E262" s="58" t="s">
        <v>1185</v>
      </c>
      <c r="F262" s="58" t="s">
        <v>1149</v>
      </c>
      <c r="G262" s="57" t="s">
        <v>269</v>
      </c>
      <c r="H262" s="57" t="s">
        <v>270</v>
      </c>
      <c r="I262" s="57" t="s">
        <v>271</v>
      </c>
      <c r="J262" s="59" t="s">
        <v>1811</v>
      </c>
      <c r="K262" s="59" t="s">
        <v>1812</v>
      </c>
      <c r="L262" s="59" t="s">
        <v>624</v>
      </c>
      <c r="M262" s="60" t="s">
        <v>1052</v>
      </c>
      <c r="N262" s="54">
        <v>0</v>
      </c>
      <c r="O262" s="55"/>
    </row>
    <row r="263" s="36" customFormat="1" customHeight="1" spans="1:15">
      <c r="A263" s="57" t="s">
        <v>1813</v>
      </c>
      <c r="B263" s="57" t="s">
        <v>1814</v>
      </c>
      <c r="C263" s="57" t="s">
        <v>1815</v>
      </c>
      <c r="D263" s="57" t="s">
        <v>1223</v>
      </c>
      <c r="E263" s="58" t="s">
        <v>1224</v>
      </c>
      <c r="F263" s="58" t="s">
        <v>1064</v>
      </c>
      <c r="G263" s="57" t="s">
        <v>663</v>
      </c>
      <c r="H263" s="57" t="s">
        <v>270</v>
      </c>
      <c r="I263" s="57" t="s">
        <v>271</v>
      </c>
      <c r="J263" s="59" t="s">
        <v>1816</v>
      </c>
      <c r="K263" s="59" t="s">
        <v>1817</v>
      </c>
      <c r="L263" s="59" t="s">
        <v>624</v>
      </c>
      <c r="M263" s="60" t="s">
        <v>1052</v>
      </c>
      <c r="N263" s="54" t="s">
        <v>624</v>
      </c>
      <c r="O263" s="55"/>
    </row>
    <row r="264" s="36" customFormat="1" customHeight="1" spans="1:15">
      <c r="A264" s="57" t="s">
        <v>1818</v>
      </c>
      <c r="B264" s="57" t="s">
        <v>1819</v>
      </c>
      <c r="C264" s="57" t="s">
        <v>1820</v>
      </c>
      <c r="D264" s="57" t="s">
        <v>1223</v>
      </c>
      <c r="E264" s="58" t="s">
        <v>1224</v>
      </c>
      <c r="F264" s="58" t="s">
        <v>1064</v>
      </c>
      <c r="G264" s="57" t="s">
        <v>269</v>
      </c>
      <c r="H264" s="57" t="s">
        <v>270</v>
      </c>
      <c r="I264" s="57" t="s">
        <v>271</v>
      </c>
      <c r="J264" s="59" t="s">
        <v>1821</v>
      </c>
      <c r="K264" s="59" t="s">
        <v>1822</v>
      </c>
      <c r="L264" s="59" t="s">
        <v>624</v>
      </c>
      <c r="M264" s="60" t="s">
        <v>1052</v>
      </c>
      <c r="N264" s="54" t="s">
        <v>276</v>
      </c>
      <c r="O264" s="55"/>
    </row>
    <row r="265" s="36" customFormat="1" customHeight="1" spans="1:15">
      <c r="A265" s="57" t="s">
        <v>1823</v>
      </c>
      <c r="B265" s="57" t="s">
        <v>1824</v>
      </c>
      <c r="C265" s="57" t="s">
        <v>1825</v>
      </c>
      <c r="D265" s="57" t="s">
        <v>809</v>
      </c>
      <c r="E265" s="58" t="s">
        <v>1826</v>
      </c>
      <c r="F265" s="58" t="s">
        <v>1259</v>
      </c>
      <c r="G265" s="57" t="s">
        <v>269</v>
      </c>
      <c r="H265" s="57" t="s">
        <v>270</v>
      </c>
      <c r="I265" s="57" t="s">
        <v>271</v>
      </c>
      <c r="J265" s="59" t="s">
        <v>1827</v>
      </c>
      <c r="K265" s="59" t="s">
        <v>1828</v>
      </c>
      <c r="L265" s="59" t="s">
        <v>624</v>
      </c>
      <c r="M265" s="60" t="s">
        <v>1052</v>
      </c>
      <c r="N265" s="54" t="s">
        <v>286</v>
      </c>
      <c r="O265" s="55"/>
    </row>
    <row r="266" s="36" customFormat="1" customHeight="1" spans="1:15">
      <c r="A266" s="57" t="s">
        <v>1829</v>
      </c>
      <c r="B266" s="57" t="s">
        <v>1830</v>
      </c>
      <c r="C266" s="57" t="s">
        <v>1831</v>
      </c>
      <c r="D266" s="57" t="s">
        <v>1177</v>
      </c>
      <c r="E266" s="58" t="s">
        <v>1178</v>
      </c>
      <c r="F266" s="58" t="s">
        <v>1141</v>
      </c>
      <c r="G266" s="57" t="s">
        <v>269</v>
      </c>
      <c r="H266" s="57" t="s">
        <v>270</v>
      </c>
      <c r="I266" s="57" t="s">
        <v>271</v>
      </c>
      <c r="J266" s="59" t="s">
        <v>1832</v>
      </c>
      <c r="K266" s="59" t="s">
        <v>1833</v>
      </c>
      <c r="L266" s="59" t="s">
        <v>624</v>
      </c>
      <c r="M266" s="60" t="s">
        <v>1052</v>
      </c>
      <c r="N266" s="54" t="s">
        <v>286</v>
      </c>
      <c r="O266" s="55"/>
    </row>
    <row r="267" s="36" customFormat="1" customHeight="1" spans="1:15">
      <c r="A267" s="57" t="s">
        <v>1834</v>
      </c>
      <c r="B267" s="57" t="s">
        <v>1835</v>
      </c>
      <c r="C267" s="57" t="s">
        <v>1836</v>
      </c>
      <c r="D267" s="57" t="s">
        <v>809</v>
      </c>
      <c r="E267" s="58" t="s">
        <v>1826</v>
      </c>
      <c r="F267" s="58" t="s">
        <v>1259</v>
      </c>
      <c r="G267" s="57" t="s">
        <v>657</v>
      </c>
      <c r="H267" s="57" t="s">
        <v>270</v>
      </c>
      <c r="I267" s="57" t="s">
        <v>271</v>
      </c>
      <c r="J267" s="59" t="s">
        <v>1837</v>
      </c>
      <c r="K267" s="59" t="s">
        <v>1838</v>
      </c>
      <c r="L267" s="59" t="s">
        <v>624</v>
      </c>
      <c r="M267" s="60" t="s">
        <v>1052</v>
      </c>
      <c r="N267" s="54">
        <v>0</v>
      </c>
      <c r="O267" s="55"/>
    </row>
    <row r="268" s="36" customFormat="1" customHeight="1" spans="1:15">
      <c r="A268" s="57" t="s">
        <v>1839</v>
      </c>
      <c r="B268" s="57" t="s">
        <v>1840</v>
      </c>
      <c r="C268" s="57" t="s">
        <v>1841</v>
      </c>
      <c r="D268" s="57" t="s">
        <v>1245</v>
      </c>
      <c r="E268" s="58" t="s">
        <v>1246</v>
      </c>
      <c r="F268" s="58" t="s">
        <v>1064</v>
      </c>
      <c r="G268" s="57" t="s">
        <v>269</v>
      </c>
      <c r="H268" s="57" t="s">
        <v>270</v>
      </c>
      <c r="I268" s="57" t="s">
        <v>271</v>
      </c>
      <c r="J268" s="59" t="s">
        <v>1842</v>
      </c>
      <c r="K268" s="59" t="s">
        <v>1843</v>
      </c>
      <c r="L268" s="59" t="s">
        <v>624</v>
      </c>
      <c r="M268" s="60" t="s">
        <v>1052</v>
      </c>
      <c r="N268" s="54">
        <v>0</v>
      </c>
      <c r="O268" s="55"/>
    </row>
    <row r="269" s="36" customFormat="1" customHeight="1" spans="1:15">
      <c r="A269" s="57" t="s">
        <v>1844</v>
      </c>
      <c r="B269" s="57" t="s">
        <v>1845</v>
      </c>
      <c r="C269" s="57" t="s">
        <v>1846</v>
      </c>
      <c r="D269" s="57" t="s">
        <v>1245</v>
      </c>
      <c r="E269" s="58" t="s">
        <v>1246</v>
      </c>
      <c r="F269" s="58" t="s">
        <v>1064</v>
      </c>
      <c r="G269" s="57" t="s">
        <v>269</v>
      </c>
      <c r="H269" s="57" t="s">
        <v>270</v>
      </c>
      <c r="I269" s="57" t="s">
        <v>271</v>
      </c>
      <c r="J269" s="59" t="s">
        <v>1847</v>
      </c>
      <c r="K269" s="59" t="s">
        <v>1848</v>
      </c>
      <c r="L269" s="59" t="s">
        <v>624</v>
      </c>
      <c r="M269" s="60" t="s">
        <v>1052</v>
      </c>
      <c r="N269" s="54" t="s">
        <v>618</v>
      </c>
      <c r="O269" s="55"/>
    </row>
    <row r="270" s="36" customFormat="1" customHeight="1" spans="1:15">
      <c r="A270" s="57" t="s">
        <v>1849</v>
      </c>
      <c r="B270" s="57" t="s">
        <v>1850</v>
      </c>
      <c r="C270" s="57" t="s">
        <v>1851</v>
      </c>
      <c r="D270" s="57" t="s">
        <v>1852</v>
      </c>
      <c r="E270" s="58" t="s">
        <v>1853</v>
      </c>
      <c r="F270" s="58" t="s">
        <v>1141</v>
      </c>
      <c r="G270" s="57" t="s">
        <v>657</v>
      </c>
      <c r="H270" s="57" t="s">
        <v>270</v>
      </c>
      <c r="I270" s="57" t="s">
        <v>271</v>
      </c>
      <c r="J270" s="59" t="s">
        <v>982</v>
      </c>
      <c r="K270" s="59" t="s">
        <v>1854</v>
      </c>
      <c r="L270" s="59" t="s">
        <v>624</v>
      </c>
      <c r="M270" s="60" t="s">
        <v>1052</v>
      </c>
      <c r="N270" s="54">
        <v>0</v>
      </c>
      <c r="O270" s="55"/>
    </row>
    <row r="271" s="36" customFormat="1" customHeight="1" spans="1:15">
      <c r="A271" s="57" t="s">
        <v>1855</v>
      </c>
      <c r="B271" s="57" t="s">
        <v>1856</v>
      </c>
      <c r="C271" s="57" t="s">
        <v>1857</v>
      </c>
      <c r="D271" s="57" t="s">
        <v>319</v>
      </c>
      <c r="E271" s="58" t="s">
        <v>1858</v>
      </c>
      <c r="F271" s="58" t="s">
        <v>1049</v>
      </c>
      <c r="G271" s="57" t="s">
        <v>663</v>
      </c>
      <c r="H271" s="57" t="s">
        <v>270</v>
      </c>
      <c r="I271" s="57" t="s">
        <v>271</v>
      </c>
      <c r="J271" s="59" t="s">
        <v>1859</v>
      </c>
      <c r="K271" s="59" t="s">
        <v>1860</v>
      </c>
      <c r="L271" s="59" t="s">
        <v>624</v>
      </c>
      <c r="M271" s="60" t="s">
        <v>1052</v>
      </c>
      <c r="N271" s="54" t="s">
        <v>624</v>
      </c>
      <c r="O271" s="55"/>
    </row>
    <row r="272" s="36" customFormat="1" customHeight="1" spans="1:15">
      <c r="A272" s="57" t="s">
        <v>1861</v>
      </c>
      <c r="B272" s="57" t="s">
        <v>1862</v>
      </c>
      <c r="C272" s="57" t="s">
        <v>1863</v>
      </c>
      <c r="D272" s="57" t="s">
        <v>319</v>
      </c>
      <c r="E272" s="58" t="s">
        <v>1858</v>
      </c>
      <c r="F272" s="58" t="s">
        <v>1049</v>
      </c>
      <c r="G272" s="57" t="s">
        <v>269</v>
      </c>
      <c r="H272" s="57" t="s">
        <v>270</v>
      </c>
      <c r="I272" s="57" t="s">
        <v>271</v>
      </c>
      <c r="J272" s="59" t="s">
        <v>1864</v>
      </c>
      <c r="K272" s="59" t="s">
        <v>1865</v>
      </c>
      <c r="L272" s="59" t="s">
        <v>624</v>
      </c>
      <c r="M272" s="60" t="s">
        <v>1052</v>
      </c>
      <c r="N272" s="54" t="s">
        <v>624</v>
      </c>
      <c r="O272" s="55"/>
    </row>
    <row r="273" s="36" customFormat="1" customHeight="1" spans="1:15">
      <c r="A273" s="57" t="s">
        <v>1866</v>
      </c>
      <c r="B273" s="57" t="s">
        <v>1867</v>
      </c>
      <c r="C273" s="57" t="s">
        <v>1868</v>
      </c>
      <c r="D273" s="57" t="s">
        <v>1777</v>
      </c>
      <c r="E273" s="58" t="s">
        <v>1778</v>
      </c>
      <c r="F273" s="58" t="s">
        <v>1259</v>
      </c>
      <c r="G273" s="57" t="s">
        <v>269</v>
      </c>
      <c r="H273" s="57" t="s">
        <v>270</v>
      </c>
      <c r="I273" s="57" t="s">
        <v>271</v>
      </c>
      <c r="J273" s="59" t="s">
        <v>1869</v>
      </c>
      <c r="K273" s="59" t="s">
        <v>1870</v>
      </c>
      <c r="L273" s="59" t="s">
        <v>624</v>
      </c>
      <c r="M273" s="60" t="s">
        <v>1052</v>
      </c>
      <c r="N273" s="54" t="s">
        <v>276</v>
      </c>
      <c r="O273" s="55"/>
    </row>
    <row r="274" s="36" customFormat="1" customHeight="1" spans="1:15">
      <c r="A274" s="57" t="s">
        <v>1871</v>
      </c>
      <c r="B274" s="57" t="s">
        <v>1872</v>
      </c>
      <c r="C274" s="57" t="s">
        <v>1873</v>
      </c>
      <c r="D274" s="57" t="s">
        <v>1510</v>
      </c>
      <c r="E274" s="58" t="s">
        <v>1511</v>
      </c>
      <c r="F274" s="58" t="s">
        <v>1141</v>
      </c>
      <c r="G274" s="57" t="s">
        <v>663</v>
      </c>
      <c r="H274" s="57" t="s">
        <v>270</v>
      </c>
      <c r="I274" s="57" t="s">
        <v>271</v>
      </c>
      <c r="J274" s="59" t="s">
        <v>1874</v>
      </c>
      <c r="K274" s="59" t="s">
        <v>1875</v>
      </c>
      <c r="L274" s="59" t="s">
        <v>624</v>
      </c>
      <c r="M274" s="60" t="s">
        <v>1052</v>
      </c>
      <c r="N274" s="54">
        <v>0</v>
      </c>
      <c r="O274" s="55"/>
    </row>
    <row r="275" s="36" customFormat="1" customHeight="1" spans="1:15">
      <c r="A275" s="57" t="s">
        <v>1876</v>
      </c>
      <c r="B275" s="57" t="s">
        <v>1877</v>
      </c>
      <c r="C275" s="57" t="s">
        <v>1878</v>
      </c>
      <c r="D275" s="57" t="s">
        <v>1216</v>
      </c>
      <c r="E275" s="58" t="s">
        <v>1217</v>
      </c>
      <c r="F275" s="58" t="s">
        <v>1049</v>
      </c>
      <c r="G275" s="57" t="s">
        <v>663</v>
      </c>
      <c r="H275" s="57" t="s">
        <v>270</v>
      </c>
      <c r="I275" s="57" t="s">
        <v>271</v>
      </c>
      <c r="J275" s="59" t="s">
        <v>1879</v>
      </c>
      <c r="K275" s="59" t="s">
        <v>1880</v>
      </c>
      <c r="L275" s="59" t="s">
        <v>624</v>
      </c>
      <c r="M275" s="60" t="s">
        <v>1052</v>
      </c>
      <c r="N275" s="54" t="s">
        <v>624</v>
      </c>
      <c r="O275" s="55"/>
    </row>
    <row r="276" s="36" customFormat="1" customHeight="1" spans="1:15">
      <c r="A276" s="57" t="s">
        <v>1881</v>
      </c>
      <c r="B276" s="57" t="s">
        <v>1882</v>
      </c>
      <c r="C276" s="57" t="s">
        <v>1883</v>
      </c>
      <c r="D276" s="57" t="s">
        <v>393</v>
      </c>
      <c r="E276" s="58" t="s">
        <v>1084</v>
      </c>
      <c r="F276" s="58" t="s">
        <v>1085</v>
      </c>
      <c r="G276" s="57" t="s">
        <v>269</v>
      </c>
      <c r="H276" s="57" t="s">
        <v>270</v>
      </c>
      <c r="I276" s="57" t="s">
        <v>271</v>
      </c>
      <c r="J276" s="59" t="s">
        <v>1884</v>
      </c>
      <c r="K276" s="59" t="s">
        <v>1885</v>
      </c>
      <c r="L276" s="59" t="s">
        <v>624</v>
      </c>
      <c r="M276" s="60" t="s">
        <v>1052</v>
      </c>
      <c r="N276" s="54">
        <v>0</v>
      </c>
      <c r="O276" s="55"/>
    </row>
    <row r="277" s="36" customFormat="1" customHeight="1" spans="1:15">
      <c r="A277" s="57" t="s">
        <v>1886</v>
      </c>
      <c r="B277" s="57" t="s">
        <v>1887</v>
      </c>
      <c r="C277" s="57" t="s">
        <v>1888</v>
      </c>
      <c r="D277" s="57" t="s">
        <v>393</v>
      </c>
      <c r="E277" s="58" t="s">
        <v>1084</v>
      </c>
      <c r="F277" s="58" t="s">
        <v>1085</v>
      </c>
      <c r="G277" s="57" t="s">
        <v>303</v>
      </c>
      <c r="H277" s="57" t="s">
        <v>270</v>
      </c>
      <c r="I277" s="57" t="s">
        <v>271</v>
      </c>
      <c r="J277" s="59" t="s">
        <v>1889</v>
      </c>
      <c r="K277" s="59" t="s">
        <v>1890</v>
      </c>
      <c r="L277" s="59" t="s">
        <v>624</v>
      </c>
      <c r="M277" s="60" t="s">
        <v>1052</v>
      </c>
      <c r="N277" s="54" t="s">
        <v>618</v>
      </c>
      <c r="O277" s="55"/>
    </row>
    <row r="278" s="36" customFormat="1" customHeight="1" spans="1:15">
      <c r="A278" s="57" t="s">
        <v>1891</v>
      </c>
      <c r="B278" s="57" t="s">
        <v>1892</v>
      </c>
      <c r="C278" s="57" t="s">
        <v>1893</v>
      </c>
      <c r="D278" s="57" t="s">
        <v>501</v>
      </c>
      <c r="E278" s="58" t="s">
        <v>502</v>
      </c>
      <c r="F278" s="58" t="s">
        <v>1049</v>
      </c>
      <c r="G278" s="57" t="s">
        <v>657</v>
      </c>
      <c r="H278" s="57" t="s">
        <v>270</v>
      </c>
      <c r="I278" s="57" t="s">
        <v>271</v>
      </c>
      <c r="J278" s="59" t="s">
        <v>1894</v>
      </c>
      <c r="K278" s="59" t="s">
        <v>1895</v>
      </c>
      <c r="L278" s="59" t="s">
        <v>624</v>
      </c>
      <c r="M278" s="60" t="s">
        <v>1052</v>
      </c>
      <c r="N278" s="54" t="s">
        <v>618</v>
      </c>
      <c r="O278" s="55"/>
    </row>
    <row r="279" s="36" customFormat="1" customHeight="1" spans="1:15">
      <c r="A279" s="57" t="s">
        <v>1896</v>
      </c>
      <c r="B279" s="57" t="s">
        <v>1897</v>
      </c>
      <c r="C279" s="57" t="s">
        <v>1898</v>
      </c>
      <c r="D279" s="57" t="s">
        <v>1404</v>
      </c>
      <c r="E279" s="58" t="s">
        <v>1405</v>
      </c>
      <c r="F279" s="58" t="s">
        <v>1141</v>
      </c>
      <c r="G279" s="57" t="s">
        <v>269</v>
      </c>
      <c r="H279" s="57" t="s">
        <v>270</v>
      </c>
      <c r="I279" s="57" t="s">
        <v>271</v>
      </c>
      <c r="J279" s="59" t="s">
        <v>1899</v>
      </c>
      <c r="K279" s="59" t="s">
        <v>1900</v>
      </c>
      <c r="L279" s="59" t="s">
        <v>624</v>
      </c>
      <c r="M279" s="60" t="s">
        <v>1052</v>
      </c>
      <c r="N279" s="54">
        <v>0</v>
      </c>
      <c r="O279" s="55"/>
    </row>
    <row r="280" s="36" customFormat="1" customHeight="1" spans="1:15">
      <c r="A280" s="57" t="s">
        <v>1901</v>
      </c>
      <c r="B280" s="57" t="s">
        <v>1902</v>
      </c>
      <c r="C280" s="57" t="s">
        <v>1903</v>
      </c>
      <c r="D280" s="57" t="s">
        <v>1904</v>
      </c>
      <c r="E280" s="58" t="s">
        <v>1905</v>
      </c>
      <c r="F280" s="58" t="s">
        <v>1278</v>
      </c>
      <c r="G280" s="57" t="s">
        <v>269</v>
      </c>
      <c r="H280" s="57" t="s">
        <v>270</v>
      </c>
      <c r="I280" s="57" t="s">
        <v>271</v>
      </c>
      <c r="J280" s="59" t="s">
        <v>1906</v>
      </c>
      <c r="K280" s="59" t="s">
        <v>1907</v>
      </c>
      <c r="L280" s="59" t="s">
        <v>624</v>
      </c>
      <c r="M280" s="60" t="s">
        <v>1052</v>
      </c>
      <c r="N280" s="54" t="s">
        <v>618</v>
      </c>
      <c r="O280" s="55"/>
    </row>
    <row r="281" s="36" customFormat="1" customHeight="1" spans="1:15">
      <c r="A281" s="57" t="s">
        <v>1908</v>
      </c>
      <c r="B281" s="57" t="s">
        <v>1909</v>
      </c>
      <c r="C281" s="57" t="s">
        <v>1910</v>
      </c>
      <c r="D281" s="57" t="s">
        <v>1184</v>
      </c>
      <c r="E281" s="58" t="s">
        <v>1185</v>
      </c>
      <c r="F281" s="58" t="s">
        <v>1149</v>
      </c>
      <c r="G281" s="57" t="s">
        <v>1911</v>
      </c>
      <c r="H281" s="57" t="s">
        <v>270</v>
      </c>
      <c r="I281" s="57" t="s">
        <v>271</v>
      </c>
      <c r="J281" s="59" t="s">
        <v>1912</v>
      </c>
      <c r="K281" s="59" t="s">
        <v>1913</v>
      </c>
      <c r="L281" s="59" t="s">
        <v>624</v>
      </c>
      <c r="M281" s="60" t="s">
        <v>1052</v>
      </c>
      <c r="N281" s="54">
        <v>0</v>
      </c>
      <c r="O281" s="55"/>
    </row>
    <row r="282" s="36" customFormat="1" customHeight="1" spans="1:15">
      <c r="A282" s="57" t="s">
        <v>1914</v>
      </c>
      <c r="B282" s="57" t="s">
        <v>1915</v>
      </c>
      <c r="C282" s="57" t="s">
        <v>1916</v>
      </c>
      <c r="D282" s="57" t="s">
        <v>1184</v>
      </c>
      <c r="E282" s="58" t="s">
        <v>1185</v>
      </c>
      <c r="F282" s="58" t="s">
        <v>1149</v>
      </c>
      <c r="G282" s="57" t="s">
        <v>1911</v>
      </c>
      <c r="H282" s="57" t="s">
        <v>270</v>
      </c>
      <c r="I282" s="57" t="s">
        <v>271</v>
      </c>
      <c r="J282" s="59" t="s">
        <v>1917</v>
      </c>
      <c r="K282" s="59" t="s">
        <v>1918</v>
      </c>
      <c r="L282" s="59" t="s">
        <v>624</v>
      </c>
      <c r="M282" s="60" t="s">
        <v>1052</v>
      </c>
      <c r="N282" s="54">
        <v>0</v>
      </c>
      <c r="O282" s="55"/>
    </row>
    <row r="283" s="36" customFormat="1" customHeight="1" spans="1:15">
      <c r="A283" s="57" t="s">
        <v>1919</v>
      </c>
      <c r="B283" s="57" t="s">
        <v>1920</v>
      </c>
      <c r="C283" s="57" t="s">
        <v>1921</v>
      </c>
      <c r="D283" s="57" t="s">
        <v>1922</v>
      </c>
      <c r="E283" s="58" t="s">
        <v>1923</v>
      </c>
      <c r="F283" s="58" t="s">
        <v>1141</v>
      </c>
      <c r="G283" s="57" t="s">
        <v>1911</v>
      </c>
      <c r="H283" s="57" t="s">
        <v>270</v>
      </c>
      <c r="I283" s="57" t="s">
        <v>271</v>
      </c>
      <c r="J283" s="59" t="s">
        <v>1924</v>
      </c>
      <c r="K283" s="59" t="s">
        <v>1925</v>
      </c>
      <c r="L283" s="59" t="s">
        <v>624</v>
      </c>
      <c r="M283" s="60" t="s">
        <v>1052</v>
      </c>
      <c r="N283" s="54" t="s">
        <v>618</v>
      </c>
      <c r="O283" s="55"/>
    </row>
    <row r="284" s="36" customFormat="1" customHeight="1" spans="1:15">
      <c r="A284" s="57" t="s">
        <v>1926</v>
      </c>
      <c r="B284" s="57" t="s">
        <v>1927</v>
      </c>
      <c r="C284" s="57" t="s">
        <v>1928</v>
      </c>
      <c r="D284" s="57" t="s">
        <v>393</v>
      </c>
      <c r="E284" s="58" t="s">
        <v>1084</v>
      </c>
      <c r="F284" s="58" t="s">
        <v>1085</v>
      </c>
      <c r="G284" s="57" t="s">
        <v>269</v>
      </c>
      <c r="H284" s="57" t="s">
        <v>270</v>
      </c>
      <c r="I284" s="57" t="s">
        <v>271</v>
      </c>
      <c r="J284" s="59" t="s">
        <v>565</v>
      </c>
      <c r="K284" s="59" t="s">
        <v>1929</v>
      </c>
      <c r="L284" s="59" t="s">
        <v>624</v>
      </c>
      <c r="M284" s="60" t="s">
        <v>1052</v>
      </c>
      <c r="N284" s="54">
        <v>0</v>
      </c>
      <c r="O284" s="55"/>
    </row>
    <row r="285" s="36" customFormat="1" customHeight="1" spans="1:15">
      <c r="A285" s="57" t="s">
        <v>1930</v>
      </c>
      <c r="B285" s="57" t="s">
        <v>1931</v>
      </c>
      <c r="C285" s="57" t="s">
        <v>1932</v>
      </c>
      <c r="D285" s="57" t="s">
        <v>393</v>
      </c>
      <c r="E285" s="58" t="s">
        <v>1084</v>
      </c>
      <c r="F285" s="58" t="s">
        <v>1085</v>
      </c>
      <c r="G285" s="57" t="s">
        <v>269</v>
      </c>
      <c r="H285" s="57" t="s">
        <v>270</v>
      </c>
      <c r="I285" s="57" t="s">
        <v>271</v>
      </c>
      <c r="J285" s="59" t="s">
        <v>1933</v>
      </c>
      <c r="K285" s="59" t="s">
        <v>1934</v>
      </c>
      <c r="L285" s="59" t="s">
        <v>624</v>
      </c>
      <c r="M285" s="60" t="s">
        <v>1052</v>
      </c>
      <c r="N285" s="54" t="s">
        <v>286</v>
      </c>
      <c r="O285" s="55"/>
    </row>
    <row r="286" s="36" customFormat="1" customHeight="1" spans="1:15">
      <c r="A286" s="57" t="s">
        <v>1935</v>
      </c>
      <c r="B286" s="57" t="s">
        <v>1936</v>
      </c>
      <c r="C286" s="57" t="s">
        <v>1937</v>
      </c>
      <c r="D286" s="57" t="s">
        <v>584</v>
      </c>
      <c r="E286" s="58" t="s">
        <v>1165</v>
      </c>
      <c r="F286" s="58" t="s">
        <v>1130</v>
      </c>
      <c r="G286" s="57" t="s">
        <v>1911</v>
      </c>
      <c r="H286" s="57" t="s">
        <v>270</v>
      </c>
      <c r="I286" s="57" t="s">
        <v>271</v>
      </c>
      <c r="J286" s="59" t="s">
        <v>1938</v>
      </c>
      <c r="K286" s="59" t="s">
        <v>1939</v>
      </c>
      <c r="L286" s="59" t="s">
        <v>624</v>
      </c>
      <c r="M286" s="60" t="s">
        <v>1052</v>
      </c>
      <c r="N286" s="54" t="s">
        <v>624</v>
      </c>
      <c r="O286" s="55"/>
    </row>
    <row r="287" s="36" customFormat="1" customHeight="1" spans="1:15">
      <c r="A287" s="57" t="s">
        <v>1940</v>
      </c>
      <c r="B287" s="57" t="s">
        <v>1941</v>
      </c>
      <c r="C287" s="57" t="s">
        <v>1942</v>
      </c>
      <c r="D287" s="57" t="s">
        <v>1618</v>
      </c>
      <c r="E287" s="58" t="s">
        <v>1619</v>
      </c>
      <c r="F287" s="58" t="s">
        <v>1049</v>
      </c>
      <c r="G287" s="57" t="s">
        <v>663</v>
      </c>
      <c r="H287" s="57" t="s">
        <v>270</v>
      </c>
      <c r="I287" s="57" t="s">
        <v>271</v>
      </c>
      <c r="J287" s="59" t="s">
        <v>1943</v>
      </c>
      <c r="K287" s="59" t="s">
        <v>1944</v>
      </c>
      <c r="L287" s="59" t="s">
        <v>624</v>
      </c>
      <c r="M287" s="60" t="s">
        <v>1052</v>
      </c>
      <c r="N287" s="54" t="s">
        <v>618</v>
      </c>
      <c r="O287" s="55"/>
    </row>
    <row r="288" s="36" customFormat="1" customHeight="1" spans="1:15">
      <c r="A288" s="57" t="s">
        <v>1945</v>
      </c>
      <c r="B288" s="57" t="s">
        <v>1946</v>
      </c>
      <c r="C288" s="57" t="s">
        <v>1947</v>
      </c>
      <c r="D288" s="57" t="s">
        <v>444</v>
      </c>
      <c r="E288" s="58" t="s">
        <v>445</v>
      </c>
      <c r="F288" s="58" t="s">
        <v>1130</v>
      </c>
      <c r="G288" s="57" t="s">
        <v>269</v>
      </c>
      <c r="H288" s="57" t="s">
        <v>270</v>
      </c>
      <c r="I288" s="57" t="s">
        <v>271</v>
      </c>
      <c r="J288" s="59" t="s">
        <v>1948</v>
      </c>
      <c r="K288" s="59" t="s">
        <v>1949</v>
      </c>
      <c r="L288" s="59" t="s">
        <v>618</v>
      </c>
      <c r="M288" s="60" t="s">
        <v>1052</v>
      </c>
      <c r="N288" s="54" t="s">
        <v>618</v>
      </c>
      <c r="O288" s="55"/>
    </row>
    <row r="289" s="36" customFormat="1" customHeight="1" spans="1:15">
      <c r="A289" s="57" t="s">
        <v>1950</v>
      </c>
      <c r="B289" s="57" t="s">
        <v>1951</v>
      </c>
      <c r="C289" s="57" t="s">
        <v>1952</v>
      </c>
      <c r="D289" s="57" t="s">
        <v>1184</v>
      </c>
      <c r="E289" s="58" t="s">
        <v>1185</v>
      </c>
      <c r="F289" s="58" t="s">
        <v>1149</v>
      </c>
      <c r="G289" s="57" t="s">
        <v>269</v>
      </c>
      <c r="H289" s="57" t="s">
        <v>270</v>
      </c>
      <c r="I289" s="57" t="s">
        <v>271</v>
      </c>
      <c r="J289" s="59" t="s">
        <v>1953</v>
      </c>
      <c r="K289" s="59" t="s">
        <v>1954</v>
      </c>
      <c r="L289" s="59" t="s">
        <v>618</v>
      </c>
      <c r="M289" s="60" t="s">
        <v>1052</v>
      </c>
      <c r="N289" s="54">
        <v>0</v>
      </c>
      <c r="O289" s="55"/>
    </row>
    <row r="290" s="36" customFormat="1" customHeight="1" spans="1:15">
      <c r="A290" s="57" t="s">
        <v>1955</v>
      </c>
      <c r="B290" s="57" t="s">
        <v>1956</v>
      </c>
      <c r="C290" s="57" t="s">
        <v>1957</v>
      </c>
      <c r="D290" s="57" t="s">
        <v>964</v>
      </c>
      <c r="E290" s="58" t="s">
        <v>965</v>
      </c>
      <c r="F290" s="58" t="s">
        <v>1064</v>
      </c>
      <c r="G290" s="57" t="s">
        <v>269</v>
      </c>
      <c r="H290" s="57" t="s">
        <v>270</v>
      </c>
      <c r="I290" s="57" t="s">
        <v>271</v>
      </c>
      <c r="J290" s="59" t="s">
        <v>1958</v>
      </c>
      <c r="K290" s="59" t="s">
        <v>1959</v>
      </c>
      <c r="L290" s="59" t="s">
        <v>618</v>
      </c>
      <c r="M290" s="60" t="s">
        <v>1052</v>
      </c>
      <c r="N290" s="54" t="s">
        <v>618</v>
      </c>
      <c r="O290" s="55"/>
    </row>
    <row r="291" s="36" customFormat="1" customHeight="1" spans="1:15">
      <c r="A291" s="57" t="s">
        <v>1960</v>
      </c>
      <c r="B291" s="57" t="s">
        <v>1961</v>
      </c>
      <c r="C291" s="57" t="s">
        <v>1962</v>
      </c>
      <c r="D291" s="57" t="s">
        <v>393</v>
      </c>
      <c r="E291" s="58" t="s">
        <v>1084</v>
      </c>
      <c r="F291" s="58" t="s">
        <v>1085</v>
      </c>
      <c r="G291" s="57" t="s">
        <v>269</v>
      </c>
      <c r="H291" s="57" t="s">
        <v>270</v>
      </c>
      <c r="I291" s="57" t="s">
        <v>271</v>
      </c>
      <c r="J291" s="59" t="s">
        <v>1963</v>
      </c>
      <c r="K291" s="59" t="s">
        <v>1964</v>
      </c>
      <c r="L291" s="59" t="s">
        <v>618</v>
      </c>
      <c r="M291" s="60" t="s">
        <v>1052</v>
      </c>
      <c r="N291" s="54">
        <v>0</v>
      </c>
      <c r="O291" s="55"/>
    </row>
    <row r="292" s="36" customFormat="1" customHeight="1" spans="1:15">
      <c r="A292" s="57" t="s">
        <v>1965</v>
      </c>
      <c r="B292" s="57" t="s">
        <v>1966</v>
      </c>
      <c r="C292" s="57" t="s">
        <v>1967</v>
      </c>
      <c r="D292" s="57" t="s">
        <v>782</v>
      </c>
      <c r="E292" s="58" t="s">
        <v>1968</v>
      </c>
      <c r="F292" s="58" t="s">
        <v>1969</v>
      </c>
      <c r="G292" s="57" t="s">
        <v>663</v>
      </c>
      <c r="H292" s="57" t="s">
        <v>270</v>
      </c>
      <c r="I292" s="57" t="s">
        <v>271</v>
      </c>
      <c r="J292" s="59" t="s">
        <v>1970</v>
      </c>
      <c r="K292" s="59" t="s">
        <v>1971</v>
      </c>
      <c r="L292" s="59" t="s">
        <v>618</v>
      </c>
      <c r="M292" s="60" t="s">
        <v>1052</v>
      </c>
      <c r="N292" s="54">
        <v>0</v>
      </c>
      <c r="O292" s="55"/>
    </row>
    <row r="293" s="36" customFormat="1" customHeight="1" spans="1:15">
      <c r="A293" s="57" t="s">
        <v>1972</v>
      </c>
      <c r="B293" s="57" t="s">
        <v>1973</v>
      </c>
      <c r="C293" s="57" t="s">
        <v>1974</v>
      </c>
      <c r="D293" s="57" t="s">
        <v>872</v>
      </c>
      <c r="E293" s="58" t="s">
        <v>873</v>
      </c>
      <c r="F293" s="58" t="s">
        <v>1130</v>
      </c>
      <c r="G293" s="57" t="s">
        <v>586</v>
      </c>
      <c r="H293" s="57" t="s">
        <v>270</v>
      </c>
      <c r="I293" s="57" t="s">
        <v>271</v>
      </c>
      <c r="J293" s="59" t="s">
        <v>1975</v>
      </c>
      <c r="K293" s="59" t="s">
        <v>1976</v>
      </c>
      <c r="L293" s="59" t="s">
        <v>618</v>
      </c>
      <c r="M293" s="60" t="s">
        <v>1052</v>
      </c>
      <c r="N293" s="54">
        <v>0</v>
      </c>
      <c r="O293" s="55"/>
    </row>
    <row r="294" s="36" customFormat="1" customHeight="1" spans="1:15">
      <c r="A294" s="57" t="s">
        <v>1977</v>
      </c>
      <c r="B294" s="57" t="s">
        <v>1978</v>
      </c>
      <c r="C294" s="57" t="s">
        <v>1979</v>
      </c>
      <c r="D294" s="57" t="s">
        <v>423</v>
      </c>
      <c r="E294" s="58" t="s">
        <v>424</v>
      </c>
      <c r="F294" s="58" t="s">
        <v>1091</v>
      </c>
      <c r="G294" s="57" t="s">
        <v>586</v>
      </c>
      <c r="H294" s="57" t="s">
        <v>270</v>
      </c>
      <c r="I294" s="57" t="s">
        <v>271</v>
      </c>
      <c r="J294" s="59" t="s">
        <v>1980</v>
      </c>
      <c r="K294" s="59" t="s">
        <v>1981</v>
      </c>
      <c r="L294" s="59" t="s">
        <v>618</v>
      </c>
      <c r="M294" s="60" t="s">
        <v>1052</v>
      </c>
      <c r="N294" s="54" t="s">
        <v>286</v>
      </c>
      <c r="O294" s="55"/>
    </row>
    <row r="295" s="36" customFormat="1" customHeight="1" spans="1:15">
      <c r="A295" s="57" t="s">
        <v>1982</v>
      </c>
      <c r="B295" s="57" t="s">
        <v>1983</v>
      </c>
      <c r="C295" s="57" t="s">
        <v>1984</v>
      </c>
      <c r="D295" s="57" t="s">
        <v>1985</v>
      </c>
      <c r="E295" s="58" t="s">
        <v>1986</v>
      </c>
      <c r="F295" s="58" t="s">
        <v>1091</v>
      </c>
      <c r="G295" s="57" t="s">
        <v>269</v>
      </c>
      <c r="H295" s="57" t="s">
        <v>270</v>
      </c>
      <c r="I295" s="57" t="s">
        <v>271</v>
      </c>
      <c r="J295" s="59" t="s">
        <v>1987</v>
      </c>
      <c r="K295" s="59" t="s">
        <v>1988</v>
      </c>
      <c r="L295" s="59" t="s">
        <v>618</v>
      </c>
      <c r="M295" s="60" t="s">
        <v>1052</v>
      </c>
      <c r="N295" s="54" t="s">
        <v>286</v>
      </c>
      <c r="O295" s="55"/>
    </row>
    <row r="296" s="36" customFormat="1" customHeight="1" spans="1:15">
      <c r="A296" s="57" t="s">
        <v>1989</v>
      </c>
      <c r="B296" s="57" t="s">
        <v>1990</v>
      </c>
      <c r="C296" s="57" t="s">
        <v>1991</v>
      </c>
      <c r="D296" s="57" t="s">
        <v>280</v>
      </c>
      <c r="E296" s="58" t="s">
        <v>1992</v>
      </c>
      <c r="F296" s="58" t="s">
        <v>1064</v>
      </c>
      <c r="G296" s="57" t="s">
        <v>269</v>
      </c>
      <c r="H296" s="57" t="s">
        <v>270</v>
      </c>
      <c r="I296" s="57" t="s">
        <v>271</v>
      </c>
      <c r="J296" s="59" t="s">
        <v>1993</v>
      </c>
      <c r="K296" s="59" t="s">
        <v>1994</v>
      </c>
      <c r="L296" s="59" t="s">
        <v>618</v>
      </c>
      <c r="M296" s="60" t="s">
        <v>1052</v>
      </c>
      <c r="N296" s="54" t="s">
        <v>286</v>
      </c>
      <c r="O296" s="55"/>
    </row>
    <row r="297" s="36" customFormat="1" customHeight="1" spans="1:15">
      <c r="A297" s="57" t="s">
        <v>1995</v>
      </c>
      <c r="B297" s="57" t="s">
        <v>1996</v>
      </c>
      <c r="C297" s="57" t="s">
        <v>1997</v>
      </c>
      <c r="D297" s="57" t="s">
        <v>348</v>
      </c>
      <c r="E297" s="58" t="s">
        <v>1334</v>
      </c>
      <c r="F297" s="58" t="s">
        <v>1149</v>
      </c>
      <c r="G297" s="57" t="s">
        <v>269</v>
      </c>
      <c r="H297" s="57" t="s">
        <v>270</v>
      </c>
      <c r="I297" s="57" t="s">
        <v>271</v>
      </c>
      <c r="J297" s="59" t="s">
        <v>1998</v>
      </c>
      <c r="K297" s="59" t="s">
        <v>1999</v>
      </c>
      <c r="L297" s="59" t="s">
        <v>618</v>
      </c>
      <c r="M297" s="60" t="s">
        <v>1052</v>
      </c>
      <c r="N297" s="54" t="s">
        <v>618</v>
      </c>
      <c r="O297" s="55"/>
    </row>
    <row r="298" s="36" customFormat="1" customHeight="1" spans="1:15">
      <c r="A298" s="57" t="s">
        <v>2000</v>
      </c>
      <c r="B298" s="57" t="s">
        <v>2001</v>
      </c>
      <c r="C298" s="57" t="s">
        <v>2002</v>
      </c>
      <c r="D298" s="57" t="s">
        <v>790</v>
      </c>
      <c r="E298" s="58" t="s">
        <v>791</v>
      </c>
      <c r="F298" s="58" t="s">
        <v>1149</v>
      </c>
      <c r="G298" s="57" t="s">
        <v>586</v>
      </c>
      <c r="H298" s="57" t="s">
        <v>270</v>
      </c>
      <c r="I298" s="57" t="s">
        <v>271</v>
      </c>
      <c r="J298" s="59" t="s">
        <v>2003</v>
      </c>
      <c r="K298" s="59" t="s">
        <v>2004</v>
      </c>
      <c r="L298" s="59" t="s">
        <v>618</v>
      </c>
      <c r="M298" s="60" t="s">
        <v>1052</v>
      </c>
      <c r="N298" s="54" t="s">
        <v>358</v>
      </c>
      <c r="O298" s="55"/>
    </row>
    <row r="299" s="36" customFormat="1" customHeight="1" spans="1:15">
      <c r="A299" s="57" t="s">
        <v>2005</v>
      </c>
      <c r="B299" s="57" t="s">
        <v>2006</v>
      </c>
      <c r="C299" s="57" t="s">
        <v>2007</v>
      </c>
      <c r="D299" s="57" t="s">
        <v>494</v>
      </c>
      <c r="E299" s="58" t="s">
        <v>495</v>
      </c>
      <c r="F299" s="58" t="s">
        <v>1259</v>
      </c>
      <c r="G299" s="57" t="s">
        <v>269</v>
      </c>
      <c r="H299" s="57" t="s">
        <v>270</v>
      </c>
      <c r="I299" s="57" t="s">
        <v>271</v>
      </c>
      <c r="J299" s="59" t="s">
        <v>2008</v>
      </c>
      <c r="K299" s="59" t="s">
        <v>2009</v>
      </c>
      <c r="L299" s="59" t="s">
        <v>618</v>
      </c>
      <c r="M299" s="60" t="s">
        <v>1052</v>
      </c>
      <c r="N299" s="54">
        <v>0</v>
      </c>
      <c r="O299" s="55"/>
    </row>
    <row r="300" s="36" customFormat="1" customHeight="1" spans="1:15">
      <c r="A300" s="57" t="s">
        <v>2010</v>
      </c>
      <c r="B300" s="57" t="s">
        <v>2011</v>
      </c>
      <c r="C300" s="57" t="s">
        <v>2012</v>
      </c>
      <c r="D300" s="57" t="s">
        <v>1147</v>
      </c>
      <c r="E300" s="58" t="s">
        <v>1148</v>
      </c>
      <c r="F300" s="58" t="s">
        <v>1149</v>
      </c>
      <c r="G300" s="57" t="s">
        <v>303</v>
      </c>
      <c r="H300" s="57" t="s">
        <v>270</v>
      </c>
      <c r="I300" s="57" t="s">
        <v>271</v>
      </c>
      <c r="J300" s="59" t="s">
        <v>2013</v>
      </c>
      <c r="K300" s="59" t="s">
        <v>2014</v>
      </c>
      <c r="L300" s="59" t="s">
        <v>618</v>
      </c>
      <c r="M300" s="60" t="s">
        <v>1052</v>
      </c>
      <c r="N300" s="54" t="s">
        <v>624</v>
      </c>
      <c r="O300" s="55"/>
    </row>
    <row r="301" s="36" customFormat="1" customHeight="1" spans="1:15">
      <c r="A301" s="57" t="s">
        <v>2015</v>
      </c>
      <c r="B301" s="57" t="s">
        <v>2016</v>
      </c>
      <c r="C301" s="57" t="s">
        <v>2017</v>
      </c>
      <c r="D301" s="57" t="s">
        <v>376</v>
      </c>
      <c r="E301" s="58" t="s">
        <v>377</v>
      </c>
      <c r="F301" s="58" t="s">
        <v>1091</v>
      </c>
      <c r="G301" s="57" t="s">
        <v>303</v>
      </c>
      <c r="H301" s="57" t="s">
        <v>270</v>
      </c>
      <c r="I301" s="57" t="s">
        <v>271</v>
      </c>
      <c r="J301" s="59" t="s">
        <v>2018</v>
      </c>
      <c r="K301" s="59" t="s">
        <v>2019</v>
      </c>
      <c r="L301" s="59" t="s">
        <v>618</v>
      </c>
      <c r="M301" s="60" t="s">
        <v>1052</v>
      </c>
      <c r="N301" s="54" t="s">
        <v>276</v>
      </c>
      <c r="O301" s="55"/>
    </row>
    <row r="302" s="36" customFormat="1" customHeight="1" spans="1:15">
      <c r="A302" s="57" t="s">
        <v>2020</v>
      </c>
      <c r="B302" s="57" t="s">
        <v>2021</v>
      </c>
      <c r="C302" s="57" t="s">
        <v>2022</v>
      </c>
      <c r="D302" s="57" t="s">
        <v>2023</v>
      </c>
      <c r="E302" s="58" t="s">
        <v>2024</v>
      </c>
      <c r="F302" s="58" t="s">
        <v>1635</v>
      </c>
      <c r="G302" s="57" t="s">
        <v>303</v>
      </c>
      <c r="H302" s="57" t="s">
        <v>270</v>
      </c>
      <c r="I302" s="57" t="s">
        <v>271</v>
      </c>
      <c r="J302" s="59" t="s">
        <v>2025</v>
      </c>
      <c r="K302" s="59" t="s">
        <v>2026</v>
      </c>
      <c r="L302" s="59" t="s">
        <v>618</v>
      </c>
      <c r="M302" s="60" t="s">
        <v>1052</v>
      </c>
      <c r="N302" s="54" t="s">
        <v>276</v>
      </c>
      <c r="O302" s="55"/>
    </row>
    <row r="303" s="36" customFormat="1" customHeight="1" spans="1:15">
      <c r="A303" s="57" t="s">
        <v>2027</v>
      </c>
      <c r="B303" s="57" t="s">
        <v>2028</v>
      </c>
      <c r="C303" s="57" t="s">
        <v>2029</v>
      </c>
      <c r="D303" s="57" t="s">
        <v>1177</v>
      </c>
      <c r="E303" s="58" t="s">
        <v>1178</v>
      </c>
      <c r="F303" s="58" t="s">
        <v>1141</v>
      </c>
      <c r="G303" s="57" t="s">
        <v>303</v>
      </c>
      <c r="H303" s="57" t="s">
        <v>270</v>
      </c>
      <c r="I303" s="57" t="s">
        <v>271</v>
      </c>
      <c r="J303" s="59" t="s">
        <v>2030</v>
      </c>
      <c r="K303" s="59" t="s">
        <v>2031</v>
      </c>
      <c r="L303" s="59" t="s">
        <v>618</v>
      </c>
      <c r="M303" s="60" t="s">
        <v>1052</v>
      </c>
      <c r="N303" s="54">
        <v>0</v>
      </c>
      <c r="O303" s="55"/>
    </row>
    <row r="304" s="36" customFormat="1" customHeight="1" spans="1:15">
      <c r="A304" s="57" t="s">
        <v>2032</v>
      </c>
      <c r="B304" s="57" t="s">
        <v>2033</v>
      </c>
      <c r="C304" s="57" t="s">
        <v>2034</v>
      </c>
      <c r="D304" s="57" t="s">
        <v>1491</v>
      </c>
      <c r="E304" s="58" t="s">
        <v>1492</v>
      </c>
      <c r="F304" s="58" t="s">
        <v>1058</v>
      </c>
      <c r="G304" s="57" t="s">
        <v>269</v>
      </c>
      <c r="H304" s="57" t="s">
        <v>270</v>
      </c>
      <c r="I304" s="57" t="s">
        <v>271</v>
      </c>
      <c r="J304" s="59" t="s">
        <v>2035</v>
      </c>
      <c r="K304" s="59" t="s">
        <v>2036</v>
      </c>
      <c r="L304" s="59" t="s">
        <v>618</v>
      </c>
      <c r="M304" s="60" t="s">
        <v>1052</v>
      </c>
      <c r="N304" s="54" t="s">
        <v>276</v>
      </c>
      <c r="O304" s="55"/>
    </row>
    <row r="305" s="36" customFormat="1" customHeight="1" spans="1:15">
      <c r="A305" s="57" t="s">
        <v>2037</v>
      </c>
      <c r="B305" s="57" t="s">
        <v>2038</v>
      </c>
      <c r="C305" s="57" t="s">
        <v>2039</v>
      </c>
      <c r="D305" s="57" t="s">
        <v>1223</v>
      </c>
      <c r="E305" s="58" t="s">
        <v>1224</v>
      </c>
      <c r="F305" s="58" t="s">
        <v>1064</v>
      </c>
      <c r="G305" s="57" t="s">
        <v>269</v>
      </c>
      <c r="H305" s="57" t="s">
        <v>270</v>
      </c>
      <c r="I305" s="57" t="s">
        <v>271</v>
      </c>
      <c r="J305" s="59" t="s">
        <v>2040</v>
      </c>
      <c r="K305" s="59" t="s">
        <v>2041</v>
      </c>
      <c r="L305" s="59" t="s">
        <v>618</v>
      </c>
      <c r="M305" s="60" t="s">
        <v>1052</v>
      </c>
      <c r="N305" s="54" t="s">
        <v>286</v>
      </c>
      <c r="O305" s="55"/>
    </row>
    <row r="306" s="36" customFormat="1" customHeight="1" spans="1:15">
      <c r="A306" s="57" t="s">
        <v>2042</v>
      </c>
      <c r="B306" s="57" t="s">
        <v>2043</v>
      </c>
      <c r="C306" s="57" t="s">
        <v>2044</v>
      </c>
      <c r="D306" s="57" t="s">
        <v>300</v>
      </c>
      <c r="E306" s="58" t="s">
        <v>301</v>
      </c>
      <c r="F306" s="58" t="s">
        <v>1259</v>
      </c>
      <c r="G306" s="57" t="s">
        <v>303</v>
      </c>
      <c r="H306" s="57" t="s">
        <v>270</v>
      </c>
      <c r="I306" s="57" t="s">
        <v>271</v>
      </c>
      <c r="J306" s="59" t="s">
        <v>2045</v>
      </c>
      <c r="K306" s="59" t="s">
        <v>2046</v>
      </c>
      <c r="L306" s="59" t="s">
        <v>618</v>
      </c>
      <c r="M306" s="60" t="s">
        <v>1052</v>
      </c>
      <c r="N306" s="54" t="s">
        <v>618</v>
      </c>
      <c r="O306" s="55"/>
    </row>
    <row r="307" s="36" customFormat="1" customHeight="1" spans="1:15">
      <c r="A307" s="57" t="s">
        <v>2047</v>
      </c>
      <c r="B307" s="57" t="s">
        <v>2048</v>
      </c>
      <c r="C307" s="57" t="s">
        <v>2049</v>
      </c>
      <c r="D307" s="57" t="s">
        <v>1109</v>
      </c>
      <c r="E307" s="58" t="s">
        <v>1110</v>
      </c>
      <c r="F307" s="58" t="s">
        <v>1091</v>
      </c>
      <c r="G307" s="57" t="s">
        <v>586</v>
      </c>
      <c r="H307" s="57" t="s">
        <v>270</v>
      </c>
      <c r="I307" s="57" t="s">
        <v>271</v>
      </c>
      <c r="J307" s="59" t="s">
        <v>2050</v>
      </c>
      <c r="K307" s="59" t="s">
        <v>2051</v>
      </c>
      <c r="L307" s="59" t="s">
        <v>618</v>
      </c>
      <c r="M307" s="60" t="s">
        <v>1052</v>
      </c>
      <c r="N307" s="54" t="s">
        <v>276</v>
      </c>
      <c r="O307" s="55"/>
    </row>
    <row r="308" s="36" customFormat="1" customHeight="1" spans="1:15">
      <c r="A308" s="57" t="s">
        <v>2052</v>
      </c>
      <c r="B308" s="57" t="s">
        <v>2053</v>
      </c>
      <c r="C308" s="57" t="s">
        <v>2054</v>
      </c>
      <c r="D308" s="57" t="s">
        <v>865</v>
      </c>
      <c r="E308" s="58" t="s">
        <v>866</v>
      </c>
      <c r="F308" s="58" t="s">
        <v>1130</v>
      </c>
      <c r="G308" s="57" t="s">
        <v>586</v>
      </c>
      <c r="H308" s="57" t="s">
        <v>270</v>
      </c>
      <c r="I308" s="57" t="s">
        <v>271</v>
      </c>
      <c r="J308" s="59" t="s">
        <v>2055</v>
      </c>
      <c r="K308" s="59" t="s">
        <v>2056</v>
      </c>
      <c r="L308" s="59" t="s">
        <v>618</v>
      </c>
      <c r="M308" s="60" t="s">
        <v>1052</v>
      </c>
      <c r="N308" s="54" t="s">
        <v>276</v>
      </c>
      <c r="O308" s="55"/>
    </row>
    <row r="309" s="36" customFormat="1" customHeight="1" spans="1:15">
      <c r="A309" s="57" t="s">
        <v>2057</v>
      </c>
      <c r="B309" s="57" t="s">
        <v>2058</v>
      </c>
      <c r="C309" s="57" t="s">
        <v>2059</v>
      </c>
      <c r="D309" s="57" t="s">
        <v>797</v>
      </c>
      <c r="E309" s="58" t="s">
        <v>798</v>
      </c>
      <c r="F309" s="58" t="s">
        <v>1149</v>
      </c>
      <c r="G309" s="57" t="s">
        <v>586</v>
      </c>
      <c r="H309" s="57" t="s">
        <v>270</v>
      </c>
      <c r="I309" s="57" t="s">
        <v>271</v>
      </c>
      <c r="J309" s="59" t="s">
        <v>2060</v>
      </c>
      <c r="K309" s="59" t="s">
        <v>2061</v>
      </c>
      <c r="L309" s="59" t="s">
        <v>618</v>
      </c>
      <c r="M309" s="60" t="s">
        <v>1052</v>
      </c>
      <c r="N309" s="54" t="s">
        <v>286</v>
      </c>
      <c r="O309" s="55"/>
    </row>
    <row r="310" s="36" customFormat="1" customHeight="1" spans="1:15">
      <c r="A310" s="57" t="s">
        <v>2062</v>
      </c>
      <c r="B310" s="57" t="s">
        <v>2063</v>
      </c>
      <c r="C310" s="57" t="s">
        <v>2064</v>
      </c>
      <c r="D310" s="57" t="s">
        <v>1510</v>
      </c>
      <c r="E310" s="58" t="s">
        <v>1511</v>
      </c>
      <c r="F310" s="58" t="s">
        <v>1141</v>
      </c>
      <c r="G310" s="57" t="s">
        <v>586</v>
      </c>
      <c r="H310" s="57" t="s">
        <v>270</v>
      </c>
      <c r="I310" s="57" t="s">
        <v>271</v>
      </c>
      <c r="J310" s="59" t="s">
        <v>2065</v>
      </c>
      <c r="K310" s="59" t="s">
        <v>2066</v>
      </c>
      <c r="L310" s="59" t="s">
        <v>618</v>
      </c>
      <c r="M310" s="60" t="s">
        <v>1052</v>
      </c>
      <c r="N310" s="54" t="s">
        <v>358</v>
      </c>
      <c r="O310" s="55"/>
    </row>
    <row r="311" s="36" customFormat="1" customHeight="1" spans="1:15">
      <c r="A311" s="57" t="s">
        <v>2067</v>
      </c>
      <c r="B311" s="57" t="s">
        <v>2068</v>
      </c>
      <c r="C311" s="57" t="s">
        <v>2069</v>
      </c>
      <c r="D311" s="57" t="s">
        <v>545</v>
      </c>
      <c r="E311" s="58" t="s">
        <v>546</v>
      </c>
      <c r="F311" s="58" t="s">
        <v>1278</v>
      </c>
      <c r="G311" s="57" t="s">
        <v>269</v>
      </c>
      <c r="H311" s="57" t="s">
        <v>270</v>
      </c>
      <c r="I311" s="57" t="s">
        <v>271</v>
      </c>
      <c r="J311" s="59" t="s">
        <v>2070</v>
      </c>
      <c r="K311" s="59" t="s">
        <v>2071</v>
      </c>
      <c r="L311" s="59" t="s">
        <v>618</v>
      </c>
      <c r="M311" s="60" t="s">
        <v>1052</v>
      </c>
      <c r="N311" s="54" t="s">
        <v>286</v>
      </c>
      <c r="O311" s="55"/>
    </row>
    <row r="312" s="36" customFormat="1" customHeight="1" spans="1:15">
      <c r="A312" s="57" t="s">
        <v>2072</v>
      </c>
      <c r="B312" s="57" t="s">
        <v>2073</v>
      </c>
      <c r="C312" s="57" t="s">
        <v>2074</v>
      </c>
      <c r="D312" s="57" t="s">
        <v>437</v>
      </c>
      <c r="E312" s="58" t="s">
        <v>2075</v>
      </c>
      <c r="F312" s="58" t="s">
        <v>1049</v>
      </c>
      <c r="G312" s="57" t="s">
        <v>586</v>
      </c>
      <c r="H312" s="57" t="s">
        <v>270</v>
      </c>
      <c r="I312" s="57" t="s">
        <v>271</v>
      </c>
      <c r="J312" s="59" t="s">
        <v>2076</v>
      </c>
      <c r="K312" s="59" t="s">
        <v>2077</v>
      </c>
      <c r="L312" s="59" t="s">
        <v>618</v>
      </c>
      <c r="M312" s="60" t="s">
        <v>1052</v>
      </c>
      <c r="N312" s="54">
        <v>0</v>
      </c>
      <c r="O312" s="55"/>
    </row>
    <row r="313" s="36" customFormat="1" customHeight="1" spans="1:15">
      <c r="A313" s="57" t="s">
        <v>2078</v>
      </c>
      <c r="B313" s="57" t="s">
        <v>2079</v>
      </c>
      <c r="C313" s="57" t="s">
        <v>2080</v>
      </c>
      <c r="D313" s="57" t="s">
        <v>393</v>
      </c>
      <c r="E313" s="58" t="s">
        <v>1084</v>
      </c>
      <c r="F313" s="58" t="s">
        <v>1085</v>
      </c>
      <c r="G313" s="57" t="s">
        <v>303</v>
      </c>
      <c r="H313" s="57" t="s">
        <v>270</v>
      </c>
      <c r="I313" s="57" t="s">
        <v>271</v>
      </c>
      <c r="J313" s="59" t="s">
        <v>2081</v>
      </c>
      <c r="K313" s="59" t="s">
        <v>2082</v>
      </c>
      <c r="L313" s="59" t="s">
        <v>618</v>
      </c>
      <c r="M313" s="60" t="s">
        <v>1052</v>
      </c>
      <c r="N313" s="54">
        <v>0</v>
      </c>
      <c r="O313" s="55"/>
    </row>
    <row r="314" s="36" customFormat="1" customHeight="1" spans="1:15">
      <c r="A314" s="57" t="s">
        <v>2083</v>
      </c>
      <c r="B314" s="57" t="s">
        <v>2084</v>
      </c>
      <c r="C314" s="57" t="s">
        <v>2085</v>
      </c>
      <c r="D314" s="57" t="s">
        <v>628</v>
      </c>
      <c r="E314" s="58" t="s">
        <v>629</v>
      </c>
      <c r="F314" s="58" t="s">
        <v>1064</v>
      </c>
      <c r="G314" s="57" t="s">
        <v>269</v>
      </c>
      <c r="H314" s="57" t="s">
        <v>270</v>
      </c>
      <c r="I314" s="57" t="s">
        <v>271</v>
      </c>
      <c r="J314" s="59" t="s">
        <v>2086</v>
      </c>
      <c r="K314" s="59" t="s">
        <v>2087</v>
      </c>
      <c r="L314" s="59" t="s">
        <v>618</v>
      </c>
      <c r="M314" s="60" t="s">
        <v>1052</v>
      </c>
      <c r="N314" s="54" t="s">
        <v>286</v>
      </c>
      <c r="O314" s="55"/>
    </row>
    <row r="315" s="36" customFormat="1" customHeight="1" spans="1:15">
      <c r="A315" s="57" t="s">
        <v>2088</v>
      </c>
      <c r="B315" s="57" t="s">
        <v>2089</v>
      </c>
      <c r="C315" s="57" t="s">
        <v>2090</v>
      </c>
      <c r="D315" s="57" t="s">
        <v>775</v>
      </c>
      <c r="E315" s="58" t="s">
        <v>776</v>
      </c>
      <c r="F315" s="58" t="s">
        <v>1064</v>
      </c>
      <c r="G315" s="57" t="s">
        <v>303</v>
      </c>
      <c r="H315" s="57" t="s">
        <v>270</v>
      </c>
      <c r="I315" s="57" t="s">
        <v>271</v>
      </c>
      <c r="J315" s="59" t="s">
        <v>2091</v>
      </c>
      <c r="K315" s="59" t="s">
        <v>2092</v>
      </c>
      <c r="L315" s="59" t="s">
        <v>618</v>
      </c>
      <c r="M315" s="60" t="s">
        <v>1052</v>
      </c>
      <c r="N315" s="54" t="s">
        <v>618</v>
      </c>
      <c r="O315" s="55"/>
    </row>
    <row r="316" s="36" customFormat="1" customHeight="1" spans="1:15">
      <c r="A316" s="57" t="s">
        <v>2093</v>
      </c>
      <c r="B316" s="57" t="s">
        <v>2094</v>
      </c>
      <c r="C316" s="57" t="s">
        <v>2095</v>
      </c>
      <c r="D316" s="57" t="s">
        <v>849</v>
      </c>
      <c r="E316" s="58" t="s">
        <v>850</v>
      </c>
      <c r="F316" s="58" t="s">
        <v>1058</v>
      </c>
      <c r="G316" s="57" t="s">
        <v>586</v>
      </c>
      <c r="H316" s="57" t="s">
        <v>270</v>
      </c>
      <c r="I316" s="57" t="s">
        <v>271</v>
      </c>
      <c r="J316" s="59" t="s">
        <v>2096</v>
      </c>
      <c r="K316" s="59" t="s">
        <v>2097</v>
      </c>
      <c r="L316" s="59" t="s">
        <v>618</v>
      </c>
      <c r="M316" s="60" t="s">
        <v>1052</v>
      </c>
      <c r="N316" s="54">
        <v>0</v>
      </c>
      <c r="O316" s="55"/>
    </row>
    <row r="317" s="36" customFormat="1" customHeight="1" spans="1:15">
      <c r="A317" s="57" t="s">
        <v>2098</v>
      </c>
      <c r="B317" s="57" t="s">
        <v>2099</v>
      </c>
      <c r="C317" s="57" t="s">
        <v>2100</v>
      </c>
      <c r="D317" s="57" t="s">
        <v>628</v>
      </c>
      <c r="E317" s="58" t="s">
        <v>629</v>
      </c>
      <c r="F317" s="58" t="s">
        <v>1064</v>
      </c>
      <c r="G317" s="57" t="s">
        <v>586</v>
      </c>
      <c r="H317" s="57" t="s">
        <v>270</v>
      </c>
      <c r="I317" s="57" t="s">
        <v>271</v>
      </c>
      <c r="J317" s="59" t="s">
        <v>2101</v>
      </c>
      <c r="K317" s="59" t="s">
        <v>2102</v>
      </c>
      <c r="L317" s="59" t="s">
        <v>618</v>
      </c>
      <c r="M317" s="60" t="s">
        <v>1052</v>
      </c>
      <c r="N317" s="54">
        <v>0</v>
      </c>
      <c r="O317" s="55"/>
    </row>
    <row r="318" s="36" customFormat="1" customHeight="1" spans="1:15">
      <c r="A318" s="57" t="s">
        <v>2103</v>
      </c>
      <c r="B318" s="57" t="s">
        <v>2104</v>
      </c>
      <c r="C318" s="57" t="s">
        <v>2105</v>
      </c>
      <c r="D318" s="57" t="s">
        <v>940</v>
      </c>
      <c r="E318" s="58" t="s">
        <v>2106</v>
      </c>
      <c r="F318" s="58" t="s">
        <v>1064</v>
      </c>
      <c r="G318" s="57" t="s">
        <v>586</v>
      </c>
      <c r="H318" s="57" t="s">
        <v>270</v>
      </c>
      <c r="I318" s="57" t="s">
        <v>271</v>
      </c>
      <c r="J318" s="59" t="s">
        <v>1704</v>
      </c>
      <c r="K318" s="59" t="s">
        <v>2107</v>
      </c>
      <c r="L318" s="59" t="s">
        <v>618</v>
      </c>
      <c r="M318" s="60" t="s">
        <v>1052</v>
      </c>
      <c r="N318" s="54" t="s">
        <v>618</v>
      </c>
      <c r="O318" s="55"/>
    </row>
    <row r="319" s="36" customFormat="1" customHeight="1" spans="1:15">
      <c r="A319" s="57" t="s">
        <v>2108</v>
      </c>
      <c r="B319" s="57" t="s">
        <v>2109</v>
      </c>
      <c r="C319" s="57" t="s">
        <v>2110</v>
      </c>
      <c r="D319" s="57" t="s">
        <v>879</v>
      </c>
      <c r="E319" s="58" t="s">
        <v>880</v>
      </c>
      <c r="F319" s="58" t="s">
        <v>1091</v>
      </c>
      <c r="G319" s="57" t="s">
        <v>586</v>
      </c>
      <c r="H319" s="57" t="s">
        <v>270</v>
      </c>
      <c r="I319" s="57" t="s">
        <v>271</v>
      </c>
      <c r="J319" s="59" t="s">
        <v>2026</v>
      </c>
      <c r="K319" s="59" t="s">
        <v>2111</v>
      </c>
      <c r="L319" s="59" t="s">
        <v>618</v>
      </c>
      <c r="M319" s="60" t="s">
        <v>1052</v>
      </c>
      <c r="N319" s="54" t="s">
        <v>276</v>
      </c>
      <c r="O319" s="55"/>
    </row>
    <row r="320" s="36" customFormat="1" customHeight="1" spans="1:15">
      <c r="A320" s="57" t="s">
        <v>2112</v>
      </c>
      <c r="B320" s="57" t="s">
        <v>2113</v>
      </c>
      <c r="C320" s="57" t="s">
        <v>2114</v>
      </c>
      <c r="D320" s="57" t="s">
        <v>790</v>
      </c>
      <c r="E320" s="58" t="s">
        <v>791</v>
      </c>
      <c r="F320" s="58" t="s">
        <v>1149</v>
      </c>
      <c r="G320" s="57" t="s">
        <v>303</v>
      </c>
      <c r="H320" s="57" t="s">
        <v>270</v>
      </c>
      <c r="I320" s="57" t="s">
        <v>271</v>
      </c>
      <c r="J320" s="59" t="s">
        <v>2115</v>
      </c>
      <c r="K320" s="59" t="s">
        <v>2116</v>
      </c>
      <c r="L320" s="59" t="s">
        <v>618</v>
      </c>
      <c r="M320" s="60" t="s">
        <v>1052</v>
      </c>
      <c r="N320" s="54" t="s">
        <v>276</v>
      </c>
      <c r="O320" s="55"/>
    </row>
    <row r="321" s="36" customFormat="1" customHeight="1" spans="1:15">
      <c r="A321" s="57" t="s">
        <v>2117</v>
      </c>
      <c r="B321" s="57" t="s">
        <v>2118</v>
      </c>
      <c r="C321" s="57" t="s">
        <v>2119</v>
      </c>
      <c r="D321" s="57" t="s">
        <v>1985</v>
      </c>
      <c r="E321" s="58" t="s">
        <v>1986</v>
      </c>
      <c r="F321" s="58" t="s">
        <v>1091</v>
      </c>
      <c r="G321" s="57" t="s">
        <v>269</v>
      </c>
      <c r="H321" s="57" t="s">
        <v>270</v>
      </c>
      <c r="I321" s="57" t="s">
        <v>271</v>
      </c>
      <c r="J321" s="59" t="s">
        <v>2120</v>
      </c>
      <c r="K321" s="59" t="s">
        <v>2121</v>
      </c>
      <c r="L321" s="59" t="s">
        <v>618</v>
      </c>
      <c r="M321" s="60" t="s">
        <v>1052</v>
      </c>
      <c r="N321" s="54" t="s">
        <v>315</v>
      </c>
      <c r="O321" s="55"/>
    </row>
    <row r="322" s="36" customFormat="1" customHeight="1" spans="1:15">
      <c r="A322" s="57" t="s">
        <v>2122</v>
      </c>
      <c r="B322" s="57" t="s">
        <v>2123</v>
      </c>
      <c r="C322" s="57" t="s">
        <v>2124</v>
      </c>
      <c r="D322" s="57" t="s">
        <v>341</v>
      </c>
      <c r="E322" s="58" t="s">
        <v>2125</v>
      </c>
      <c r="F322" s="58" t="s">
        <v>1058</v>
      </c>
      <c r="G322" s="57" t="s">
        <v>269</v>
      </c>
      <c r="H322" s="57" t="s">
        <v>270</v>
      </c>
      <c r="I322" s="57" t="s">
        <v>271</v>
      </c>
      <c r="J322" s="59" t="s">
        <v>2126</v>
      </c>
      <c r="K322" s="59" t="s">
        <v>2127</v>
      </c>
      <c r="L322" s="59" t="s">
        <v>618</v>
      </c>
      <c r="M322" s="60" t="s">
        <v>1052</v>
      </c>
      <c r="N322" s="54">
        <v>0</v>
      </c>
      <c r="O322" s="55"/>
    </row>
    <row r="323" s="36" customFormat="1" customHeight="1" spans="1:15">
      <c r="A323" s="57" t="s">
        <v>2128</v>
      </c>
      <c r="B323" s="57" t="s">
        <v>2129</v>
      </c>
      <c r="C323" s="57" t="s">
        <v>2130</v>
      </c>
      <c r="D323" s="57" t="s">
        <v>369</v>
      </c>
      <c r="E323" s="58" t="s">
        <v>370</v>
      </c>
      <c r="F323" s="58" t="s">
        <v>1141</v>
      </c>
      <c r="G323" s="57" t="s">
        <v>269</v>
      </c>
      <c r="H323" s="57" t="s">
        <v>270</v>
      </c>
      <c r="I323" s="57" t="s">
        <v>271</v>
      </c>
      <c r="J323" s="59" t="s">
        <v>2131</v>
      </c>
      <c r="K323" s="59" t="s">
        <v>2132</v>
      </c>
      <c r="L323" s="59" t="s">
        <v>618</v>
      </c>
      <c r="M323" s="60" t="s">
        <v>1052</v>
      </c>
      <c r="N323" s="54">
        <v>0</v>
      </c>
      <c r="O323" s="55"/>
    </row>
    <row r="324" s="36" customFormat="1" customHeight="1" spans="1:15">
      <c r="A324" s="57" t="s">
        <v>2133</v>
      </c>
      <c r="B324" s="57" t="s">
        <v>2134</v>
      </c>
      <c r="C324" s="57" t="s">
        <v>2135</v>
      </c>
      <c r="D324" s="57" t="s">
        <v>545</v>
      </c>
      <c r="E324" s="58" t="s">
        <v>546</v>
      </c>
      <c r="F324" s="58" t="s">
        <v>1278</v>
      </c>
      <c r="G324" s="57" t="s">
        <v>269</v>
      </c>
      <c r="H324" s="57" t="s">
        <v>270</v>
      </c>
      <c r="I324" s="57" t="s">
        <v>271</v>
      </c>
      <c r="J324" s="59" t="s">
        <v>2136</v>
      </c>
      <c r="K324" s="59" t="s">
        <v>2137</v>
      </c>
      <c r="L324" s="59" t="s">
        <v>618</v>
      </c>
      <c r="M324" s="60" t="s">
        <v>1052</v>
      </c>
      <c r="N324" s="54">
        <v>0</v>
      </c>
      <c r="O324" s="55"/>
    </row>
    <row r="325" s="36" customFormat="1" customHeight="1" spans="1:15">
      <c r="A325" s="57" t="s">
        <v>2138</v>
      </c>
      <c r="B325" s="57" t="s">
        <v>2139</v>
      </c>
      <c r="C325" s="57" t="s">
        <v>2140</v>
      </c>
      <c r="D325" s="57" t="s">
        <v>921</v>
      </c>
      <c r="E325" s="58" t="s">
        <v>922</v>
      </c>
      <c r="F325" s="58" t="s">
        <v>1130</v>
      </c>
      <c r="G325" s="57" t="s">
        <v>269</v>
      </c>
      <c r="H325" s="57" t="s">
        <v>270</v>
      </c>
      <c r="I325" s="57" t="s">
        <v>271</v>
      </c>
      <c r="J325" s="59" t="s">
        <v>2141</v>
      </c>
      <c r="K325" s="59" t="s">
        <v>2142</v>
      </c>
      <c r="L325" s="59" t="s">
        <v>618</v>
      </c>
      <c r="M325" s="60" t="s">
        <v>1052</v>
      </c>
      <c r="N325" s="54" t="s">
        <v>276</v>
      </c>
      <c r="O325" s="55"/>
    </row>
    <row r="326" s="36" customFormat="1" customHeight="1" spans="1:15">
      <c r="A326" s="57" t="s">
        <v>2143</v>
      </c>
      <c r="B326" s="57" t="s">
        <v>2144</v>
      </c>
      <c r="C326" s="57" t="s">
        <v>2145</v>
      </c>
      <c r="D326" s="57" t="s">
        <v>1448</v>
      </c>
      <c r="E326" s="58" t="s">
        <v>1449</v>
      </c>
      <c r="F326" s="58" t="s">
        <v>1091</v>
      </c>
      <c r="G326" s="57" t="s">
        <v>269</v>
      </c>
      <c r="H326" s="57" t="s">
        <v>270</v>
      </c>
      <c r="I326" s="57" t="s">
        <v>271</v>
      </c>
      <c r="J326" s="59" t="s">
        <v>2146</v>
      </c>
      <c r="K326" s="59" t="s">
        <v>2147</v>
      </c>
      <c r="L326" s="59" t="s">
        <v>618</v>
      </c>
      <c r="M326" s="60" t="s">
        <v>1052</v>
      </c>
      <c r="N326" s="54" t="s">
        <v>358</v>
      </c>
      <c r="O326" s="55"/>
    </row>
    <row r="327" s="36" customFormat="1" customHeight="1" spans="1:15">
      <c r="A327" s="57" t="s">
        <v>2148</v>
      </c>
      <c r="B327" s="57" t="s">
        <v>2149</v>
      </c>
      <c r="C327" s="57" t="s">
        <v>2150</v>
      </c>
      <c r="D327" s="57" t="s">
        <v>494</v>
      </c>
      <c r="E327" s="58" t="s">
        <v>495</v>
      </c>
      <c r="F327" s="58" t="s">
        <v>1259</v>
      </c>
      <c r="G327" s="57" t="s">
        <v>269</v>
      </c>
      <c r="H327" s="57" t="s">
        <v>270</v>
      </c>
      <c r="I327" s="57" t="s">
        <v>271</v>
      </c>
      <c r="J327" s="59" t="s">
        <v>2151</v>
      </c>
      <c r="K327" s="59" t="s">
        <v>2152</v>
      </c>
      <c r="L327" s="59" t="s">
        <v>618</v>
      </c>
      <c r="M327" s="60" t="s">
        <v>1052</v>
      </c>
      <c r="N327" s="54" t="s">
        <v>286</v>
      </c>
      <c r="O327" s="55"/>
    </row>
    <row r="328" s="36" customFormat="1" customHeight="1" spans="1:15">
      <c r="A328" s="57" t="s">
        <v>2153</v>
      </c>
      <c r="B328" s="57" t="s">
        <v>2154</v>
      </c>
      <c r="C328" s="57" t="s">
        <v>2155</v>
      </c>
      <c r="D328" s="57" t="s">
        <v>577</v>
      </c>
      <c r="E328" s="58" t="s">
        <v>578</v>
      </c>
      <c r="F328" s="58" t="s">
        <v>1091</v>
      </c>
      <c r="G328" s="57" t="s">
        <v>269</v>
      </c>
      <c r="H328" s="57" t="s">
        <v>270</v>
      </c>
      <c r="I328" s="57" t="s">
        <v>271</v>
      </c>
      <c r="J328" s="59" t="s">
        <v>2156</v>
      </c>
      <c r="K328" s="59" t="s">
        <v>2157</v>
      </c>
      <c r="L328" s="59" t="s">
        <v>618</v>
      </c>
      <c r="M328" s="60" t="s">
        <v>1052</v>
      </c>
      <c r="N328" s="54">
        <v>0</v>
      </c>
      <c r="O328" s="55"/>
    </row>
    <row r="329" s="36" customFormat="1" customHeight="1" spans="1:15">
      <c r="A329" s="57" t="s">
        <v>2158</v>
      </c>
      <c r="B329" s="57" t="s">
        <v>2159</v>
      </c>
      <c r="C329" s="57" t="s">
        <v>2160</v>
      </c>
      <c r="D329" s="57" t="s">
        <v>2161</v>
      </c>
      <c r="E329" s="58" t="s">
        <v>2162</v>
      </c>
      <c r="F329" s="58" t="s">
        <v>1149</v>
      </c>
      <c r="G329" s="57" t="s">
        <v>269</v>
      </c>
      <c r="H329" s="57" t="s">
        <v>270</v>
      </c>
      <c r="I329" s="57" t="s">
        <v>271</v>
      </c>
      <c r="J329" s="59" t="s">
        <v>2163</v>
      </c>
      <c r="K329" s="59" t="s">
        <v>2164</v>
      </c>
      <c r="L329" s="59" t="s">
        <v>618</v>
      </c>
      <c r="M329" s="60" t="s">
        <v>1052</v>
      </c>
      <c r="N329" s="54" t="s">
        <v>358</v>
      </c>
      <c r="O329" s="55"/>
    </row>
    <row r="330" s="36" customFormat="1" customHeight="1" spans="1:15">
      <c r="A330" s="57" t="s">
        <v>2165</v>
      </c>
      <c r="B330" s="57" t="s">
        <v>2166</v>
      </c>
      <c r="C330" s="57" t="s">
        <v>2167</v>
      </c>
      <c r="D330" s="57" t="s">
        <v>408</v>
      </c>
      <c r="E330" s="58" t="s">
        <v>409</v>
      </c>
      <c r="F330" s="58" t="s">
        <v>1058</v>
      </c>
      <c r="G330" s="57" t="s">
        <v>269</v>
      </c>
      <c r="H330" s="57" t="s">
        <v>270</v>
      </c>
      <c r="I330" s="57" t="s">
        <v>271</v>
      </c>
      <c r="J330" s="59" t="s">
        <v>2168</v>
      </c>
      <c r="K330" s="59" t="s">
        <v>2169</v>
      </c>
      <c r="L330" s="59" t="s">
        <v>618</v>
      </c>
      <c r="M330" s="60" t="s">
        <v>1052</v>
      </c>
      <c r="N330" s="54">
        <v>0</v>
      </c>
      <c r="O330" s="55"/>
    </row>
    <row r="331" s="36" customFormat="1" customHeight="1" spans="1:15">
      <c r="A331" s="57" t="s">
        <v>2170</v>
      </c>
      <c r="B331" s="57" t="s">
        <v>2171</v>
      </c>
      <c r="C331" s="57" t="s">
        <v>2172</v>
      </c>
      <c r="D331" s="57" t="s">
        <v>393</v>
      </c>
      <c r="E331" s="58" t="s">
        <v>1084</v>
      </c>
      <c r="F331" s="58" t="s">
        <v>1085</v>
      </c>
      <c r="G331" s="57" t="s">
        <v>269</v>
      </c>
      <c r="H331" s="57" t="s">
        <v>270</v>
      </c>
      <c r="I331" s="57" t="s">
        <v>271</v>
      </c>
      <c r="J331" s="59" t="s">
        <v>2173</v>
      </c>
      <c r="K331" s="59" t="s">
        <v>1206</v>
      </c>
      <c r="L331" s="59" t="s">
        <v>618</v>
      </c>
      <c r="M331" s="60" t="s">
        <v>1052</v>
      </c>
      <c r="N331" s="54">
        <v>0</v>
      </c>
      <c r="O331" s="55"/>
    </row>
    <row r="332" s="36" customFormat="1" customHeight="1" spans="1:15">
      <c r="A332" s="57" t="s">
        <v>2174</v>
      </c>
      <c r="B332" s="57" t="s">
        <v>2175</v>
      </c>
      <c r="C332" s="57" t="s">
        <v>2176</v>
      </c>
      <c r="D332" s="57" t="s">
        <v>415</v>
      </c>
      <c r="E332" s="58" t="s">
        <v>416</v>
      </c>
      <c r="F332" s="58" t="s">
        <v>1130</v>
      </c>
      <c r="G332" s="57" t="s">
        <v>269</v>
      </c>
      <c r="H332" s="57" t="s">
        <v>270</v>
      </c>
      <c r="I332" s="57" t="s">
        <v>271</v>
      </c>
      <c r="J332" s="59" t="s">
        <v>1596</v>
      </c>
      <c r="K332" s="59" t="s">
        <v>2177</v>
      </c>
      <c r="L332" s="59" t="s">
        <v>618</v>
      </c>
      <c r="M332" s="60" t="s">
        <v>1052</v>
      </c>
      <c r="N332" s="54" t="s">
        <v>286</v>
      </c>
      <c r="O332" s="55"/>
    </row>
    <row r="333" s="36" customFormat="1" customHeight="1" spans="1:15">
      <c r="A333" s="57" t="s">
        <v>2178</v>
      </c>
      <c r="B333" s="57" t="s">
        <v>2179</v>
      </c>
      <c r="C333" s="57" t="s">
        <v>2180</v>
      </c>
      <c r="D333" s="57" t="s">
        <v>842</v>
      </c>
      <c r="E333" s="58" t="s">
        <v>843</v>
      </c>
      <c r="F333" s="58" t="s">
        <v>1091</v>
      </c>
      <c r="G333" s="57" t="s">
        <v>269</v>
      </c>
      <c r="H333" s="57" t="s">
        <v>270</v>
      </c>
      <c r="I333" s="57" t="s">
        <v>271</v>
      </c>
      <c r="J333" s="59" t="s">
        <v>2181</v>
      </c>
      <c r="K333" s="59" t="s">
        <v>2182</v>
      </c>
      <c r="L333" s="59" t="s">
        <v>618</v>
      </c>
      <c r="M333" s="60" t="s">
        <v>1052</v>
      </c>
      <c r="N333" s="54" t="s">
        <v>286</v>
      </c>
      <c r="O333" s="55"/>
    </row>
    <row r="334" s="36" customFormat="1" customHeight="1" spans="1:15">
      <c r="A334" s="57" t="s">
        <v>2183</v>
      </c>
      <c r="B334" s="57" t="s">
        <v>2184</v>
      </c>
      <c r="C334" s="57" t="s">
        <v>2185</v>
      </c>
      <c r="D334" s="57" t="s">
        <v>1922</v>
      </c>
      <c r="E334" s="58" t="s">
        <v>1923</v>
      </c>
      <c r="F334" s="58" t="s">
        <v>1141</v>
      </c>
      <c r="G334" s="57" t="s">
        <v>269</v>
      </c>
      <c r="H334" s="57" t="s">
        <v>270</v>
      </c>
      <c r="I334" s="57" t="s">
        <v>271</v>
      </c>
      <c r="J334" s="59" t="s">
        <v>2186</v>
      </c>
      <c r="K334" s="59" t="s">
        <v>2187</v>
      </c>
      <c r="L334" s="59" t="s">
        <v>618</v>
      </c>
      <c r="M334" s="60" t="s">
        <v>1052</v>
      </c>
      <c r="N334" s="54" t="s">
        <v>286</v>
      </c>
      <c r="O334" s="55"/>
    </row>
    <row r="335" s="36" customFormat="1" customHeight="1" spans="1:15">
      <c r="A335" s="57" t="s">
        <v>2188</v>
      </c>
      <c r="B335" s="57" t="s">
        <v>2189</v>
      </c>
      <c r="C335" s="57" t="s">
        <v>2190</v>
      </c>
      <c r="D335" s="57" t="s">
        <v>614</v>
      </c>
      <c r="E335" s="58" t="s">
        <v>615</v>
      </c>
      <c r="F335" s="58" t="s">
        <v>1064</v>
      </c>
      <c r="G335" s="57" t="s">
        <v>269</v>
      </c>
      <c r="H335" s="57" t="s">
        <v>270</v>
      </c>
      <c r="I335" s="57" t="s">
        <v>271</v>
      </c>
      <c r="J335" s="59" t="s">
        <v>2191</v>
      </c>
      <c r="K335" s="59" t="s">
        <v>2192</v>
      </c>
      <c r="L335" s="59" t="s">
        <v>618</v>
      </c>
      <c r="M335" s="60" t="s">
        <v>1052</v>
      </c>
      <c r="N335" s="54" t="s">
        <v>286</v>
      </c>
      <c r="O335" s="55"/>
    </row>
    <row r="336" s="36" customFormat="1" customHeight="1" spans="1:15">
      <c r="A336" s="57" t="s">
        <v>2193</v>
      </c>
      <c r="B336" s="57" t="s">
        <v>2194</v>
      </c>
      <c r="C336" s="57" t="s">
        <v>2195</v>
      </c>
      <c r="D336" s="57" t="s">
        <v>2196</v>
      </c>
      <c r="E336" s="58" t="s">
        <v>2197</v>
      </c>
      <c r="F336" s="58" t="s">
        <v>1091</v>
      </c>
      <c r="G336" s="57" t="s">
        <v>269</v>
      </c>
      <c r="H336" s="57" t="s">
        <v>270</v>
      </c>
      <c r="I336" s="57" t="s">
        <v>271</v>
      </c>
      <c r="J336" s="59" t="s">
        <v>2198</v>
      </c>
      <c r="K336" s="59" t="s">
        <v>2199</v>
      </c>
      <c r="L336" s="59" t="s">
        <v>618</v>
      </c>
      <c r="M336" s="60" t="s">
        <v>1052</v>
      </c>
      <c r="N336" s="54" t="s">
        <v>358</v>
      </c>
      <c r="O336" s="55"/>
    </row>
    <row r="337" s="36" customFormat="1" customHeight="1" spans="1:15">
      <c r="A337" s="57" t="s">
        <v>2200</v>
      </c>
      <c r="B337" s="57" t="s">
        <v>2201</v>
      </c>
      <c r="C337" s="57" t="s">
        <v>2202</v>
      </c>
      <c r="D337" s="57" t="s">
        <v>1503</v>
      </c>
      <c r="E337" s="58" t="s">
        <v>1504</v>
      </c>
      <c r="F337" s="58" t="s">
        <v>1091</v>
      </c>
      <c r="G337" s="57" t="s">
        <v>269</v>
      </c>
      <c r="H337" s="57" t="s">
        <v>270</v>
      </c>
      <c r="I337" s="57" t="s">
        <v>271</v>
      </c>
      <c r="J337" s="59" t="s">
        <v>2203</v>
      </c>
      <c r="K337" s="59" t="s">
        <v>2204</v>
      </c>
      <c r="L337" s="59" t="s">
        <v>618</v>
      </c>
      <c r="M337" s="60" t="s">
        <v>1052</v>
      </c>
      <c r="N337" s="54" t="s">
        <v>618</v>
      </c>
      <c r="O337" s="55"/>
    </row>
    <row r="338" s="36" customFormat="1" customHeight="1" spans="1:15">
      <c r="A338" s="57" t="s">
        <v>2205</v>
      </c>
      <c r="B338" s="57" t="s">
        <v>2206</v>
      </c>
      <c r="C338" s="57" t="s">
        <v>2207</v>
      </c>
      <c r="D338" s="57" t="s">
        <v>430</v>
      </c>
      <c r="E338" s="58" t="s">
        <v>1063</v>
      </c>
      <c r="F338" s="58" t="s">
        <v>1064</v>
      </c>
      <c r="G338" s="57" t="s">
        <v>269</v>
      </c>
      <c r="H338" s="57" t="s">
        <v>270</v>
      </c>
      <c r="I338" s="57" t="s">
        <v>271</v>
      </c>
      <c r="J338" s="59" t="s">
        <v>2208</v>
      </c>
      <c r="K338" s="59" t="s">
        <v>2209</v>
      </c>
      <c r="L338" s="59" t="s">
        <v>618</v>
      </c>
      <c r="M338" s="60" t="s">
        <v>1052</v>
      </c>
      <c r="N338" s="54" t="s">
        <v>618</v>
      </c>
      <c r="O338" s="55"/>
    </row>
    <row r="339" s="36" customFormat="1" customHeight="1" spans="1:15">
      <c r="A339" s="57" t="s">
        <v>2210</v>
      </c>
      <c r="B339" s="57" t="s">
        <v>2211</v>
      </c>
      <c r="C339" s="57" t="s">
        <v>2212</v>
      </c>
      <c r="D339" s="57" t="s">
        <v>1184</v>
      </c>
      <c r="E339" s="58" t="s">
        <v>1185</v>
      </c>
      <c r="F339" s="58" t="s">
        <v>1149</v>
      </c>
      <c r="G339" s="57" t="s">
        <v>269</v>
      </c>
      <c r="H339" s="57" t="s">
        <v>270</v>
      </c>
      <c r="I339" s="57" t="s">
        <v>271</v>
      </c>
      <c r="J339" s="59" t="s">
        <v>2213</v>
      </c>
      <c r="K339" s="59" t="s">
        <v>2214</v>
      </c>
      <c r="L339" s="59" t="s">
        <v>618</v>
      </c>
      <c r="M339" s="60" t="s">
        <v>1052</v>
      </c>
      <c r="N339" s="54">
        <v>0</v>
      </c>
      <c r="O339" s="55"/>
    </row>
    <row r="340" s="36" customFormat="1" customHeight="1" spans="1:15">
      <c r="A340" s="57" t="s">
        <v>2215</v>
      </c>
      <c r="B340" s="57" t="s">
        <v>2216</v>
      </c>
      <c r="C340" s="57" t="s">
        <v>2217</v>
      </c>
      <c r="D340" s="57" t="s">
        <v>1517</v>
      </c>
      <c r="E340" s="58" t="s">
        <v>1518</v>
      </c>
      <c r="F340" s="58" t="s">
        <v>1064</v>
      </c>
      <c r="G340" s="57" t="s">
        <v>269</v>
      </c>
      <c r="H340" s="57" t="s">
        <v>270</v>
      </c>
      <c r="I340" s="57" t="s">
        <v>271</v>
      </c>
      <c r="J340" s="59" t="s">
        <v>2218</v>
      </c>
      <c r="K340" s="59" t="s">
        <v>703</v>
      </c>
      <c r="L340" s="59" t="s">
        <v>618</v>
      </c>
      <c r="M340" s="60" t="s">
        <v>1052</v>
      </c>
      <c r="N340" s="54" t="s">
        <v>618</v>
      </c>
      <c r="O340" s="55"/>
    </row>
    <row r="341" s="36" customFormat="1" customHeight="1" spans="1:15">
      <c r="A341" s="57" t="s">
        <v>2219</v>
      </c>
      <c r="B341" s="57" t="s">
        <v>2220</v>
      </c>
      <c r="C341" s="57" t="s">
        <v>2221</v>
      </c>
      <c r="D341" s="57" t="s">
        <v>2222</v>
      </c>
      <c r="E341" s="58" t="s">
        <v>2223</v>
      </c>
      <c r="F341" s="58" t="s">
        <v>1064</v>
      </c>
      <c r="G341" s="57" t="s">
        <v>269</v>
      </c>
      <c r="H341" s="57" t="s">
        <v>270</v>
      </c>
      <c r="I341" s="57" t="s">
        <v>271</v>
      </c>
      <c r="J341" s="59" t="s">
        <v>2224</v>
      </c>
      <c r="K341" s="59" t="s">
        <v>2225</v>
      </c>
      <c r="L341" s="59" t="s">
        <v>618</v>
      </c>
      <c r="M341" s="60" t="s">
        <v>1052</v>
      </c>
      <c r="N341" s="54" t="s">
        <v>358</v>
      </c>
      <c r="O341" s="55"/>
    </row>
    <row r="342" s="36" customFormat="1" customHeight="1" spans="1:15">
      <c r="A342" s="57" t="s">
        <v>2226</v>
      </c>
      <c r="B342" s="57" t="s">
        <v>2227</v>
      </c>
      <c r="C342" s="57" t="s">
        <v>2228</v>
      </c>
      <c r="D342" s="57" t="s">
        <v>290</v>
      </c>
      <c r="E342" s="58" t="s">
        <v>291</v>
      </c>
      <c r="F342" s="58" t="s">
        <v>1058</v>
      </c>
      <c r="G342" s="57" t="s">
        <v>269</v>
      </c>
      <c r="H342" s="57" t="s">
        <v>270</v>
      </c>
      <c r="I342" s="57" t="s">
        <v>271</v>
      </c>
      <c r="J342" s="59" t="s">
        <v>2229</v>
      </c>
      <c r="K342" s="59" t="s">
        <v>892</v>
      </c>
      <c r="L342" s="59" t="s">
        <v>618</v>
      </c>
      <c r="M342" s="60" t="s">
        <v>1052</v>
      </c>
      <c r="N342" s="54" t="s">
        <v>286</v>
      </c>
      <c r="O342" s="55"/>
    </row>
    <row r="343" s="36" customFormat="1" customHeight="1" spans="1:15">
      <c r="A343" s="57" t="s">
        <v>2230</v>
      </c>
      <c r="B343" s="57" t="s">
        <v>2231</v>
      </c>
      <c r="C343" s="57" t="s">
        <v>2232</v>
      </c>
      <c r="D343" s="57" t="s">
        <v>1904</v>
      </c>
      <c r="E343" s="58" t="s">
        <v>1905</v>
      </c>
      <c r="F343" s="58" t="s">
        <v>1278</v>
      </c>
      <c r="G343" s="57" t="s">
        <v>269</v>
      </c>
      <c r="H343" s="57" t="s">
        <v>270</v>
      </c>
      <c r="I343" s="57" t="s">
        <v>271</v>
      </c>
      <c r="J343" s="59" t="s">
        <v>2233</v>
      </c>
      <c r="K343" s="59" t="s">
        <v>2234</v>
      </c>
      <c r="L343" s="59" t="s">
        <v>618</v>
      </c>
      <c r="M343" s="60" t="s">
        <v>1052</v>
      </c>
      <c r="N343" s="54" t="s">
        <v>618</v>
      </c>
      <c r="O343" s="55"/>
    </row>
    <row r="344" s="36" customFormat="1" customHeight="1" spans="1:15">
      <c r="A344" s="57" t="s">
        <v>2235</v>
      </c>
      <c r="B344" s="57" t="s">
        <v>2236</v>
      </c>
      <c r="C344" s="57" t="s">
        <v>2237</v>
      </c>
      <c r="D344" s="57" t="s">
        <v>809</v>
      </c>
      <c r="E344" s="58" t="s">
        <v>1826</v>
      </c>
      <c r="F344" s="58" t="s">
        <v>1259</v>
      </c>
      <c r="G344" s="57" t="s">
        <v>269</v>
      </c>
      <c r="H344" s="57" t="s">
        <v>270</v>
      </c>
      <c r="I344" s="57" t="s">
        <v>271</v>
      </c>
      <c r="J344" s="59" t="s">
        <v>2238</v>
      </c>
      <c r="K344" s="59" t="s">
        <v>2239</v>
      </c>
      <c r="L344" s="59" t="s">
        <v>618</v>
      </c>
      <c r="M344" s="60" t="s">
        <v>1052</v>
      </c>
      <c r="N344" s="54" t="s">
        <v>276</v>
      </c>
      <c r="O344" s="55"/>
    </row>
    <row r="345" s="36" customFormat="1" customHeight="1" spans="1:15">
      <c r="A345" s="57" t="s">
        <v>2240</v>
      </c>
      <c r="B345" s="57" t="s">
        <v>2241</v>
      </c>
      <c r="C345" s="57" t="s">
        <v>2242</v>
      </c>
      <c r="D345" s="57" t="s">
        <v>2243</v>
      </c>
      <c r="E345" s="58" t="s">
        <v>2244</v>
      </c>
      <c r="F345" s="58" t="s">
        <v>1635</v>
      </c>
      <c r="G345" s="57" t="s">
        <v>269</v>
      </c>
      <c r="H345" s="57" t="s">
        <v>270</v>
      </c>
      <c r="I345" s="57" t="s">
        <v>271</v>
      </c>
      <c r="J345" s="59" t="s">
        <v>2245</v>
      </c>
      <c r="K345" s="59" t="s">
        <v>2246</v>
      </c>
      <c r="L345" s="59" t="s">
        <v>618</v>
      </c>
      <c r="M345" s="60" t="s">
        <v>1052</v>
      </c>
      <c r="N345" s="54" t="s">
        <v>358</v>
      </c>
      <c r="O345" s="55"/>
    </row>
    <row r="346" s="36" customFormat="1" customHeight="1" spans="1:15">
      <c r="A346" s="57" t="s">
        <v>2247</v>
      </c>
      <c r="B346" s="57" t="s">
        <v>2248</v>
      </c>
      <c r="C346" s="57" t="s">
        <v>2249</v>
      </c>
      <c r="D346" s="57" t="s">
        <v>865</v>
      </c>
      <c r="E346" s="58" t="s">
        <v>866</v>
      </c>
      <c r="F346" s="58" t="s">
        <v>1130</v>
      </c>
      <c r="G346" s="57" t="s">
        <v>663</v>
      </c>
      <c r="H346" s="57" t="s">
        <v>270</v>
      </c>
      <c r="I346" s="57" t="s">
        <v>271</v>
      </c>
      <c r="J346" s="59" t="s">
        <v>2250</v>
      </c>
      <c r="K346" s="59" t="s">
        <v>2251</v>
      </c>
      <c r="L346" s="59" t="s">
        <v>618</v>
      </c>
      <c r="M346" s="60" t="s">
        <v>1052</v>
      </c>
      <c r="N346" s="54">
        <v>0</v>
      </c>
      <c r="O346" s="55"/>
    </row>
    <row r="347" s="36" customFormat="1" customHeight="1" spans="1:15">
      <c r="A347" s="57" t="s">
        <v>2252</v>
      </c>
      <c r="B347" s="57" t="s">
        <v>2253</v>
      </c>
      <c r="C347" s="57" t="s">
        <v>2254</v>
      </c>
      <c r="D347" s="57" t="s">
        <v>408</v>
      </c>
      <c r="E347" s="58" t="s">
        <v>409</v>
      </c>
      <c r="F347" s="58" t="s">
        <v>1058</v>
      </c>
      <c r="G347" s="57" t="s">
        <v>269</v>
      </c>
      <c r="H347" s="57" t="s">
        <v>270</v>
      </c>
      <c r="I347" s="57" t="s">
        <v>271</v>
      </c>
      <c r="J347" s="59" t="s">
        <v>2255</v>
      </c>
      <c r="K347" s="59" t="s">
        <v>2256</v>
      </c>
      <c r="L347" s="59" t="s">
        <v>618</v>
      </c>
      <c r="M347" s="60" t="s">
        <v>1052</v>
      </c>
      <c r="N347" s="54">
        <v>0</v>
      </c>
      <c r="O347" s="55"/>
    </row>
    <row r="348" s="36" customFormat="1" customHeight="1" spans="1:15">
      <c r="A348" s="57" t="s">
        <v>2257</v>
      </c>
      <c r="B348" s="57" t="s">
        <v>2258</v>
      </c>
      <c r="C348" s="57" t="s">
        <v>2259</v>
      </c>
      <c r="D348" s="57" t="s">
        <v>1184</v>
      </c>
      <c r="E348" s="58" t="s">
        <v>1185</v>
      </c>
      <c r="F348" s="58" t="s">
        <v>1149</v>
      </c>
      <c r="G348" s="57" t="s">
        <v>269</v>
      </c>
      <c r="H348" s="57" t="s">
        <v>270</v>
      </c>
      <c r="I348" s="57" t="s">
        <v>271</v>
      </c>
      <c r="J348" s="59" t="s">
        <v>2260</v>
      </c>
      <c r="K348" s="59" t="s">
        <v>2261</v>
      </c>
      <c r="L348" s="59" t="s">
        <v>618</v>
      </c>
      <c r="M348" s="60" t="s">
        <v>1052</v>
      </c>
      <c r="N348" s="54">
        <v>0</v>
      </c>
      <c r="O348" s="55"/>
    </row>
    <row r="349" s="36" customFormat="1" customHeight="1" spans="1:15">
      <c r="A349" s="57" t="s">
        <v>1133</v>
      </c>
      <c r="B349" s="57" t="s">
        <v>2262</v>
      </c>
      <c r="C349" s="57" t="s">
        <v>2263</v>
      </c>
      <c r="D349" s="57" t="s">
        <v>830</v>
      </c>
      <c r="E349" s="58" t="s">
        <v>831</v>
      </c>
      <c r="F349" s="58" t="s">
        <v>1259</v>
      </c>
      <c r="G349" s="57" t="s">
        <v>269</v>
      </c>
      <c r="H349" s="57" t="s">
        <v>270</v>
      </c>
      <c r="I349" s="57" t="s">
        <v>271</v>
      </c>
      <c r="J349" s="59" t="s">
        <v>2264</v>
      </c>
      <c r="K349" s="59" t="s">
        <v>2265</v>
      </c>
      <c r="L349" s="59" t="s">
        <v>618</v>
      </c>
      <c r="M349" s="60" t="s">
        <v>1052</v>
      </c>
      <c r="N349" s="54">
        <v>0</v>
      </c>
      <c r="O349" s="55"/>
    </row>
    <row r="350" s="36" customFormat="1" customHeight="1" spans="1:15">
      <c r="A350" s="57" t="s">
        <v>2266</v>
      </c>
      <c r="B350" s="57" t="s">
        <v>2267</v>
      </c>
      <c r="C350" s="57" t="s">
        <v>2268</v>
      </c>
      <c r="D350" s="57" t="s">
        <v>957</v>
      </c>
      <c r="E350" s="58" t="s">
        <v>958</v>
      </c>
      <c r="F350" s="58" t="s">
        <v>1064</v>
      </c>
      <c r="G350" s="57" t="s">
        <v>663</v>
      </c>
      <c r="H350" s="57" t="s">
        <v>270</v>
      </c>
      <c r="I350" s="57" t="s">
        <v>271</v>
      </c>
      <c r="J350" s="59" t="s">
        <v>1399</v>
      </c>
      <c r="K350" s="59" t="s">
        <v>2115</v>
      </c>
      <c r="L350" s="59" t="s">
        <v>618</v>
      </c>
      <c r="M350" s="60" t="s">
        <v>1052</v>
      </c>
      <c r="N350" s="54" t="s">
        <v>618</v>
      </c>
      <c r="O350" s="55"/>
    </row>
    <row r="351" s="36" customFormat="1" customHeight="1" spans="1:15">
      <c r="A351" s="57" t="s">
        <v>2269</v>
      </c>
      <c r="B351" s="57" t="s">
        <v>2270</v>
      </c>
      <c r="C351" s="57" t="s">
        <v>2271</v>
      </c>
      <c r="D351" s="57" t="s">
        <v>300</v>
      </c>
      <c r="E351" s="58" t="s">
        <v>301</v>
      </c>
      <c r="F351" s="58" t="s">
        <v>1259</v>
      </c>
      <c r="G351" s="57" t="s">
        <v>663</v>
      </c>
      <c r="H351" s="57" t="s">
        <v>270</v>
      </c>
      <c r="I351" s="57" t="s">
        <v>271</v>
      </c>
      <c r="J351" s="59" t="s">
        <v>2272</v>
      </c>
      <c r="K351" s="59" t="s">
        <v>2273</v>
      </c>
      <c r="L351" s="59" t="s">
        <v>618</v>
      </c>
      <c r="M351" s="60" t="s">
        <v>1052</v>
      </c>
      <c r="N351" s="54" t="s">
        <v>618</v>
      </c>
      <c r="O351" s="55"/>
    </row>
    <row r="352" s="36" customFormat="1" customHeight="1" spans="1:15">
      <c r="A352" s="57" t="s">
        <v>2274</v>
      </c>
      <c r="B352" s="57" t="s">
        <v>2275</v>
      </c>
      <c r="C352" s="57" t="s">
        <v>2276</v>
      </c>
      <c r="D352" s="57" t="s">
        <v>749</v>
      </c>
      <c r="E352" s="58" t="s">
        <v>750</v>
      </c>
      <c r="F352" s="58" t="s">
        <v>1149</v>
      </c>
      <c r="G352" s="57" t="s">
        <v>269</v>
      </c>
      <c r="H352" s="57" t="s">
        <v>270</v>
      </c>
      <c r="I352" s="57" t="s">
        <v>271</v>
      </c>
      <c r="J352" s="59" t="s">
        <v>2277</v>
      </c>
      <c r="K352" s="59" t="s">
        <v>2278</v>
      </c>
      <c r="L352" s="59" t="s">
        <v>618</v>
      </c>
      <c r="M352" s="60" t="s">
        <v>1052</v>
      </c>
      <c r="N352" s="54" t="s">
        <v>624</v>
      </c>
      <c r="O352" s="55"/>
    </row>
    <row r="353" s="36" customFormat="1" customHeight="1" spans="1:15">
      <c r="A353" s="57" t="s">
        <v>2279</v>
      </c>
      <c r="B353" s="57" t="s">
        <v>2280</v>
      </c>
      <c r="C353" s="57" t="s">
        <v>2281</v>
      </c>
      <c r="D353" s="57" t="s">
        <v>430</v>
      </c>
      <c r="E353" s="58" t="s">
        <v>1063</v>
      </c>
      <c r="F353" s="58" t="s">
        <v>1064</v>
      </c>
      <c r="G353" s="57" t="s">
        <v>663</v>
      </c>
      <c r="H353" s="57" t="s">
        <v>270</v>
      </c>
      <c r="I353" s="57" t="s">
        <v>271</v>
      </c>
      <c r="J353" s="59" t="s">
        <v>2282</v>
      </c>
      <c r="K353" s="59" t="s">
        <v>2283</v>
      </c>
      <c r="L353" s="59" t="s">
        <v>618</v>
      </c>
      <c r="M353" s="60" t="s">
        <v>1052</v>
      </c>
      <c r="N353" s="54" t="s">
        <v>286</v>
      </c>
      <c r="O353" s="55"/>
    </row>
    <row r="354" s="36" customFormat="1" customHeight="1" spans="1:15">
      <c r="A354" s="57" t="s">
        <v>2284</v>
      </c>
      <c r="B354" s="57" t="s">
        <v>2285</v>
      </c>
      <c r="C354" s="57" t="s">
        <v>2286</v>
      </c>
      <c r="D354" s="57" t="s">
        <v>768</v>
      </c>
      <c r="E354" s="58" t="s">
        <v>769</v>
      </c>
      <c r="F354" s="58" t="s">
        <v>1259</v>
      </c>
      <c r="G354" s="57" t="s">
        <v>269</v>
      </c>
      <c r="H354" s="57" t="s">
        <v>270</v>
      </c>
      <c r="I354" s="57" t="s">
        <v>271</v>
      </c>
      <c r="J354" s="59" t="s">
        <v>2287</v>
      </c>
      <c r="K354" s="59" t="s">
        <v>2288</v>
      </c>
      <c r="L354" s="59" t="s">
        <v>618</v>
      </c>
      <c r="M354" s="60" t="s">
        <v>1052</v>
      </c>
      <c r="N354" s="54">
        <v>0</v>
      </c>
      <c r="O354" s="55"/>
    </row>
    <row r="355" s="36" customFormat="1" customHeight="1" spans="1:15">
      <c r="A355" s="57" t="s">
        <v>2289</v>
      </c>
      <c r="B355" s="57" t="s">
        <v>2290</v>
      </c>
      <c r="C355" s="57" t="s">
        <v>2291</v>
      </c>
      <c r="D355" s="57" t="s">
        <v>1203</v>
      </c>
      <c r="E355" s="58" t="s">
        <v>1204</v>
      </c>
      <c r="F355" s="58" t="s">
        <v>1205</v>
      </c>
      <c r="G355" s="57" t="s">
        <v>663</v>
      </c>
      <c r="H355" s="57" t="s">
        <v>270</v>
      </c>
      <c r="I355" s="57" t="s">
        <v>271</v>
      </c>
      <c r="J355" s="59" t="s">
        <v>2292</v>
      </c>
      <c r="K355" s="59" t="s">
        <v>2293</v>
      </c>
      <c r="L355" s="59" t="s">
        <v>618</v>
      </c>
      <c r="M355" s="60" t="s">
        <v>1052</v>
      </c>
      <c r="N355" s="54">
        <v>0</v>
      </c>
      <c r="O355" s="55"/>
    </row>
    <row r="356" s="36" customFormat="1" customHeight="1" spans="1:15">
      <c r="A356" s="57" t="s">
        <v>2294</v>
      </c>
      <c r="B356" s="57" t="s">
        <v>2295</v>
      </c>
      <c r="C356" s="57" t="s">
        <v>2296</v>
      </c>
      <c r="D356" s="57" t="s">
        <v>614</v>
      </c>
      <c r="E356" s="58" t="s">
        <v>615</v>
      </c>
      <c r="F356" s="58" t="s">
        <v>1064</v>
      </c>
      <c r="G356" s="57" t="s">
        <v>303</v>
      </c>
      <c r="H356" s="57" t="s">
        <v>270</v>
      </c>
      <c r="I356" s="57" t="s">
        <v>271</v>
      </c>
      <c r="J356" s="59" t="s">
        <v>2297</v>
      </c>
      <c r="K356" s="59" t="s">
        <v>2298</v>
      </c>
      <c r="L356" s="59" t="s">
        <v>618</v>
      </c>
      <c r="M356" s="60" t="s">
        <v>1052</v>
      </c>
      <c r="N356" s="54" t="s">
        <v>624</v>
      </c>
      <c r="O356" s="55"/>
    </row>
    <row r="357" s="36" customFormat="1" customHeight="1" spans="1:15">
      <c r="A357" s="57" t="s">
        <v>2299</v>
      </c>
      <c r="B357" s="57" t="s">
        <v>2300</v>
      </c>
      <c r="C357" s="57" t="s">
        <v>2301</v>
      </c>
      <c r="D357" s="57" t="s">
        <v>385</v>
      </c>
      <c r="E357" s="58" t="s">
        <v>386</v>
      </c>
      <c r="F357" s="58" t="s">
        <v>1635</v>
      </c>
      <c r="G357" s="57" t="s">
        <v>657</v>
      </c>
      <c r="H357" s="57" t="s">
        <v>270</v>
      </c>
      <c r="I357" s="57" t="s">
        <v>271</v>
      </c>
      <c r="J357" s="59" t="s">
        <v>2302</v>
      </c>
      <c r="K357" s="59" t="s">
        <v>2303</v>
      </c>
      <c r="L357" s="59" t="s">
        <v>618</v>
      </c>
      <c r="M357" s="60" t="s">
        <v>1052</v>
      </c>
      <c r="N357" s="54" t="s">
        <v>276</v>
      </c>
      <c r="O357" s="55"/>
    </row>
    <row r="358" s="36" customFormat="1" customHeight="1" spans="1:15">
      <c r="A358" s="57" t="s">
        <v>2304</v>
      </c>
      <c r="B358" s="57" t="s">
        <v>2305</v>
      </c>
      <c r="C358" s="57" t="s">
        <v>2306</v>
      </c>
      <c r="D358" s="57" t="s">
        <v>823</v>
      </c>
      <c r="E358" s="58" t="s">
        <v>1171</v>
      </c>
      <c r="F358" s="58" t="s">
        <v>1064</v>
      </c>
      <c r="G358" s="57" t="s">
        <v>657</v>
      </c>
      <c r="H358" s="57" t="s">
        <v>270</v>
      </c>
      <c r="I358" s="57" t="s">
        <v>271</v>
      </c>
      <c r="J358" s="59" t="s">
        <v>2307</v>
      </c>
      <c r="K358" s="59" t="s">
        <v>2308</v>
      </c>
      <c r="L358" s="59" t="s">
        <v>618</v>
      </c>
      <c r="M358" s="60" t="s">
        <v>1052</v>
      </c>
      <c r="N358" s="54" t="s">
        <v>276</v>
      </c>
      <c r="O358" s="55"/>
    </row>
    <row r="359" s="36" customFormat="1" customHeight="1" spans="1:15">
      <c r="A359" s="57" t="s">
        <v>2309</v>
      </c>
      <c r="B359" s="57" t="s">
        <v>2310</v>
      </c>
      <c r="C359" s="57" t="s">
        <v>2311</v>
      </c>
      <c r="D359" s="57" t="s">
        <v>437</v>
      </c>
      <c r="E359" s="58" t="s">
        <v>2075</v>
      </c>
      <c r="F359" s="58" t="s">
        <v>1049</v>
      </c>
      <c r="G359" s="57" t="s">
        <v>269</v>
      </c>
      <c r="H359" s="57" t="s">
        <v>270</v>
      </c>
      <c r="I359" s="57" t="s">
        <v>271</v>
      </c>
      <c r="J359" s="59" t="s">
        <v>2312</v>
      </c>
      <c r="K359" s="59" t="s">
        <v>2313</v>
      </c>
      <c r="L359" s="59" t="s">
        <v>618</v>
      </c>
      <c r="M359" s="60" t="s">
        <v>1052</v>
      </c>
      <c r="N359" s="54" t="s">
        <v>618</v>
      </c>
      <c r="O359" s="55"/>
    </row>
    <row r="360" s="36" customFormat="1" customHeight="1" spans="1:15">
      <c r="A360" s="57" t="s">
        <v>2314</v>
      </c>
      <c r="B360" s="57" t="s">
        <v>2315</v>
      </c>
      <c r="C360" s="57" t="s">
        <v>2316</v>
      </c>
      <c r="D360" s="57" t="s">
        <v>614</v>
      </c>
      <c r="E360" s="58" t="s">
        <v>615</v>
      </c>
      <c r="F360" s="58" t="s">
        <v>1064</v>
      </c>
      <c r="G360" s="57" t="s">
        <v>269</v>
      </c>
      <c r="H360" s="57" t="s">
        <v>270</v>
      </c>
      <c r="I360" s="57" t="s">
        <v>271</v>
      </c>
      <c r="J360" s="59" t="s">
        <v>2317</v>
      </c>
      <c r="K360" s="59" t="s">
        <v>2318</v>
      </c>
      <c r="L360" s="59" t="s">
        <v>618</v>
      </c>
      <c r="M360" s="60" t="s">
        <v>1052</v>
      </c>
      <c r="N360" s="54" t="s">
        <v>618</v>
      </c>
      <c r="O360" s="55"/>
    </row>
    <row r="361" s="36" customFormat="1" customHeight="1" spans="1:15">
      <c r="A361" s="57" t="s">
        <v>2319</v>
      </c>
      <c r="B361" s="57" t="s">
        <v>2320</v>
      </c>
      <c r="C361" s="57" t="s">
        <v>2321</v>
      </c>
      <c r="D361" s="57" t="s">
        <v>1448</v>
      </c>
      <c r="E361" s="58" t="s">
        <v>1449</v>
      </c>
      <c r="F361" s="58" t="s">
        <v>1091</v>
      </c>
      <c r="G361" s="57" t="s">
        <v>269</v>
      </c>
      <c r="H361" s="57" t="s">
        <v>270</v>
      </c>
      <c r="I361" s="57" t="s">
        <v>271</v>
      </c>
      <c r="J361" s="59" t="s">
        <v>943</v>
      </c>
      <c r="K361" s="59" t="s">
        <v>2322</v>
      </c>
      <c r="L361" s="59" t="s">
        <v>618</v>
      </c>
      <c r="M361" s="60" t="s">
        <v>1052</v>
      </c>
      <c r="N361" s="54">
        <v>0</v>
      </c>
      <c r="O361" s="55"/>
    </row>
    <row r="362" s="36" customFormat="1" customHeight="1" spans="1:15">
      <c r="A362" s="57" t="s">
        <v>2323</v>
      </c>
      <c r="B362" s="57" t="s">
        <v>2324</v>
      </c>
      <c r="C362" s="57" t="s">
        <v>2325</v>
      </c>
      <c r="D362" s="57" t="s">
        <v>728</v>
      </c>
      <c r="E362" s="58" t="s">
        <v>1804</v>
      </c>
      <c r="F362" s="58" t="s">
        <v>1805</v>
      </c>
      <c r="G362" s="57" t="s">
        <v>269</v>
      </c>
      <c r="H362" s="57" t="s">
        <v>270</v>
      </c>
      <c r="I362" s="57" t="s">
        <v>271</v>
      </c>
      <c r="J362" s="59" t="s">
        <v>2326</v>
      </c>
      <c r="K362" s="59" t="s">
        <v>2327</v>
      </c>
      <c r="L362" s="59" t="s">
        <v>618</v>
      </c>
      <c r="M362" s="60" t="s">
        <v>1052</v>
      </c>
      <c r="N362" s="54" t="s">
        <v>276</v>
      </c>
      <c r="O362" s="55"/>
    </row>
    <row r="363" s="36" customFormat="1" customHeight="1" spans="1:15">
      <c r="A363" s="57" t="s">
        <v>2328</v>
      </c>
      <c r="B363" s="57" t="s">
        <v>2329</v>
      </c>
      <c r="C363" s="57" t="s">
        <v>2330</v>
      </c>
      <c r="D363" s="57" t="s">
        <v>940</v>
      </c>
      <c r="E363" s="58" t="s">
        <v>2106</v>
      </c>
      <c r="F363" s="58" t="s">
        <v>1064</v>
      </c>
      <c r="G363" s="57" t="s">
        <v>657</v>
      </c>
      <c r="H363" s="57" t="s">
        <v>270</v>
      </c>
      <c r="I363" s="57" t="s">
        <v>271</v>
      </c>
      <c r="J363" s="59" t="s">
        <v>2331</v>
      </c>
      <c r="K363" s="59" t="s">
        <v>2332</v>
      </c>
      <c r="L363" s="59" t="s">
        <v>618</v>
      </c>
      <c r="M363" s="60" t="s">
        <v>1052</v>
      </c>
      <c r="N363" s="54" t="s">
        <v>618</v>
      </c>
      <c r="O363" s="55"/>
    </row>
    <row r="364" s="36" customFormat="1" customHeight="1" spans="1:15">
      <c r="A364" s="57" t="s">
        <v>2333</v>
      </c>
      <c r="B364" s="57" t="s">
        <v>2334</v>
      </c>
      <c r="C364" s="57" t="s">
        <v>2335</v>
      </c>
      <c r="D364" s="57" t="s">
        <v>2222</v>
      </c>
      <c r="E364" s="58" t="s">
        <v>2223</v>
      </c>
      <c r="F364" s="58" t="s">
        <v>1064</v>
      </c>
      <c r="G364" s="57" t="s">
        <v>657</v>
      </c>
      <c r="H364" s="57" t="s">
        <v>270</v>
      </c>
      <c r="I364" s="57" t="s">
        <v>271</v>
      </c>
      <c r="J364" s="59" t="s">
        <v>2336</v>
      </c>
      <c r="K364" s="59" t="s">
        <v>2337</v>
      </c>
      <c r="L364" s="59" t="s">
        <v>618</v>
      </c>
      <c r="M364" s="60" t="s">
        <v>1052</v>
      </c>
      <c r="N364" s="54" t="s">
        <v>276</v>
      </c>
      <c r="O364" s="55"/>
    </row>
    <row r="365" s="36" customFormat="1" customHeight="1" spans="1:15">
      <c r="A365" s="57" t="s">
        <v>2338</v>
      </c>
      <c r="B365" s="57" t="s">
        <v>2339</v>
      </c>
      <c r="C365" s="57" t="s">
        <v>2340</v>
      </c>
      <c r="D365" s="57" t="s">
        <v>1904</v>
      </c>
      <c r="E365" s="58" t="s">
        <v>1905</v>
      </c>
      <c r="F365" s="58" t="s">
        <v>1278</v>
      </c>
      <c r="G365" s="57" t="s">
        <v>269</v>
      </c>
      <c r="H365" s="57" t="s">
        <v>270</v>
      </c>
      <c r="I365" s="57" t="s">
        <v>271</v>
      </c>
      <c r="J365" s="59" t="s">
        <v>2341</v>
      </c>
      <c r="K365" s="59" t="s">
        <v>2342</v>
      </c>
      <c r="L365" s="59" t="s">
        <v>618</v>
      </c>
      <c r="M365" s="60" t="s">
        <v>1052</v>
      </c>
      <c r="N365" s="54">
        <v>0</v>
      </c>
      <c r="O365" s="55"/>
    </row>
    <row r="366" s="36" customFormat="1" customHeight="1" spans="1:15">
      <c r="A366" s="57" t="s">
        <v>2343</v>
      </c>
      <c r="B366" s="57" t="s">
        <v>2344</v>
      </c>
      <c r="C366" s="57" t="s">
        <v>2345</v>
      </c>
      <c r="D366" s="57" t="s">
        <v>736</v>
      </c>
      <c r="E366" s="58" t="s">
        <v>737</v>
      </c>
      <c r="F366" s="58" t="s">
        <v>1259</v>
      </c>
      <c r="G366" s="57" t="s">
        <v>663</v>
      </c>
      <c r="H366" s="57" t="s">
        <v>270</v>
      </c>
      <c r="I366" s="57" t="s">
        <v>271</v>
      </c>
      <c r="J366" s="59" t="s">
        <v>2346</v>
      </c>
      <c r="K366" s="59" t="s">
        <v>2347</v>
      </c>
      <c r="L366" s="59" t="s">
        <v>618</v>
      </c>
      <c r="M366" s="60" t="s">
        <v>1052</v>
      </c>
      <c r="N366" s="54">
        <v>0</v>
      </c>
      <c r="O366" s="55"/>
    </row>
    <row r="367" s="36" customFormat="1" customHeight="1" spans="1:15">
      <c r="A367" s="57" t="s">
        <v>2348</v>
      </c>
      <c r="B367" s="57" t="s">
        <v>2349</v>
      </c>
      <c r="C367" s="57" t="s">
        <v>2350</v>
      </c>
      <c r="D367" s="57" t="s">
        <v>1985</v>
      </c>
      <c r="E367" s="58" t="s">
        <v>1986</v>
      </c>
      <c r="F367" s="58" t="s">
        <v>1091</v>
      </c>
      <c r="G367" s="57" t="s">
        <v>657</v>
      </c>
      <c r="H367" s="57" t="s">
        <v>270</v>
      </c>
      <c r="I367" s="57" t="s">
        <v>271</v>
      </c>
      <c r="J367" s="59" t="s">
        <v>2351</v>
      </c>
      <c r="K367" s="59" t="s">
        <v>2352</v>
      </c>
      <c r="L367" s="59" t="s">
        <v>618</v>
      </c>
      <c r="M367" s="60" t="s">
        <v>1052</v>
      </c>
      <c r="N367" s="54" t="s">
        <v>276</v>
      </c>
      <c r="O367" s="55"/>
    </row>
    <row r="368" s="36" customFormat="1" customHeight="1" spans="1:15">
      <c r="A368" s="57" t="s">
        <v>2353</v>
      </c>
      <c r="B368" s="57" t="s">
        <v>2354</v>
      </c>
      <c r="C368" s="57" t="s">
        <v>2355</v>
      </c>
      <c r="D368" s="57" t="s">
        <v>1177</v>
      </c>
      <c r="E368" s="58" t="s">
        <v>1178</v>
      </c>
      <c r="F368" s="58" t="s">
        <v>1141</v>
      </c>
      <c r="G368" s="57" t="s">
        <v>657</v>
      </c>
      <c r="H368" s="57" t="s">
        <v>270</v>
      </c>
      <c r="I368" s="57" t="s">
        <v>271</v>
      </c>
      <c r="J368" s="59" t="s">
        <v>2356</v>
      </c>
      <c r="K368" s="59" t="s">
        <v>2357</v>
      </c>
      <c r="L368" s="59" t="s">
        <v>618</v>
      </c>
      <c r="M368" s="60" t="s">
        <v>1052</v>
      </c>
      <c r="N368" s="54">
        <v>0</v>
      </c>
      <c r="O368" s="55"/>
    </row>
    <row r="369" s="36" customFormat="1" customHeight="1" spans="1:15">
      <c r="A369" s="57" t="s">
        <v>2358</v>
      </c>
      <c r="B369" s="57" t="s">
        <v>2359</v>
      </c>
      <c r="C369" s="57" t="s">
        <v>2360</v>
      </c>
      <c r="D369" s="57" t="s">
        <v>940</v>
      </c>
      <c r="E369" s="58" t="s">
        <v>2106</v>
      </c>
      <c r="F369" s="58" t="s">
        <v>1064</v>
      </c>
      <c r="G369" s="57" t="s">
        <v>269</v>
      </c>
      <c r="H369" s="57" t="s">
        <v>270</v>
      </c>
      <c r="I369" s="57" t="s">
        <v>271</v>
      </c>
      <c r="J369" s="59" t="s">
        <v>2361</v>
      </c>
      <c r="K369" s="59" t="s">
        <v>2362</v>
      </c>
      <c r="L369" s="59" t="s">
        <v>618</v>
      </c>
      <c r="M369" s="60" t="s">
        <v>1052</v>
      </c>
      <c r="N369" s="54">
        <v>0</v>
      </c>
      <c r="O369" s="55"/>
    </row>
    <row r="370" s="36" customFormat="1" customHeight="1" spans="1:15">
      <c r="A370" s="57" t="s">
        <v>2363</v>
      </c>
      <c r="B370" s="57" t="s">
        <v>2364</v>
      </c>
      <c r="C370" s="57" t="s">
        <v>2365</v>
      </c>
      <c r="D370" s="57" t="s">
        <v>393</v>
      </c>
      <c r="E370" s="58" t="s">
        <v>1084</v>
      </c>
      <c r="F370" s="58" t="s">
        <v>1085</v>
      </c>
      <c r="G370" s="57" t="s">
        <v>269</v>
      </c>
      <c r="H370" s="57" t="s">
        <v>270</v>
      </c>
      <c r="I370" s="57" t="s">
        <v>271</v>
      </c>
      <c r="J370" s="59" t="s">
        <v>2366</v>
      </c>
      <c r="K370" s="59" t="s">
        <v>2367</v>
      </c>
      <c r="L370" s="59" t="s">
        <v>618</v>
      </c>
      <c r="M370" s="60" t="s">
        <v>1052</v>
      </c>
      <c r="N370" s="54">
        <v>0</v>
      </c>
      <c r="O370" s="55"/>
    </row>
    <row r="371" s="36" customFormat="1" customHeight="1" spans="1:15">
      <c r="A371" s="57" t="s">
        <v>2368</v>
      </c>
      <c r="B371" s="57" t="s">
        <v>2369</v>
      </c>
      <c r="C371" s="57" t="s">
        <v>2370</v>
      </c>
      <c r="D371" s="57" t="s">
        <v>614</v>
      </c>
      <c r="E371" s="58" t="s">
        <v>615</v>
      </c>
      <c r="F371" s="58" t="s">
        <v>1064</v>
      </c>
      <c r="G371" s="57" t="s">
        <v>269</v>
      </c>
      <c r="H371" s="57" t="s">
        <v>270</v>
      </c>
      <c r="I371" s="57" t="s">
        <v>271</v>
      </c>
      <c r="J371" s="59" t="s">
        <v>2371</v>
      </c>
      <c r="K371" s="59" t="s">
        <v>2372</v>
      </c>
      <c r="L371" s="59" t="s">
        <v>618</v>
      </c>
      <c r="M371" s="60" t="s">
        <v>1052</v>
      </c>
      <c r="N371" s="54">
        <v>0</v>
      </c>
      <c r="O371" s="55"/>
    </row>
    <row r="372" s="36" customFormat="1" customHeight="1" spans="1:15">
      <c r="A372" s="57" t="s">
        <v>2373</v>
      </c>
      <c r="B372" s="57" t="s">
        <v>2374</v>
      </c>
      <c r="C372" s="57" t="s">
        <v>2375</v>
      </c>
      <c r="D372" s="57" t="s">
        <v>1739</v>
      </c>
      <c r="E372" s="58" t="s">
        <v>1740</v>
      </c>
      <c r="F372" s="58" t="s">
        <v>1635</v>
      </c>
      <c r="G372" s="57" t="s">
        <v>663</v>
      </c>
      <c r="H372" s="57" t="s">
        <v>270</v>
      </c>
      <c r="I372" s="57" t="s">
        <v>271</v>
      </c>
      <c r="J372" s="59" t="s">
        <v>2376</v>
      </c>
      <c r="K372" s="59" t="s">
        <v>2377</v>
      </c>
      <c r="L372" s="59" t="s">
        <v>618</v>
      </c>
      <c r="M372" s="60" t="s">
        <v>1052</v>
      </c>
      <c r="N372" s="54">
        <v>0</v>
      </c>
      <c r="O372" s="55"/>
    </row>
    <row r="373" s="36" customFormat="1" customHeight="1" spans="1:15">
      <c r="A373" s="57" t="s">
        <v>2378</v>
      </c>
      <c r="B373" s="57" t="s">
        <v>2379</v>
      </c>
      <c r="C373" s="57" t="s">
        <v>2380</v>
      </c>
      <c r="D373" s="57" t="s">
        <v>728</v>
      </c>
      <c r="E373" s="58" t="s">
        <v>1804</v>
      </c>
      <c r="F373" s="58" t="s">
        <v>1805</v>
      </c>
      <c r="G373" s="57" t="s">
        <v>269</v>
      </c>
      <c r="H373" s="57" t="s">
        <v>270</v>
      </c>
      <c r="I373" s="57" t="s">
        <v>271</v>
      </c>
      <c r="J373" s="59" t="s">
        <v>2381</v>
      </c>
      <c r="K373" s="59" t="s">
        <v>2382</v>
      </c>
      <c r="L373" s="59" t="s">
        <v>618</v>
      </c>
      <c r="M373" s="60" t="s">
        <v>1052</v>
      </c>
      <c r="N373" s="54" t="s">
        <v>286</v>
      </c>
      <c r="O373" s="55"/>
    </row>
    <row r="374" s="36" customFormat="1" customHeight="1" spans="1:15">
      <c r="A374" s="57" t="s">
        <v>2383</v>
      </c>
      <c r="B374" s="57" t="s">
        <v>2384</v>
      </c>
      <c r="C374" s="57" t="s">
        <v>2385</v>
      </c>
      <c r="D374" s="57" t="s">
        <v>1387</v>
      </c>
      <c r="E374" s="58" t="s">
        <v>1388</v>
      </c>
      <c r="F374" s="58" t="s">
        <v>1259</v>
      </c>
      <c r="G374" s="57" t="s">
        <v>269</v>
      </c>
      <c r="H374" s="57" t="s">
        <v>270</v>
      </c>
      <c r="I374" s="57" t="s">
        <v>271</v>
      </c>
      <c r="J374" s="59" t="s">
        <v>2386</v>
      </c>
      <c r="K374" s="59" t="s">
        <v>2387</v>
      </c>
      <c r="L374" s="59" t="s">
        <v>618</v>
      </c>
      <c r="M374" s="60" t="s">
        <v>1052</v>
      </c>
      <c r="N374" s="54" t="s">
        <v>286</v>
      </c>
      <c r="O374" s="55"/>
    </row>
    <row r="375" s="36" customFormat="1" customHeight="1" spans="1:15">
      <c r="A375" s="57" t="s">
        <v>2388</v>
      </c>
      <c r="B375" s="57" t="s">
        <v>2389</v>
      </c>
      <c r="C375" s="57" t="s">
        <v>2390</v>
      </c>
      <c r="D375" s="57" t="s">
        <v>669</v>
      </c>
      <c r="E375" s="58" t="s">
        <v>2391</v>
      </c>
      <c r="F375" s="58" t="s">
        <v>1259</v>
      </c>
      <c r="G375" s="57" t="s">
        <v>663</v>
      </c>
      <c r="H375" s="57" t="s">
        <v>270</v>
      </c>
      <c r="I375" s="57" t="s">
        <v>271</v>
      </c>
      <c r="J375" s="59" t="s">
        <v>2392</v>
      </c>
      <c r="K375" s="59" t="s">
        <v>2393</v>
      </c>
      <c r="L375" s="59" t="s">
        <v>618</v>
      </c>
      <c r="M375" s="60" t="s">
        <v>1052</v>
      </c>
      <c r="N375" s="54">
        <v>0</v>
      </c>
      <c r="O375" s="55"/>
    </row>
    <row r="376" s="36" customFormat="1" customHeight="1" spans="1:15">
      <c r="A376" s="57" t="s">
        <v>2394</v>
      </c>
      <c r="B376" s="57" t="s">
        <v>2395</v>
      </c>
      <c r="C376" s="57" t="s">
        <v>2396</v>
      </c>
      <c r="D376" s="57" t="s">
        <v>393</v>
      </c>
      <c r="E376" s="58" t="s">
        <v>1084</v>
      </c>
      <c r="F376" s="58" t="s">
        <v>1085</v>
      </c>
      <c r="G376" s="57" t="s">
        <v>269</v>
      </c>
      <c r="H376" s="57" t="s">
        <v>270</v>
      </c>
      <c r="I376" s="57" t="s">
        <v>271</v>
      </c>
      <c r="J376" s="59" t="s">
        <v>2397</v>
      </c>
      <c r="K376" s="59" t="s">
        <v>2398</v>
      </c>
      <c r="L376" s="59" t="s">
        <v>618</v>
      </c>
      <c r="M376" s="60" t="s">
        <v>1052</v>
      </c>
      <c r="N376" s="54" t="s">
        <v>286</v>
      </c>
      <c r="O376" s="55"/>
    </row>
    <row r="377" s="36" customFormat="1" customHeight="1" spans="1:15">
      <c r="A377" s="57" t="s">
        <v>2399</v>
      </c>
      <c r="B377" s="57" t="s">
        <v>2400</v>
      </c>
      <c r="C377" s="57" t="s">
        <v>2401</v>
      </c>
      <c r="D377" s="57" t="s">
        <v>2222</v>
      </c>
      <c r="E377" s="58" t="s">
        <v>2223</v>
      </c>
      <c r="F377" s="58" t="s">
        <v>1064</v>
      </c>
      <c r="G377" s="57" t="s">
        <v>269</v>
      </c>
      <c r="H377" s="57" t="s">
        <v>270</v>
      </c>
      <c r="I377" s="57" t="s">
        <v>271</v>
      </c>
      <c r="J377" s="59" t="s">
        <v>2402</v>
      </c>
      <c r="K377" s="59" t="s">
        <v>2403</v>
      </c>
      <c r="L377" s="59" t="s">
        <v>618</v>
      </c>
      <c r="M377" s="60" t="s">
        <v>1052</v>
      </c>
      <c r="N377" s="54" t="s">
        <v>276</v>
      </c>
      <c r="O377" s="55"/>
    </row>
    <row r="378" s="36" customFormat="1" customHeight="1" spans="1:15">
      <c r="A378" s="57" t="s">
        <v>2404</v>
      </c>
      <c r="B378" s="57" t="s">
        <v>2405</v>
      </c>
      <c r="C378" s="57" t="s">
        <v>2406</v>
      </c>
      <c r="D378" s="57" t="s">
        <v>1387</v>
      </c>
      <c r="E378" s="58" t="s">
        <v>1388</v>
      </c>
      <c r="F378" s="58" t="s">
        <v>1259</v>
      </c>
      <c r="G378" s="57" t="s">
        <v>269</v>
      </c>
      <c r="H378" s="57" t="s">
        <v>270</v>
      </c>
      <c r="I378" s="57" t="s">
        <v>271</v>
      </c>
      <c r="J378" s="59" t="s">
        <v>2407</v>
      </c>
      <c r="K378" s="59" t="s">
        <v>2408</v>
      </c>
      <c r="L378" s="59" t="s">
        <v>618</v>
      </c>
      <c r="M378" s="60" t="s">
        <v>1052</v>
      </c>
      <c r="N378" s="54" t="s">
        <v>276</v>
      </c>
      <c r="O378" s="55"/>
    </row>
    <row r="379" s="36" customFormat="1" customHeight="1" spans="1:15">
      <c r="A379" s="57" t="s">
        <v>2409</v>
      </c>
      <c r="B379" s="57" t="s">
        <v>2410</v>
      </c>
      <c r="C379" s="57" t="s">
        <v>2411</v>
      </c>
      <c r="D379" s="57" t="s">
        <v>494</v>
      </c>
      <c r="E379" s="58" t="s">
        <v>495</v>
      </c>
      <c r="F379" s="58" t="s">
        <v>1259</v>
      </c>
      <c r="G379" s="57" t="s">
        <v>269</v>
      </c>
      <c r="H379" s="57" t="s">
        <v>270</v>
      </c>
      <c r="I379" s="57" t="s">
        <v>271</v>
      </c>
      <c r="J379" s="59" t="s">
        <v>2412</v>
      </c>
      <c r="K379" s="59" t="s">
        <v>2413</v>
      </c>
      <c r="L379" s="59" t="s">
        <v>618</v>
      </c>
      <c r="M379" s="60" t="s">
        <v>1052</v>
      </c>
      <c r="N379" s="54">
        <v>0</v>
      </c>
      <c r="O379" s="55"/>
    </row>
    <row r="380" s="36" customFormat="1" customHeight="1" spans="1:15">
      <c r="A380" s="57" t="s">
        <v>2414</v>
      </c>
      <c r="B380" s="57" t="s">
        <v>2415</v>
      </c>
      <c r="C380" s="57" t="s">
        <v>2416</v>
      </c>
      <c r="D380" s="57" t="s">
        <v>1922</v>
      </c>
      <c r="E380" s="58" t="s">
        <v>1923</v>
      </c>
      <c r="F380" s="58" t="s">
        <v>1141</v>
      </c>
      <c r="G380" s="57" t="s">
        <v>269</v>
      </c>
      <c r="H380" s="57" t="s">
        <v>270</v>
      </c>
      <c r="I380" s="57" t="s">
        <v>271</v>
      </c>
      <c r="J380" s="59" t="s">
        <v>2417</v>
      </c>
      <c r="K380" s="59" t="s">
        <v>2418</v>
      </c>
      <c r="L380" s="59" t="s">
        <v>618</v>
      </c>
      <c r="M380" s="60" t="s">
        <v>1052</v>
      </c>
      <c r="N380" s="54" t="s">
        <v>337</v>
      </c>
      <c r="O380" s="55"/>
    </row>
    <row r="381" s="36" customFormat="1" customHeight="1" spans="1:15">
      <c r="A381" s="57" t="s">
        <v>2419</v>
      </c>
      <c r="B381" s="57" t="s">
        <v>2420</v>
      </c>
      <c r="C381" s="57" t="s">
        <v>2421</v>
      </c>
      <c r="D381" s="57" t="s">
        <v>393</v>
      </c>
      <c r="E381" s="58" t="s">
        <v>1084</v>
      </c>
      <c r="F381" s="58" t="s">
        <v>1085</v>
      </c>
      <c r="G381" s="57" t="s">
        <v>269</v>
      </c>
      <c r="H381" s="57" t="s">
        <v>270</v>
      </c>
      <c r="I381" s="57" t="s">
        <v>271</v>
      </c>
      <c r="J381" s="59" t="s">
        <v>2422</v>
      </c>
      <c r="K381" s="59" t="s">
        <v>2423</v>
      </c>
      <c r="L381" s="59" t="s">
        <v>618</v>
      </c>
      <c r="M381" s="60" t="s">
        <v>1052</v>
      </c>
      <c r="N381" s="54">
        <v>0</v>
      </c>
      <c r="O381" s="55"/>
    </row>
    <row r="382" s="36" customFormat="1" customHeight="1" spans="1:15">
      <c r="A382" s="57" t="s">
        <v>2424</v>
      </c>
      <c r="B382" s="57" t="s">
        <v>2425</v>
      </c>
      <c r="C382" s="57" t="s">
        <v>2426</v>
      </c>
      <c r="D382" s="57" t="s">
        <v>715</v>
      </c>
      <c r="E382" s="58" t="s">
        <v>716</v>
      </c>
      <c r="F382" s="58" t="s">
        <v>1141</v>
      </c>
      <c r="G382" s="57" t="s">
        <v>663</v>
      </c>
      <c r="H382" s="57" t="s">
        <v>270</v>
      </c>
      <c r="I382" s="57" t="s">
        <v>271</v>
      </c>
      <c r="J382" s="59" t="s">
        <v>2427</v>
      </c>
      <c r="K382" s="59" t="s">
        <v>2428</v>
      </c>
      <c r="L382" s="59" t="s">
        <v>618</v>
      </c>
      <c r="M382" s="60" t="s">
        <v>1052</v>
      </c>
      <c r="N382" s="54">
        <v>0</v>
      </c>
      <c r="O382" s="55"/>
    </row>
    <row r="383" s="36" customFormat="1" customHeight="1" spans="1:15">
      <c r="A383" s="57" t="s">
        <v>2429</v>
      </c>
      <c r="B383" s="57" t="s">
        <v>2430</v>
      </c>
      <c r="C383" s="57" t="s">
        <v>2431</v>
      </c>
      <c r="D383" s="57" t="s">
        <v>333</v>
      </c>
      <c r="E383" s="58" t="s">
        <v>334</v>
      </c>
      <c r="F383" s="58" t="s">
        <v>1058</v>
      </c>
      <c r="G383" s="57" t="s">
        <v>663</v>
      </c>
      <c r="H383" s="57" t="s">
        <v>270</v>
      </c>
      <c r="I383" s="57" t="s">
        <v>271</v>
      </c>
      <c r="J383" s="59" t="s">
        <v>2432</v>
      </c>
      <c r="K383" s="59" t="s">
        <v>2433</v>
      </c>
      <c r="L383" s="59" t="s">
        <v>618</v>
      </c>
      <c r="M383" s="60" t="s">
        <v>1052</v>
      </c>
      <c r="N383" s="54" t="s">
        <v>286</v>
      </c>
      <c r="O383" s="55"/>
    </row>
    <row r="384" s="36" customFormat="1" customHeight="1" spans="1:15">
      <c r="A384" s="57" t="s">
        <v>2434</v>
      </c>
      <c r="B384" s="57" t="s">
        <v>2435</v>
      </c>
      <c r="C384" s="57" t="s">
        <v>2436</v>
      </c>
      <c r="D384" s="57" t="s">
        <v>1503</v>
      </c>
      <c r="E384" s="58" t="s">
        <v>1504</v>
      </c>
      <c r="F384" s="58" t="s">
        <v>1091</v>
      </c>
      <c r="G384" s="57" t="s">
        <v>657</v>
      </c>
      <c r="H384" s="57" t="s">
        <v>270</v>
      </c>
      <c r="I384" s="57" t="s">
        <v>271</v>
      </c>
      <c r="J384" s="59" t="s">
        <v>2437</v>
      </c>
      <c r="K384" s="59" t="s">
        <v>2438</v>
      </c>
      <c r="L384" s="59" t="s">
        <v>618</v>
      </c>
      <c r="M384" s="60" t="s">
        <v>1052</v>
      </c>
      <c r="N384" s="54" t="s">
        <v>286</v>
      </c>
      <c r="O384" s="55"/>
    </row>
    <row r="385" s="36" customFormat="1" customHeight="1" spans="1:15">
      <c r="A385" s="57" t="s">
        <v>2439</v>
      </c>
      <c r="B385" s="57" t="s">
        <v>2440</v>
      </c>
      <c r="C385" s="57" t="s">
        <v>2441</v>
      </c>
      <c r="D385" s="57" t="s">
        <v>2023</v>
      </c>
      <c r="E385" s="58" t="s">
        <v>2024</v>
      </c>
      <c r="F385" s="58" t="s">
        <v>1635</v>
      </c>
      <c r="G385" s="57" t="s">
        <v>663</v>
      </c>
      <c r="H385" s="57" t="s">
        <v>270</v>
      </c>
      <c r="I385" s="57" t="s">
        <v>271</v>
      </c>
      <c r="J385" s="59" t="s">
        <v>2442</v>
      </c>
      <c r="K385" s="59" t="s">
        <v>2443</v>
      </c>
      <c r="L385" s="59" t="s">
        <v>618</v>
      </c>
      <c r="M385" s="60" t="s">
        <v>1052</v>
      </c>
      <c r="N385" s="54" t="s">
        <v>276</v>
      </c>
      <c r="O385" s="55"/>
    </row>
    <row r="386" s="36" customFormat="1" customHeight="1" spans="1:15">
      <c r="A386" s="57" t="s">
        <v>2444</v>
      </c>
      <c r="B386" s="57" t="s">
        <v>2445</v>
      </c>
      <c r="C386" s="57" t="s">
        <v>2446</v>
      </c>
      <c r="D386" s="57" t="s">
        <v>1510</v>
      </c>
      <c r="E386" s="58" t="s">
        <v>1511</v>
      </c>
      <c r="F386" s="58" t="s">
        <v>1141</v>
      </c>
      <c r="G386" s="57" t="s">
        <v>269</v>
      </c>
      <c r="H386" s="57" t="s">
        <v>270</v>
      </c>
      <c r="I386" s="57" t="s">
        <v>271</v>
      </c>
      <c r="J386" s="59" t="s">
        <v>2447</v>
      </c>
      <c r="K386" s="59" t="s">
        <v>2448</v>
      </c>
      <c r="L386" s="59" t="s">
        <v>618</v>
      </c>
      <c r="M386" s="60" t="s">
        <v>1052</v>
      </c>
      <c r="N386" s="54">
        <v>0</v>
      </c>
      <c r="O386" s="55"/>
    </row>
    <row r="387" s="36" customFormat="1" customHeight="1" spans="1:15">
      <c r="A387" s="57" t="s">
        <v>2449</v>
      </c>
      <c r="B387" s="57" t="s">
        <v>2450</v>
      </c>
      <c r="C387" s="57" t="s">
        <v>2451</v>
      </c>
      <c r="D387" s="57" t="s">
        <v>577</v>
      </c>
      <c r="E387" s="58" t="s">
        <v>578</v>
      </c>
      <c r="F387" s="58" t="s">
        <v>1091</v>
      </c>
      <c r="G387" s="57" t="s">
        <v>663</v>
      </c>
      <c r="H387" s="57" t="s">
        <v>270</v>
      </c>
      <c r="I387" s="57" t="s">
        <v>271</v>
      </c>
      <c r="J387" s="59" t="s">
        <v>703</v>
      </c>
      <c r="K387" s="59" t="s">
        <v>2452</v>
      </c>
      <c r="L387" s="59" t="s">
        <v>618</v>
      </c>
      <c r="M387" s="60" t="s">
        <v>1052</v>
      </c>
      <c r="N387" s="54" t="s">
        <v>286</v>
      </c>
      <c r="O387" s="55"/>
    </row>
    <row r="388" s="36" customFormat="1" customHeight="1" spans="1:15">
      <c r="A388" s="57" t="s">
        <v>2453</v>
      </c>
      <c r="B388" s="57" t="s">
        <v>2454</v>
      </c>
      <c r="C388" s="57" t="s">
        <v>2455</v>
      </c>
      <c r="D388" s="57" t="s">
        <v>823</v>
      </c>
      <c r="E388" s="58" t="s">
        <v>1171</v>
      </c>
      <c r="F388" s="58" t="s">
        <v>1064</v>
      </c>
      <c r="G388" s="57" t="s">
        <v>269</v>
      </c>
      <c r="H388" s="57" t="s">
        <v>270</v>
      </c>
      <c r="I388" s="57" t="s">
        <v>271</v>
      </c>
      <c r="J388" s="59" t="s">
        <v>2456</v>
      </c>
      <c r="K388" s="59" t="s">
        <v>2457</v>
      </c>
      <c r="L388" s="59" t="s">
        <v>618</v>
      </c>
      <c r="M388" s="60" t="s">
        <v>1052</v>
      </c>
      <c r="N388" s="54" t="s">
        <v>276</v>
      </c>
      <c r="O388" s="55"/>
    </row>
    <row r="389" s="36" customFormat="1" customHeight="1" spans="1:15">
      <c r="A389" s="57" t="s">
        <v>2458</v>
      </c>
      <c r="B389" s="57" t="s">
        <v>2459</v>
      </c>
      <c r="C389" s="57" t="s">
        <v>2460</v>
      </c>
      <c r="D389" s="57" t="s">
        <v>1922</v>
      </c>
      <c r="E389" s="58" t="s">
        <v>1923</v>
      </c>
      <c r="F389" s="58" t="s">
        <v>1141</v>
      </c>
      <c r="G389" s="57" t="s">
        <v>663</v>
      </c>
      <c r="H389" s="57" t="s">
        <v>270</v>
      </c>
      <c r="I389" s="57" t="s">
        <v>271</v>
      </c>
      <c r="J389" s="59" t="s">
        <v>2461</v>
      </c>
      <c r="K389" s="59" t="s">
        <v>2462</v>
      </c>
      <c r="L389" s="59" t="s">
        <v>618</v>
      </c>
      <c r="M389" s="60" t="s">
        <v>1052</v>
      </c>
      <c r="N389" s="54" t="s">
        <v>315</v>
      </c>
      <c r="O389" s="55"/>
    </row>
    <row r="390" s="36" customFormat="1" customHeight="1" spans="1:15">
      <c r="A390" s="57" t="s">
        <v>2463</v>
      </c>
      <c r="B390" s="57" t="s">
        <v>2464</v>
      </c>
      <c r="C390" s="57" t="s">
        <v>2465</v>
      </c>
      <c r="D390" s="57" t="s">
        <v>408</v>
      </c>
      <c r="E390" s="58" t="s">
        <v>409</v>
      </c>
      <c r="F390" s="58" t="s">
        <v>1058</v>
      </c>
      <c r="G390" s="57" t="s">
        <v>269</v>
      </c>
      <c r="H390" s="57" t="s">
        <v>270</v>
      </c>
      <c r="I390" s="57" t="s">
        <v>271</v>
      </c>
      <c r="J390" s="59" t="s">
        <v>2466</v>
      </c>
      <c r="K390" s="59" t="s">
        <v>2467</v>
      </c>
      <c r="L390" s="59" t="s">
        <v>618</v>
      </c>
      <c r="M390" s="60" t="s">
        <v>1052</v>
      </c>
      <c r="N390" s="54">
        <v>0</v>
      </c>
      <c r="O390" s="55"/>
    </row>
    <row r="391" s="36" customFormat="1" customHeight="1" spans="1:15">
      <c r="A391" s="57" t="s">
        <v>2468</v>
      </c>
      <c r="B391" s="57" t="s">
        <v>2469</v>
      </c>
      <c r="C391" s="57" t="s">
        <v>2470</v>
      </c>
      <c r="D391" s="57" t="s">
        <v>614</v>
      </c>
      <c r="E391" s="58" t="s">
        <v>615</v>
      </c>
      <c r="F391" s="58" t="s">
        <v>1064</v>
      </c>
      <c r="G391" s="57" t="s">
        <v>269</v>
      </c>
      <c r="H391" s="57" t="s">
        <v>270</v>
      </c>
      <c r="I391" s="57" t="s">
        <v>271</v>
      </c>
      <c r="J391" s="59" t="s">
        <v>2471</v>
      </c>
      <c r="K391" s="59" t="s">
        <v>1993</v>
      </c>
      <c r="L391" s="59" t="s">
        <v>618</v>
      </c>
      <c r="M391" s="60" t="s">
        <v>1052</v>
      </c>
      <c r="N391" s="54" t="s">
        <v>618</v>
      </c>
      <c r="O391" s="55"/>
    </row>
    <row r="392" s="36" customFormat="1" customHeight="1" spans="1:15">
      <c r="A392" s="57" t="s">
        <v>2472</v>
      </c>
      <c r="B392" s="57" t="s">
        <v>2473</v>
      </c>
      <c r="C392" s="57" t="s">
        <v>2474</v>
      </c>
      <c r="D392" s="57" t="s">
        <v>300</v>
      </c>
      <c r="E392" s="58" t="s">
        <v>301</v>
      </c>
      <c r="F392" s="58" t="s">
        <v>1259</v>
      </c>
      <c r="G392" s="57" t="s">
        <v>1911</v>
      </c>
      <c r="H392" s="57" t="s">
        <v>270</v>
      </c>
      <c r="I392" s="57" t="s">
        <v>271</v>
      </c>
      <c r="J392" s="59" t="s">
        <v>2475</v>
      </c>
      <c r="K392" s="59" t="s">
        <v>1583</v>
      </c>
      <c r="L392" s="59" t="s">
        <v>618</v>
      </c>
      <c r="M392" s="60" t="s">
        <v>1052</v>
      </c>
      <c r="N392" s="54" t="s">
        <v>618</v>
      </c>
      <c r="O392" s="5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workbookViewId="0">
      <selection activeCell="L12" sqref="L12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="9" customFormat="1" ht="21" customHeight="1" spans="1:12">
      <c r="A1" s="15"/>
      <c r="C1" s="16" t="s">
        <v>2476</v>
      </c>
      <c r="D1" s="16"/>
      <c r="E1" s="16"/>
      <c r="F1" s="16"/>
      <c r="G1" s="16"/>
      <c r="K1" s="31"/>
      <c r="L1" s="31"/>
    </row>
    <row r="2" s="9" customFormat="1" ht="21" customHeight="1" spans="1:12">
      <c r="A2" s="15"/>
      <c r="C2" s="16" t="s">
        <v>15</v>
      </c>
      <c r="D2" s="16" t="s">
        <v>16</v>
      </c>
      <c r="E2" s="17" t="s">
        <v>2477</v>
      </c>
      <c r="F2" s="16" t="s">
        <v>187</v>
      </c>
      <c r="G2" s="18" t="s">
        <v>262</v>
      </c>
      <c r="K2" s="31"/>
      <c r="L2" s="31"/>
    </row>
    <row r="3" s="9" customFormat="1" ht="21" customHeight="1" spans="1:12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31"/>
      <c r="L3" s="31"/>
    </row>
    <row r="4" s="10" customFormat="1" ht="21" customHeight="1" spans="1:12">
      <c r="A4" s="15"/>
      <c r="B4" s="9"/>
      <c r="C4" s="24" t="s">
        <v>200</v>
      </c>
      <c r="D4" s="25"/>
      <c r="E4" s="25"/>
      <c r="F4" s="26"/>
      <c r="G4" s="27">
        <f>SUM(G3:G3)</f>
        <v>-100</v>
      </c>
      <c r="H4" s="9"/>
      <c r="I4" s="9"/>
      <c r="J4" s="9"/>
      <c r="K4" s="31"/>
      <c r="L4" s="31"/>
    </row>
    <row r="5" s="11" customFormat="1" ht="37" customHeight="1" spans="1:12">
      <c r="A5" s="11" t="s">
        <v>15</v>
      </c>
      <c r="B5" s="11" t="s">
        <v>2478</v>
      </c>
      <c r="C5" s="11" t="s">
        <v>2479</v>
      </c>
      <c r="D5" s="11" t="s">
        <v>16</v>
      </c>
      <c r="E5" s="11" t="s">
        <v>2480</v>
      </c>
      <c r="F5" s="11" t="s">
        <v>17</v>
      </c>
      <c r="G5" s="28" t="s">
        <v>2481</v>
      </c>
      <c r="H5" s="11" t="s">
        <v>2482</v>
      </c>
      <c r="I5" s="11" t="s">
        <v>2482</v>
      </c>
      <c r="J5" s="11" t="s">
        <v>2482</v>
      </c>
      <c r="K5" s="32" t="s">
        <v>2483</v>
      </c>
      <c r="L5" s="32" t="s">
        <v>2484</v>
      </c>
    </row>
    <row r="6" s="12" customFormat="1" spans="1:12">
      <c r="A6" s="13">
        <v>99</v>
      </c>
      <c r="B6" s="12" t="s">
        <v>2485</v>
      </c>
      <c r="C6" s="12" t="s">
        <v>978</v>
      </c>
      <c r="D6" s="13">
        <v>744</v>
      </c>
      <c r="E6" s="12" t="s">
        <v>2486</v>
      </c>
      <c r="F6" s="12" t="s">
        <v>2487</v>
      </c>
      <c r="G6" s="12" t="s">
        <v>2488</v>
      </c>
      <c r="H6" s="29" t="s">
        <v>2489</v>
      </c>
      <c r="I6" s="29" t="s">
        <v>2490</v>
      </c>
      <c r="J6" s="29" t="s">
        <v>2491</v>
      </c>
      <c r="K6" s="14">
        <v>40</v>
      </c>
      <c r="L6" s="14">
        <v>3</v>
      </c>
    </row>
    <row r="7" s="12" customFormat="1" spans="1:12">
      <c r="A7" s="13">
        <v>98</v>
      </c>
      <c r="B7" s="12" t="s">
        <v>2492</v>
      </c>
      <c r="C7" s="12" t="s">
        <v>1774</v>
      </c>
      <c r="D7" s="13">
        <v>539</v>
      </c>
      <c r="E7" s="12" t="s">
        <v>2493</v>
      </c>
      <c r="F7" s="12" t="s">
        <v>2494</v>
      </c>
      <c r="G7" s="12" t="s">
        <v>2495</v>
      </c>
      <c r="H7" s="29" t="s">
        <v>2496</v>
      </c>
      <c r="I7" s="29" t="s">
        <v>2497</v>
      </c>
      <c r="J7" s="29" t="s">
        <v>2498</v>
      </c>
      <c r="K7" s="14">
        <v>80</v>
      </c>
      <c r="L7" s="14">
        <v>5</v>
      </c>
    </row>
    <row r="8" s="12" customFormat="1" spans="1:12">
      <c r="A8" s="13">
        <v>97</v>
      </c>
      <c r="B8" s="12" t="s">
        <v>2499</v>
      </c>
      <c r="C8" s="12" t="s">
        <v>2434</v>
      </c>
      <c r="D8" s="13">
        <v>377</v>
      </c>
      <c r="E8" s="12" t="s">
        <v>2500</v>
      </c>
      <c r="F8" s="12" t="s">
        <v>2501</v>
      </c>
      <c r="G8" s="12" t="s">
        <v>2488</v>
      </c>
      <c r="H8" s="30" t="s">
        <v>2502</v>
      </c>
      <c r="I8" s="29" t="s">
        <v>2503</v>
      </c>
      <c r="J8" s="29" t="s">
        <v>2504</v>
      </c>
      <c r="K8" s="14">
        <v>240</v>
      </c>
      <c r="L8" s="14">
        <v>7</v>
      </c>
    </row>
    <row r="9" s="12" customFormat="1" spans="1:12">
      <c r="A9" s="13">
        <v>96</v>
      </c>
      <c r="B9" s="12" t="s">
        <v>2505</v>
      </c>
      <c r="C9" s="12" t="s">
        <v>1345</v>
      </c>
      <c r="D9" s="13">
        <v>337</v>
      </c>
      <c r="E9" s="12" t="s">
        <v>2506</v>
      </c>
      <c r="F9" s="12" t="s">
        <v>2507</v>
      </c>
      <c r="G9" s="12" t="s">
        <v>2495</v>
      </c>
      <c r="H9" s="29" t="s">
        <v>2508</v>
      </c>
      <c r="I9" s="29" t="s">
        <v>2509</v>
      </c>
      <c r="J9" s="29" t="s">
        <v>2510</v>
      </c>
      <c r="K9" s="14" t="s">
        <v>2511</v>
      </c>
      <c r="L9" s="14">
        <v>54</v>
      </c>
    </row>
    <row r="10" s="12" customFormat="1" spans="1:12">
      <c r="A10" s="13">
        <v>95</v>
      </c>
      <c r="B10" s="12" t="s">
        <v>2512</v>
      </c>
      <c r="C10" s="12" t="s">
        <v>801</v>
      </c>
      <c r="D10" s="13">
        <v>748</v>
      </c>
      <c r="E10" s="12" t="s">
        <v>2513</v>
      </c>
      <c r="F10" s="12" t="s">
        <v>2514</v>
      </c>
      <c r="G10" s="12" t="s">
        <v>2495</v>
      </c>
      <c r="H10" s="29" t="s">
        <v>2515</v>
      </c>
      <c r="I10" s="29" t="s">
        <v>2516</v>
      </c>
      <c r="J10" s="29" t="s">
        <v>2517</v>
      </c>
      <c r="K10" s="14">
        <v>120</v>
      </c>
      <c r="L10" s="14">
        <v>30</v>
      </c>
    </row>
    <row r="11" s="12" customFormat="1" spans="1:12">
      <c r="A11" s="13">
        <v>94</v>
      </c>
      <c r="B11" s="12" t="s">
        <v>2518</v>
      </c>
      <c r="C11" s="12" t="s">
        <v>2519</v>
      </c>
      <c r="D11" s="13">
        <v>349</v>
      </c>
      <c r="E11" s="12" t="s">
        <v>2520</v>
      </c>
      <c r="F11" s="12" t="s">
        <v>2521</v>
      </c>
      <c r="G11" s="12" t="s">
        <v>2495</v>
      </c>
      <c r="H11" s="29" t="s">
        <v>2522</v>
      </c>
      <c r="I11" s="29" t="s">
        <v>2523</v>
      </c>
      <c r="J11" s="29" t="s">
        <v>2524</v>
      </c>
      <c r="K11" s="14">
        <v>20</v>
      </c>
      <c r="L11" s="14">
        <v>1</v>
      </c>
    </row>
    <row r="12" s="12" customFormat="1" spans="1:12">
      <c r="A12" s="13">
        <v>93</v>
      </c>
      <c r="B12" s="12" t="s">
        <v>2525</v>
      </c>
      <c r="C12" s="12" t="s">
        <v>2526</v>
      </c>
      <c r="D12" s="13">
        <v>545</v>
      </c>
      <c r="E12" s="12" t="s">
        <v>2527</v>
      </c>
      <c r="F12" s="12" t="s">
        <v>2528</v>
      </c>
      <c r="G12" s="12" t="s">
        <v>2495</v>
      </c>
      <c r="H12" s="29" t="s">
        <v>2529</v>
      </c>
      <c r="I12" s="29" t="s">
        <v>2530</v>
      </c>
      <c r="J12" s="29" t="s">
        <v>2531</v>
      </c>
      <c r="K12" s="14">
        <v>120</v>
      </c>
      <c r="L12" s="14">
        <v>5</v>
      </c>
    </row>
    <row r="13" s="12" customFormat="1" spans="1:12">
      <c r="A13" s="13">
        <v>92</v>
      </c>
      <c r="B13" s="12" t="s">
        <v>2532</v>
      </c>
      <c r="C13" s="12" t="s">
        <v>1834</v>
      </c>
      <c r="D13" s="13">
        <v>549</v>
      </c>
      <c r="E13" s="12" t="s">
        <v>2533</v>
      </c>
      <c r="F13" s="12" t="s">
        <v>2534</v>
      </c>
      <c r="G13" s="12" t="s">
        <v>2495</v>
      </c>
      <c r="H13" s="29" t="s">
        <v>2535</v>
      </c>
      <c r="I13" s="29" t="s">
        <v>2536</v>
      </c>
      <c r="J13" s="29" t="s">
        <v>2537</v>
      </c>
      <c r="K13" s="14">
        <v>40</v>
      </c>
      <c r="L13" s="14">
        <v>15</v>
      </c>
    </row>
    <row r="14" s="12" customFormat="1" spans="1:12">
      <c r="A14" s="13">
        <v>91</v>
      </c>
      <c r="B14" s="12" t="s">
        <v>2538</v>
      </c>
      <c r="C14" s="12" t="s">
        <v>390</v>
      </c>
      <c r="D14" s="13">
        <v>105751</v>
      </c>
      <c r="E14" s="12" t="s">
        <v>2539</v>
      </c>
      <c r="F14" s="12" t="s">
        <v>922</v>
      </c>
      <c r="G14" s="12" t="s">
        <v>2488</v>
      </c>
      <c r="H14" s="29" t="s">
        <v>2540</v>
      </c>
      <c r="I14" s="29" t="s">
        <v>2541</v>
      </c>
      <c r="J14" s="29" t="s">
        <v>2542</v>
      </c>
      <c r="K14" s="14">
        <v>80</v>
      </c>
      <c r="L14" s="14">
        <v>15</v>
      </c>
    </row>
    <row r="15" s="12" customFormat="1" spans="1:12">
      <c r="A15" s="13">
        <v>90</v>
      </c>
      <c r="B15" s="12" t="s">
        <v>2543</v>
      </c>
      <c r="C15" s="12" t="s">
        <v>2449</v>
      </c>
      <c r="D15" s="13">
        <v>103639</v>
      </c>
      <c r="E15" s="12" t="s">
        <v>2544</v>
      </c>
      <c r="F15" s="12" t="s">
        <v>578</v>
      </c>
      <c r="G15" s="12" t="s">
        <v>2488</v>
      </c>
      <c r="H15" s="29" t="s">
        <v>2545</v>
      </c>
      <c r="I15" s="29" t="s">
        <v>2546</v>
      </c>
      <c r="J15" s="29" t="s">
        <v>2547</v>
      </c>
      <c r="K15" s="14">
        <v>140</v>
      </c>
      <c r="L15" s="14">
        <v>7</v>
      </c>
    </row>
    <row r="16" s="12" customFormat="1" spans="1:12">
      <c r="A16" s="13">
        <v>89</v>
      </c>
      <c r="B16" s="12" t="s">
        <v>2548</v>
      </c>
      <c r="C16" s="12" t="s">
        <v>2274</v>
      </c>
      <c r="D16" s="13">
        <v>391</v>
      </c>
      <c r="E16" s="12" t="s">
        <v>2549</v>
      </c>
      <c r="F16" s="12" t="s">
        <v>2550</v>
      </c>
      <c r="G16" s="12" t="s">
        <v>2488</v>
      </c>
      <c r="H16" s="29" t="s">
        <v>2551</v>
      </c>
      <c r="I16" s="29" t="s">
        <v>2552</v>
      </c>
      <c r="J16" s="29" t="s">
        <v>2553</v>
      </c>
      <c r="K16" s="14">
        <v>20</v>
      </c>
      <c r="L16" s="14">
        <v>13</v>
      </c>
    </row>
    <row r="17" s="12" customFormat="1" spans="1:12">
      <c r="A17" s="13">
        <v>88</v>
      </c>
      <c r="B17" s="12" t="s">
        <v>2554</v>
      </c>
      <c r="C17" s="12" t="s">
        <v>647</v>
      </c>
      <c r="D17" s="13">
        <v>733</v>
      </c>
      <c r="E17" s="12" t="s">
        <v>2555</v>
      </c>
      <c r="F17" s="12" t="s">
        <v>2556</v>
      </c>
      <c r="G17" s="12" t="s">
        <v>2488</v>
      </c>
      <c r="H17" s="29" t="s">
        <v>2557</v>
      </c>
      <c r="I17" s="29" t="s">
        <v>2558</v>
      </c>
      <c r="J17" s="29" t="s">
        <v>2559</v>
      </c>
      <c r="K17" s="14">
        <v>100</v>
      </c>
      <c r="L17" s="14">
        <v>2</v>
      </c>
    </row>
    <row r="18" s="12" customFormat="1" spans="1:12">
      <c r="A18" s="13">
        <v>87</v>
      </c>
      <c r="B18" s="12" t="s">
        <v>2560</v>
      </c>
      <c r="C18" s="12" t="s">
        <v>2338</v>
      </c>
      <c r="D18" s="13">
        <v>104428</v>
      </c>
      <c r="E18" s="12" t="s">
        <v>2561</v>
      </c>
      <c r="F18" s="12" t="s">
        <v>1905</v>
      </c>
      <c r="G18" s="12" t="s">
        <v>2495</v>
      </c>
      <c r="H18" s="29" t="s">
        <v>2562</v>
      </c>
      <c r="I18" s="29" t="s">
        <v>2563</v>
      </c>
      <c r="J18" s="29" t="s">
        <v>2562</v>
      </c>
      <c r="K18" s="14">
        <v>180</v>
      </c>
      <c r="L18" s="14">
        <v>5</v>
      </c>
    </row>
    <row r="19" s="12" customFormat="1" spans="1:12">
      <c r="A19" s="13">
        <v>86</v>
      </c>
      <c r="B19" s="12" t="s">
        <v>2560</v>
      </c>
      <c r="C19" s="12" t="s">
        <v>647</v>
      </c>
      <c r="D19" s="13">
        <v>4435</v>
      </c>
      <c r="E19" s="12" t="s">
        <v>2555</v>
      </c>
      <c r="F19" s="12" t="s">
        <v>2556</v>
      </c>
      <c r="G19" s="12" t="s">
        <v>2488</v>
      </c>
      <c r="H19" s="29" t="s">
        <v>2557</v>
      </c>
      <c r="I19" s="29" t="s">
        <v>2564</v>
      </c>
      <c r="J19" s="29" t="s">
        <v>2558</v>
      </c>
      <c r="K19" s="14">
        <v>100</v>
      </c>
      <c r="L19" s="14">
        <v>2</v>
      </c>
    </row>
    <row r="20" s="12" customFormat="1" spans="1:12">
      <c r="A20" s="13">
        <v>85</v>
      </c>
      <c r="B20" s="12" t="s">
        <v>2565</v>
      </c>
      <c r="C20" s="12" t="s">
        <v>2020</v>
      </c>
      <c r="D20" s="13">
        <v>371</v>
      </c>
      <c r="E20" s="12" t="s">
        <v>2566</v>
      </c>
      <c r="F20" s="12" t="s">
        <v>2567</v>
      </c>
      <c r="G20" s="12" t="s">
        <v>2488</v>
      </c>
      <c r="H20" s="29" t="s">
        <v>2568</v>
      </c>
      <c r="I20" s="29" t="s">
        <v>2569</v>
      </c>
      <c r="J20" s="29" t="s">
        <v>2570</v>
      </c>
      <c r="K20" s="14">
        <v>100</v>
      </c>
      <c r="L20" s="14">
        <v>5</v>
      </c>
    </row>
    <row r="21" s="12" customFormat="1" spans="1:12">
      <c r="A21" s="13">
        <v>84</v>
      </c>
      <c r="B21" s="12" t="s">
        <v>2571</v>
      </c>
      <c r="C21" s="12" t="s">
        <v>1106</v>
      </c>
      <c r="D21" s="13">
        <v>707</v>
      </c>
      <c r="E21" s="12" t="s">
        <v>2572</v>
      </c>
      <c r="F21" s="12" t="s">
        <v>2573</v>
      </c>
      <c r="G21" s="12" t="s">
        <v>2488</v>
      </c>
      <c r="H21" s="29" t="s">
        <v>2574</v>
      </c>
      <c r="I21" s="29" t="s">
        <v>2575</v>
      </c>
      <c r="J21" s="29" t="s">
        <v>2576</v>
      </c>
      <c r="K21" s="14">
        <v>80</v>
      </c>
      <c r="L21" s="14">
        <v>12</v>
      </c>
    </row>
    <row r="22" s="12" customFormat="1" spans="1:12">
      <c r="A22" s="13">
        <v>83</v>
      </c>
      <c r="B22" s="12" t="s">
        <v>2577</v>
      </c>
      <c r="C22" s="12" t="s">
        <v>1267</v>
      </c>
      <c r="D22" s="13">
        <v>102565</v>
      </c>
      <c r="E22" s="12" t="s">
        <v>2578</v>
      </c>
      <c r="F22" s="12" t="s">
        <v>2579</v>
      </c>
      <c r="G22" s="12" t="s">
        <v>2580</v>
      </c>
      <c r="H22" s="29" t="s">
        <v>2581</v>
      </c>
      <c r="I22" s="29" t="s">
        <v>2582</v>
      </c>
      <c r="J22" s="29" t="s">
        <v>2583</v>
      </c>
      <c r="K22" s="14">
        <v>20</v>
      </c>
      <c r="L22" s="14">
        <v>11</v>
      </c>
    </row>
    <row r="23" s="12" customFormat="1" spans="1:12">
      <c r="A23" s="13">
        <v>82</v>
      </c>
      <c r="B23" s="12" t="s">
        <v>2584</v>
      </c>
      <c r="C23" s="12" t="s">
        <v>1801</v>
      </c>
      <c r="D23" s="13">
        <v>54</v>
      </c>
      <c r="E23" s="12" t="s">
        <v>2585</v>
      </c>
      <c r="F23" s="12" t="s">
        <v>2586</v>
      </c>
      <c r="G23" s="12" t="s">
        <v>2587</v>
      </c>
      <c r="H23" s="29" t="s">
        <v>2588</v>
      </c>
      <c r="I23" s="29" t="s">
        <v>2589</v>
      </c>
      <c r="J23" s="29" t="s">
        <v>2590</v>
      </c>
      <c r="K23" s="14">
        <v>120</v>
      </c>
      <c r="L23" s="14">
        <v>4</v>
      </c>
    </row>
    <row r="24" s="12" customFormat="1" spans="1:12">
      <c r="A24" s="13">
        <v>81</v>
      </c>
      <c r="B24" s="12" t="s">
        <v>2591</v>
      </c>
      <c r="C24" s="12" t="s">
        <v>1955</v>
      </c>
      <c r="D24" s="13">
        <v>106399</v>
      </c>
      <c r="E24" s="12" t="s">
        <v>2592</v>
      </c>
      <c r="F24" s="12" t="s">
        <v>2593</v>
      </c>
      <c r="G24" s="12" t="s">
        <v>2488</v>
      </c>
      <c r="H24" s="29" t="s">
        <v>2594</v>
      </c>
      <c r="I24" s="29" t="s">
        <v>2595</v>
      </c>
      <c r="J24" s="29" t="s">
        <v>2596</v>
      </c>
      <c r="K24" s="14">
        <v>160</v>
      </c>
      <c r="L24" s="14">
        <v>30</v>
      </c>
    </row>
    <row r="25" s="12" customFormat="1" spans="1:12">
      <c r="A25" s="13">
        <v>80</v>
      </c>
      <c r="B25" s="12" t="s">
        <v>2597</v>
      </c>
      <c r="C25" s="12" t="s">
        <v>1094</v>
      </c>
      <c r="D25" s="13">
        <v>724</v>
      </c>
      <c r="E25" s="12" t="s">
        <v>2598</v>
      </c>
      <c r="F25" s="12" t="s">
        <v>2599</v>
      </c>
      <c r="G25" s="12" t="s">
        <v>2488</v>
      </c>
      <c r="H25" s="29" t="s">
        <v>2600</v>
      </c>
      <c r="I25" s="29" t="s">
        <v>2601</v>
      </c>
      <c r="J25" s="29" t="s">
        <v>2602</v>
      </c>
      <c r="K25" s="14">
        <v>20</v>
      </c>
      <c r="L25" s="14">
        <v>8</v>
      </c>
    </row>
    <row r="26" s="12" customFormat="1" spans="1:12">
      <c r="A26" s="13">
        <v>79</v>
      </c>
      <c r="B26" s="12" t="s">
        <v>2603</v>
      </c>
      <c r="C26" s="12" t="s">
        <v>1855</v>
      </c>
      <c r="D26" s="13">
        <v>351</v>
      </c>
      <c r="E26" s="12" t="s">
        <v>2604</v>
      </c>
      <c r="F26" s="12" t="s">
        <v>2605</v>
      </c>
      <c r="G26" s="12" t="s">
        <v>2488</v>
      </c>
      <c r="H26" s="29" t="s">
        <v>2606</v>
      </c>
      <c r="I26" s="29" t="s">
        <v>2607</v>
      </c>
      <c r="J26" s="29" t="s">
        <v>2608</v>
      </c>
      <c r="K26" s="14">
        <v>300</v>
      </c>
      <c r="L26" s="14">
        <v>20</v>
      </c>
    </row>
    <row r="27" s="12" customFormat="1" spans="1:12">
      <c r="A27" s="13">
        <v>78</v>
      </c>
      <c r="B27" s="12" t="s">
        <v>2609</v>
      </c>
      <c r="C27" s="12" t="s">
        <v>2610</v>
      </c>
      <c r="D27" s="13">
        <v>741</v>
      </c>
      <c r="E27" s="12" t="s">
        <v>2611</v>
      </c>
      <c r="F27" s="12" t="s">
        <v>2612</v>
      </c>
      <c r="G27" s="12" t="s">
        <v>2488</v>
      </c>
      <c r="H27" s="29" t="s">
        <v>2613</v>
      </c>
      <c r="I27" s="29" t="s">
        <v>2614</v>
      </c>
      <c r="J27" s="29" t="s">
        <v>2615</v>
      </c>
      <c r="K27" s="14">
        <v>40</v>
      </c>
      <c r="L27" s="14">
        <v>21</v>
      </c>
    </row>
    <row r="28" s="12" customFormat="1" spans="1:12">
      <c r="A28" s="13">
        <v>77</v>
      </c>
      <c r="B28" s="12" t="s">
        <v>2616</v>
      </c>
      <c r="C28" s="12" t="s">
        <v>2617</v>
      </c>
      <c r="D28" s="13">
        <v>571</v>
      </c>
      <c r="E28" s="12" t="s">
        <v>2618</v>
      </c>
      <c r="F28" s="12" t="s">
        <v>2619</v>
      </c>
      <c r="G28" s="12" t="s">
        <v>2495</v>
      </c>
      <c r="H28" s="29" t="s">
        <v>2620</v>
      </c>
      <c r="I28" s="29" t="s">
        <v>2621</v>
      </c>
      <c r="J28" s="29" t="s">
        <v>2622</v>
      </c>
      <c r="K28" s="14">
        <v>700</v>
      </c>
      <c r="L28" s="14">
        <v>51</v>
      </c>
    </row>
    <row r="29" s="12" customFormat="1" spans="1:12">
      <c r="A29" s="13">
        <v>76</v>
      </c>
      <c r="B29" s="12" t="s">
        <v>2623</v>
      </c>
      <c r="C29" s="12" t="s">
        <v>2266</v>
      </c>
      <c r="D29" s="13">
        <v>103198</v>
      </c>
      <c r="E29" s="12" t="s">
        <v>2624</v>
      </c>
      <c r="F29" s="12" t="s">
        <v>2625</v>
      </c>
      <c r="G29" s="12" t="s">
        <v>2488</v>
      </c>
      <c r="H29" s="29" t="s">
        <v>2626</v>
      </c>
      <c r="I29" s="29" t="s">
        <v>2627</v>
      </c>
      <c r="J29" s="29" t="s">
        <v>2628</v>
      </c>
      <c r="K29" s="14">
        <v>160</v>
      </c>
      <c r="L29" s="14">
        <v>55</v>
      </c>
    </row>
    <row r="30" s="12" customFormat="1" spans="1:12">
      <c r="A30" s="13">
        <v>75</v>
      </c>
      <c r="B30" s="12" t="s">
        <v>2629</v>
      </c>
      <c r="C30" s="12" t="s">
        <v>1876</v>
      </c>
      <c r="D30" s="13">
        <v>710</v>
      </c>
      <c r="E30" s="12" t="s">
        <v>2630</v>
      </c>
      <c r="F30" s="12" t="s">
        <v>2631</v>
      </c>
      <c r="G30" s="12" t="s">
        <v>2495</v>
      </c>
      <c r="H30" s="29" t="s">
        <v>2632</v>
      </c>
      <c r="I30" s="29" t="s">
        <v>2633</v>
      </c>
      <c r="J30" s="29" t="s">
        <v>2634</v>
      </c>
      <c r="K30" s="14">
        <v>100</v>
      </c>
      <c r="L30" s="14">
        <v>2</v>
      </c>
    </row>
    <row r="31" s="12" customFormat="1" spans="1:12">
      <c r="A31" s="13">
        <v>74</v>
      </c>
      <c r="B31" s="12" t="s">
        <v>2635</v>
      </c>
      <c r="C31" s="12" t="s">
        <v>2636</v>
      </c>
      <c r="D31" s="13">
        <v>713</v>
      </c>
      <c r="E31" s="12" t="s">
        <v>2637</v>
      </c>
      <c r="F31" s="12" t="s">
        <v>2638</v>
      </c>
      <c r="G31" s="12" t="s">
        <v>2488</v>
      </c>
      <c r="H31" s="29" t="s">
        <v>2639</v>
      </c>
      <c r="I31" s="29" t="s">
        <v>2640</v>
      </c>
      <c r="J31" s="29" t="s">
        <v>2641</v>
      </c>
      <c r="K31" s="14">
        <v>600</v>
      </c>
      <c r="L31" s="14">
        <v>1</v>
      </c>
    </row>
    <row r="32" s="12" customFormat="1" spans="1:12">
      <c r="A32" s="13">
        <v>73</v>
      </c>
      <c r="B32" s="12" t="s">
        <v>2642</v>
      </c>
      <c r="C32" s="12" t="s">
        <v>1989</v>
      </c>
      <c r="D32" s="13">
        <v>359</v>
      </c>
      <c r="E32" s="12" t="s">
        <v>2643</v>
      </c>
      <c r="F32" s="12" t="s">
        <v>2644</v>
      </c>
      <c r="G32" s="12" t="s">
        <v>2488</v>
      </c>
      <c r="H32" s="29" t="s">
        <v>2645</v>
      </c>
      <c r="I32" s="29" t="s">
        <v>2646</v>
      </c>
      <c r="J32" s="29" t="s">
        <v>2647</v>
      </c>
      <c r="K32" s="14">
        <v>80</v>
      </c>
      <c r="L32" s="14">
        <v>53</v>
      </c>
    </row>
    <row r="33" s="12" customFormat="1" spans="1:12">
      <c r="A33" s="13">
        <v>72</v>
      </c>
      <c r="B33" s="12" t="s">
        <v>2648</v>
      </c>
      <c r="C33" s="12" t="s">
        <v>1759</v>
      </c>
      <c r="D33" s="13">
        <v>572</v>
      </c>
      <c r="E33" s="12" t="s">
        <v>2649</v>
      </c>
      <c r="F33" s="12" t="s">
        <v>2650</v>
      </c>
      <c r="G33" s="12" t="s">
        <v>2495</v>
      </c>
      <c r="H33" s="29" t="s">
        <v>2651</v>
      </c>
      <c r="I33" s="29" t="s">
        <v>2652</v>
      </c>
      <c r="J33" s="29" t="s">
        <v>2653</v>
      </c>
      <c r="K33" s="14">
        <v>200</v>
      </c>
      <c r="L33" s="14">
        <v>2</v>
      </c>
    </row>
    <row r="34" s="12" customFormat="1" spans="1:12">
      <c r="A34" s="13">
        <v>71</v>
      </c>
      <c r="B34" s="12" t="s">
        <v>2654</v>
      </c>
      <c r="C34" s="12" t="s">
        <v>2319</v>
      </c>
      <c r="D34" s="13">
        <v>104430</v>
      </c>
      <c r="E34" s="12" t="s">
        <v>2655</v>
      </c>
      <c r="F34" s="12" t="s">
        <v>1449</v>
      </c>
      <c r="G34" s="12" t="s">
        <v>2488</v>
      </c>
      <c r="H34" s="29" t="s">
        <v>2656</v>
      </c>
      <c r="I34" s="29" t="s">
        <v>2657</v>
      </c>
      <c r="J34" s="29" t="s">
        <v>2658</v>
      </c>
      <c r="K34" s="14">
        <v>300</v>
      </c>
      <c r="L34" s="14">
        <v>15</v>
      </c>
    </row>
    <row r="35" s="12" customFormat="1" spans="1:12">
      <c r="A35" s="13">
        <v>70</v>
      </c>
      <c r="B35" s="12" t="s">
        <v>2659</v>
      </c>
      <c r="C35" s="12" t="s">
        <v>2660</v>
      </c>
      <c r="D35" s="13">
        <v>106568</v>
      </c>
      <c r="E35" s="12" t="s">
        <v>2661</v>
      </c>
      <c r="F35" s="12" t="s">
        <v>2662</v>
      </c>
      <c r="G35" s="12" t="s">
        <v>2488</v>
      </c>
      <c r="H35" s="29" t="s">
        <v>2663</v>
      </c>
      <c r="I35" s="29" t="s">
        <v>2664</v>
      </c>
      <c r="J35" s="29" t="s">
        <v>2665</v>
      </c>
      <c r="K35" s="14">
        <v>40</v>
      </c>
      <c r="L35" s="14">
        <v>7</v>
      </c>
    </row>
    <row r="36" s="12" customFormat="1" spans="1:12">
      <c r="A36" s="13">
        <v>69</v>
      </c>
      <c r="B36" s="12" t="s">
        <v>2666</v>
      </c>
      <c r="C36" s="12" t="s">
        <v>2388</v>
      </c>
      <c r="D36" s="13">
        <v>591</v>
      </c>
      <c r="E36" s="12" t="s">
        <v>2667</v>
      </c>
      <c r="F36" s="12" t="s">
        <v>2668</v>
      </c>
      <c r="G36" s="12" t="s">
        <v>2495</v>
      </c>
      <c r="H36" s="29" t="s">
        <v>2669</v>
      </c>
      <c r="I36" s="29" t="s">
        <v>2670</v>
      </c>
      <c r="J36" s="29" t="s">
        <v>2671</v>
      </c>
      <c r="K36" s="14" t="s">
        <v>2511</v>
      </c>
      <c r="L36" s="14">
        <v>12</v>
      </c>
    </row>
    <row r="37" s="12" customFormat="1" spans="1:12">
      <c r="A37" s="13">
        <v>68</v>
      </c>
      <c r="B37" s="12" t="s">
        <v>2666</v>
      </c>
      <c r="C37" s="12" t="s">
        <v>1296</v>
      </c>
      <c r="D37" s="20">
        <v>106569</v>
      </c>
      <c r="E37" s="12" t="s">
        <v>2672</v>
      </c>
      <c r="F37" s="12" t="s">
        <v>363</v>
      </c>
      <c r="G37" s="12" t="s">
        <v>2488</v>
      </c>
      <c r="H37" s="29" t="s">
        <v>2673</v>
      </c>
      <c r="I37" s="29" t="s">
        <v>2674</v>
      </c>
      <c r="J37" s="29" t="s">
        <v>2675</v>
      </c>
      <c r="K37" s="14">
        <v>20</v>
      </c>
      <c r="L37" s="14">
        <v>2</v>
      </c>
    </row>
    <row r="38" s="12" customFormat="1" spans="1:12">
      <c r="A38" s="13">
        <v>67</v>
      </c>
      <c r="B38" s="12" t="s">
        <v>2676</v>
      </c>
      <c r="C38" s="12" t="s">
        <v>988</v>
      </c>
      <c r="D38" s="13">
        <v>582</v>
      </c>
      <c r="E38" s="12" t="s">
        <v>2677</v>
      </c>
      <c r="F38" s="12" t="s">
        <v>2678</v>
      </c>
      <c r="G38" s="12" t="s">
        <v>2488</v>
      </c>
      <c r="H38" s="29" t="s">
        <v>2679</v>
      </c>
      <c r="I38" s="29" t="s">
        <v>2680</v>
      </c>
      <c r="J38" s="29" t="s">
        <v>2681</v>
      </c>
      <c r="K38" s="14">
        <v>120</v>
      </c>
      <c r="L38" s="14">
        <v>10</v>
      </c>
    </row>
    <row r="39" s="12" customFormat="1" spans="1:12">
      <c r="A39" s="13">
        <v>66</v>
      </c>
      <c r="B39" s="12" t="s">
        <v>2682</v>
      </c>
      <c r="C39" s="12" t="s">
        <v>2328</v>
      </c>
      <c r="D39" s="13">
        <v>585</v>
      </c>
      <c r="E39" s="12" t="s">
        <v>2683</v>
      </c>
      <c r="F39" s="12" t="s">
        <v>2684</v>
      </c>
      <c r="G39" s="12" t="s">
        <v>2488</v>
      </c>
      <c r="H39" s="29" t="s">
        <v>2685</v>
      </c>
      <c r="I39" s="29" t="s">
        <v>2686</v>
      </c>
      <c r="J39" s="29" t="s">
        <v>2687</v>
      </c>
      <c r="K39" s="14">
        <v>200</v>
      </c>
      <c r="L39" s="14">
        <v>7</v>
      </c>
    </row>
    <row r="40" s="12" customFormat="1" spans="1:12">
      <c r="A40" s="13">
        <v>65</v>
      </c>
      <c r="B40" s="12" t="s">
        <v>2688</v>
      </c>
      <c r="C40" s="12" t="s">
        <v>1536</v>
      </c>
      <c r="D40" s="20">
        <v>102934</v>
      </c>
      <c r="E40" s="12" t="s">
        <v>2689</v>
      </c>
      <c r="F40" s="12" t="s">
        <v>2690</v>
      </c>
      <c r="G40" s="12" t="s">
        <v>2488</v>
      </c>
      <c r="H40" s="29" t="s">
        <v>2691</v>
      </c>
      <c r="I40" s="29" t="s">
        <v>2692</v>
      </c>
      <c r="J40" s="29" t="s">
        <v>2693</v>
      </c>
      <c r="K40" s="14">
        <v>60</v>
      </c>
      <c r="L40" s="14">
        <v>15</v>
      </c>
    </row>
    <row r="41" s="12" customFormat="1" spans="1:12">
      <c r="A41" s="13">
        <v>64</v>
      </c>
      <c r="B41" s="12" t="s">
        <v>2694</v>
      </c>
      <c r="C41" s="12" t="s">
        <v>2274</v>
      </c>
      <c r="D41" s="13">
        <v>391</v>
      </c>
      <c r="E41" s="12" t="s">
        <v>2549</v>
      </c>
      <c r="F41" s="12" t="s">
        <v>2550</v>
      </c>
      <c r="G41" s="12" t="s">
        <v>2488</v>
      </c>
      <c r="H41" s="29" t="s">
        <v>2695</v>
      </c>
      <c r="I41" s="29" t="s">
        <v>2552</v>
      </c>
      <c r="J41" s="29" t="s">
        <v>2553</v>
      </c>
      <c r="K41" s="14">
        <v>20</v>
      </c>
      <c r="L41" s="14">
        <v>13</v>
      </c>
    </row>
    <row r="42" s="12" customFormat="1" spans="1:12">
      <c r="A42" s="13">
        <v>63</v>
      </c>
      <c r="B42" s="12" t="s">
        <v>2696</v>
      </c>
      <c r="C42" s="12" t="s">
        <v>2299</v>
      </c>
      <c r="D42" s="13">
        <v>514</v>
      </c>
      <c r="E42" s="12" t="s">
        <v>2697</v>
      </c>
      <c r="F42" s="12" t="s">
        <v>386</v>
      </c>
      <c r="G42" s="12" t="s">
        <v>2495</v>
      </c>
      <c r="H42" s="29" t="s">
        <v>2698</v>
      </c>
      <c r="I42" s="29" t="s">
        <v>2699</v>
      </c>
      <c r="J42" s="29" t="s">
        <v>2700</v>
      </c>
      <c r="K42" s="14">
        <v>100</v>
      </c>
      <c r="L42" s="14">
        <v>31</v>
      </c>
    </row>
    <row r="43" s="12" customFormat="1" spans="1:12">
      <c r="A43" s="13">
        <v>62</v>
      </c>
      <c r="B43" s="12" t="s">
        <v>2701</v>
      </c>
      <c r="C43" s="12" t="s">
        <v>1691</v>
      </c>
      <c r="D43" s="13">
        <v>311</v>
      </c>
      <c r="E43" s="12" t="s">
        <v>2702</v>
      </c>
      <c r="F43" s="12" t="s">
        <v>2703</v>
      </c>
      <c r="G43" s="12" t="s">
        <v>2580</v>
      </c>
      <c r="H43" s="29" t="s">
        <v>2704</v>
      </c>
      <c r="I43" s="29" t="s">
        <v>2705</v>
      </c>
      <c r="J43" s="29" t="s">
        <v>2706</v>
      </c>
      <c r="K43" s="14">
        <v>240</v>
      </c>
      <c r="L43" s="14">
        <v>4</v>
      </c>
    </row>
    <row r="44" s="12" customFormat="1" spans="1:12">
      <c r="A44" s="13">
        <v>61</v>
      </c>
      <c r="B44" s="12" t="s">
        <v>2707</v>
      </c>
      <c r="C44" s="12" t="s">
        <v>2708</v>
      </c>
      <c r="D44" s="13">
        <v>101453</v>
      </c>
      <c r="E44" s="12" t="s">
        <v>2709</v>
      </c>
      <c r="F44" s="12" t="s">
        <v>2710</v>
      </c>
      <c r="G44" s="12" t="s">
        <v>2488</v>
      </c>
      <c r="H44" s="29" t="s">
        <v>2711</v>
      </c>
      <c r="I44" s="29" t="s">
        <v>2712</v>
      </c>
      <c r="J44" s="29" t="s">
        <v>2713</v>
      </c>
      <c r="K44" s="14">
        <v>200</v>
      </c>
      <c r="L44" s="14">
        <v>32</v>
      </c>
    </row>
    <row r="45" s="12" customFormat="1" spans="1:12">
      <c r="A45" s="13">
        <v>60</v>
      </c>
      <c r="B45" s="12" t="s">
        <v>2714</v>
      </c>
      <c r="C45" s="12" t="s">
        <v>772</v>
      </c>
      <c r="D45" s="13">
        <v>103199</v>
      </c>
      <c r="E45" s="12" t="s">
        <v>2715</v>
      </c>
      <c r="F45" s="12" t="s">
        <v>776</v>
      </c>
      <c r="G45" s="12" t="s">
        <v>2488</v>
      </c>
      <c r="H45" s="29" t="s">
        <v>2716</v>
      </c>
      <c r="I45" s="29" t="s">
        <v>2717</v>
      </c>
      <c r="J45" s="29" t="s">
        <v>2718</v>
      </c>
      <c r="K45" s="14">
        <v>3</v>
      </c>
      <c r="L45" s="14">
        <v>8</v>
      </c>
    </row>
    <row r="46" s="12" customFormat="1" spans="1:12">
      <c r="A46" s="13">
        <v>59</v>
      </c>
      <c r="B46" s="12" t="s">
        <v>2719</v>
      </c>
      <c r="C46" s="12" t="s">
        <v>2348</v>
      </c>
      <c r="D46" s="13">
        <v>598</v>
      </c>
      <c r="E46" s="12" t="s">
        <v>2720</v>
      </c>
      <c r="F46" s="12" t="s">
        <v>2721</v>
      </c>
      <c r="G46" s="12" t="s">
        <v>2488</v>
      </c>
      <c r="H46" s="29" t="s">
        <v>2722</v>
      </c>
      <c r="I46" s="29" t="s">
        <v>2723</v>
      </c>
      <c r="J46" s="29" t="s">
        <v>2724</v>
      </c>
      <c r="K46" s="14">
        <v>280</v>
      </c>
      <c r="L46" s="14">
        <v>23</v>
      </c>
    </row>
    <row r="47" s="12" customFormat="1" spans="1:12">
      <c r="A47" s="13">
        <v>58</v>
      </c>
      <c r="B47" s="12" t="s">
        <v>2725</v>
      </c>
      <c r="C47" s="12" t="s">
        <v>1060</v>
      </c>
      <c r="D47" s="13">
        <v>709</v>
      </c>
      <c r="E47" s="12" t="s">
        <v>2726</v>
      </c>
      <c r="F47" s="12" t="s">
        <v>2727</v>
      </c>
      <c r="G47" s="12" t="s">
        <v>2488</v>
      </c>
      <c r="H47" s="29" t="s">
        <v>2728</v>
      </c>
      <c r="I47" s="29" t="s">
        <v>2729</v>
      </c>
      <c r="J47" s="29" t="s">
        <v>2730</v>
      </c>
      <c r="K47" s="14">
        <v>120</v>
      </c>
      <c r="L47" s="14">
        <v>7</v>
      </c>
    </row>
    <row r="48" s="12" customFormat="1" spans="1:12">
      <c r="A48" s="13">
        <v>57</v>
      </c>
      <c r="B48" s="12" t="s">
        <v>2725</v>
      </c>
      <c r="C48" s="12" t="s">
        <v>1088</v>
      </c>
      <c r="D48" s="13">
        <v>743</v>
      </c>
      <c r="E48" s="12" t="s">
        <v>2731</v>
      </c>
      <c r="F48" s="12" t="s">
        <v>2732</v>
      </c>
      <c r="G48" s="12" t="s">
        <v>2495</v>
      </c>
      <c r="H48" s="29" t="s">
        <v>2733</v>
      </c>
      <c r="I48" s="29" t="s">
        <v>2734</v>
      </c>
      <c r="J48" s="29" t="s">
        <v>2735</v>
      </c>
      <c r="K48" s="14">
        <v>80</v>
      </c>
      <c r="L48" s="14">
        <v>6</v>
      </c>
    </row>
    <row r="49" s="12" customFormat="1" spans="1:12">
      <c r="A49" s="13">
        <v>56</v>
      </c>
      <c r="B49" s="12" t="s">
        <v>2736</v>
      </c>
      <c r="C49" s="12" t="s">
        <v>2737</v>
      </c>
      <c r="D49" s="13">
        <v>718</v>
      </c>
      <c r="E49" s="12" t="s">
        <v>2738</v>
      </c>
      <c r="F49" s="12" t="s">
        <v>2739</v>
      </c>
      <c r="G49" s="12" t="s">
        <v>2488</v>
      </c>
      <c r="H49" s="29" t="s">
        <v>2740</v>
      </c>
      <c r="I49" s="29" t="s">
        <v>2741</v>
      </c>
      <c r="J49" s="29" t="s">
        <v>2742</v>
      </c>
      <c r="K49" s="14">
        <v>80</v>
      </c>
      <c r="L49" s="14" t="s">
        <v>2511</v>
      </c>
    </row>
    <row r="50" s="12" customFormat="1" spans="1:12">
      <c r="A50" s="13">
        <v>55</v>
      </c>
      <c r="B50" s="12" t="s">
        <v>2743</v>
      </c>
      <c r="C50" s="12" t="s">
        <v>705</v>
      </c>
      <c r="D50" s="13">
        <v>329</v>
      </c>
      <c r="E50" s="12" t="s">
        <v>2744</v>
      </c>
      <c r="F50" s="12" t="s">
        <v>2745</v>
      </c>
      <c r="G50" s="12" t="s">
        <v>2488</v>
      </c>
      <c r="H50" s="29" t="s">
        <v>2746</v>
      </c>
      <c r="I50" s="29" t="s">
        <v>2747</v>
      </c>
      <c r="J50" s="29" t="s">
        <v>2748</v>
      </c>
      <c r="K50" s="14" t="s">
        <v>2511</v>
      </c>
      <c r="L50" s="14">
        <v>3</v>
      </c>
    </row>
    <row r="51" s="12" customFormat="1" spans="1:12">
      <c r="A51" s="13">
        <v>54</v>
      </c>
      <c r="B51" s="12" t="s">
        <v>2749</v>
      </c>
      <c r="C51" s="12" t="s">
        <v>1556</v>
      </c>
      <c r="D51" s="13">
        <v>515</v>
      </c>
      <c r="E51" s="12" t="s">
        <v>2750</v>
      </c>
      <c r="F51" s="12" t="s">
        <v>2751</v>
      </c>
      <c r="G51" s="12" t="s">
        <v>2587</v>
      </c>
      <c r="H51" s="29" t="s">
        <v>2752</v>
      </c>
      <c r="I51" s="29" t="s">
        <v>2753</v>
      </c>
      <c r="J51" s="29" t="s">
        <v>2754</v>
      </c>
      <c r="K51" s="14">
        <v>40</v>
      </c>
      <c r="L51" s="14">
        <v>2</v>
      </c>
    </row>
    <row r="52" s="12" customFormat="1" spans="1:12">
      <c r="A52" s="13">
        <v>53</v>
      </c>
      <c r="B52" s="12" t="s">
        <v>2755</v>
      </c>
      <c r="C52" s="12" t="s">
        <v>2756</v>
      </c>
      <c r="D52" s="13">
        <v>105396</v>
      </c>
      <c r="E52" s="12" t="s">
        <v>2757</v>
      </c>
      <c r="F52" s="12" t="s">
        <v>2758</v>
      </c>
      <c r="G52" s="12" t="s">
        <v>2488</v>
      </c>
      <c r="H52" s="29" t="s">
        <v>2759</v>
      </c>
      <c r="I52" s="29" t="s">
        <v>2760</v>
      </c>
      <c r="J52" s="29" t="s">
        <v>2761</v>
      </c>
      <c r="K52" s="14" t="s">
        <v>2511</v>
      </c>
      <c r="L52" s="14" t="s">
        <v>2511</v>
      </c>
    </row>
    <row r="53" s="12" customFormat="1" spans="1:12">
      <c r="A53" s="13">
        <v>52</v>
      </c>
      <c r="B53" s="12" t="s">
        <v>2762</v>
      </c>
      <c r="C53" s="12" t="s">
        <v>1940</v>
      </c>
      <c r="D53" s="13">
        <v>52</v>
      </c>
      <c r="E53" s="12" t="s">
        <v>2763</v>
      </c>
      <c r="F53" s="12" t="s">
        <v>2764</v>
      </c>
      <c r="G53" s="12" t="s">
        <v>2495</v>
      </c>
      <c r="H53" s="29" t="s">
        <v>2765</v>
      </c>
      <c r="I53" s="29" t="s">
        <v>2766</v>
      </c>
      <c r="J53" s="29" t="s">
        <v>2767</v>
      </c>
      <c r="K53" s="14">
        <v>240</v>
      </c>
      <c r="L53" s="14">
        <v>5</v>
      </c>
    </row>
    <row r="54" s="12" customFormat="1" spans="1:12">
      <c r="A54" s="13">
        <v>51</v>
      </c>
      <c r="B54" s="12" t="s">
        <v>2768</v>
      </c>
      <c r="C54" s="12" t="s">
        <v>1370</v>
      </c>
      <c r="D54" s="13">
        <v>573</v>
      </c>
      <c r="E54" s="12" t="s">
        <v>2769</v>
      </c>
      <c r="F54" s="12" t="s">
        <v>2770</v>
      </c>
      <c r="G54" s="12" t="s">
        <v>2495</v>
      </c>
      <c r="H54" s="29" t="s">
        <v>2771</v>
      </c>
      <c r="I54" s="29" t="s">
        <v>2772</v>
      </c>
      <c r="J54" s="29" t="s">
        <v>2773</v>
      </c>
      <c r="K54" s="14">
        <v>280</v>
      </c>
      <c r="L54" s="14">
        <v>12</v>
      </c>
    </row>
    <row r="55" s="12" customFormat="1" spans="1:12">
      <c r="A55" s="13">
        <v>50</v>
      </c>
      <c r="B55" s="12" t="s">
        <v>2774</v>
      </c>
      <c r="C55" s="12" t="s">
        <v>1659</v>
      </c>
      <c r="D55" s="13">
        <v>308</v>
      </c>
      <c r="E55" s="12" t="s">
        <v>2775</v>
      </c>
      <c r="F55" s="12" t="s">
        <v>2776</v>
      </c>
      <c r="G55" s="12" t="s">
        <v>2580</v>
      </c>
      <c r="H55" s="29" t="s">
        <v>2777</v>
      </c>
      <c r="I55" s="29" t="s">
        <v>2778</v>
      </c>
      <c r="J55" s="29" t="s">
        <v>2779</v>
      </c>
      <c r="K55" s="14">
        <v>100</v>
      </c>
      <c r="L55" s="14">
        <v>6</v>
      </c>
    </row>
    <row r="56" s="12" customFormat="1" spans="1:12">
      <c r="A56" s="13">
        <v>49</v>
      </c>
      <c r="B56" s="12" t="s">
        <v>2774</v>
      </c>
      <c r="C56" s="12" t="s">
        <v>1556</v>
      </c>
      <c r="D56" s="13">
        <v>339</v>
      </c>
      <c r="E56" s="12" t="s">
        <v>2780</v>
      </c>
      <c r="F56" s="12" t="s">
        <v>2781</v>
      </c>
      <c r="G56" s="12" t="s">
        <v>2495</v>
      </c>
      <c r="H56" s="29" t="s">
        <v>2782</v>
      </c>
      <c r="I56" s="29" t="s">
        <v>2783</v>
      </c>
      <c r="J56" s="29" t="s">
        <v>2784</v>
      </c>
      <c r="K56" s="14">
        <v>1</v>
      </c>
      <c r="L56" s="14">
        <v>2</v>
      </c>
    </row>
    <row r="57" s="12" customFormat="1" spans="1:12">
      <c r="A57" s="13">
        <v>48</v>
      </c>
      <c r="B57" s="12" t="s">
        <v>2785</v>
      </c>
      <c r="C57" s="12" t="s">
        <v>2786</v>
      </c>
      <c r="D57" s="13">
        <v>106485</v>
      </c>
      <c r="E57" s="12" t="s">
        <v>2787</v>
      </c>
      <c r="F57" s="12" t="s">
        <v>2788</v>
      </c>
      <c r="G57" s="12" t="s">
        <v>2488</v>
      </c>
      <c r="H57" s="29" t="s">
        <v>2789</v>
      </c>
      <c r="I57" s="29" t="s">
        <v>2790</v>
      </c>
      <c r="J57" s="29" t="s">
        <v>2791</v>
      </c>
      <c r="K57" s="14">
        <v>100</v>
      </c>
      <c r="L57" s="14">
        <v>30</v>
      </c>
    </row>
    <row r="58" s="12" customFormat="1" spans="1:12">
      <c r="A58" s="13">
        <v>47</v>
      </c>
      <c r="B58" s="12" t="s">
        <v>2792</v>
      </c>
      <c r="C58" s="12" t="s">
        <v>1891</v>
      </c>
      <c r="D58" s="13">
        <v>706</v>
      </c>
      <c r="E58" s="12" t="s">
        <v>2793</v>
      </c>
      <c r="F58" s="12" t="s">
        <v>2794</v>
      </c>
      <c r="G58" s="12" t="s">
        <v>2488</v>
      </c>
      <c r="H58" s="29" t="s">
        <v>2795</v>
      </c>
      <c r="I58" s="29" t="s">
        <v>2796</v>
      </c>
      <c r="J58" s="29" t="s">
        <v>2797</v>
      </c>
      <c r="K58" s="14">
        <v>60</v>
      </c>
      <c r="L58" s="14">
        <v>10</v>
      </c>
    </row>
    <row r="59" s="12" customFormat="1" spans="1:12">
      <c r="A59" s="13">
        <v>46</v>
      </c>
      <c r="B59" s="12" t="s">
        <v>2798</v>
      </c>
      <c r="C59" s="12" t="s">
        <v>2052</v>
      </c>
      <c r="D59" s="13">
        <v>399</v>
      </c>
      <c r="E59" s="12" t="s">
        <v>2799</v>
      </c>
      <c r="F59" s="12" t="s">
        <v>2800</v>
      </c>
      <c r="G59" s="12" t="s">
        <v>2488</v>
      </c>
      <c r="H59" s="29" t="s">
        <v>2801</v>
      </c>
      <c r="I59" s="29" t="s">
        <v>2802</v>
      </c>
      <c r="J59" s="29" t="s">
        <v>2803</v>
      </c>
      <c r="K59" s="14">
        <v>120</v>
      </c>
      <c r="L59" s="14">
        <v>5</v>
      </c>
    </row>
    <row r="60" s="12" customFormat="1" spans="1:12">
      <c r="A60" s="13">
        <v>45</v>
      </c>
      <c r="B60" s="12" t="s">
        <v>2804</v>
      </c>
      <c r="C60" s="12" t="s">
        <v>2005</v>
      </c>
      <c r="D60" s="13">
        <v>102564</v>
      </c>
      <c r="E60" s="12" t="s">
        <v>2805</v>
      </c>
      <c r="F60" s="12" t="s">
        <v>2806</v>
      </c>
      <c r="G60" s="12" t="s">
        <v>2495</v>
      </c>
      <c r="H60" s="29" t="s">
        <v>2807</v>
      </c>
      <c r="I60" s="29" t="s">
        <v>2808</v>
      </c>
      <c r="J60" s="29" t="s">
        <v>2809</v>
      </c>
      <c r="K60" s="14">
        <v>80</v>
      </c>
      <c r="L60" s="14">
        <v>1</v>
      </c>
    </row>
    <row r="61" s="12" customFormat="1" spans="1:12">
      <c r="A61" s="13">
        <v>44</v>
      </c>
      <c r="B61" s="12" t="s">
        <v>2810</v>
      </c>
      <c r="C61" s="12" t="s">
        <v>2811</v>
      </c>
      <c r="D61" s="13">
        <v>108277</v>
      </c>
      <c r="E61" s="12" t="s">
        <v>2812</v>
      </c>
      <c r="F61" s="12" t="s">
        <v>517</v>
      </c>
      <c r="G61" s="12" t="s">
        <v>2488</v>
      </c>
      <c r="H61" s="29" t="s">
        <v>2813</v>
      </c>
      <c r="I61" s="29" t="s">
        <v>2814</v>
      </c>
      <c r="J61" s="29" t="s">
        <v>2815</v>
      </c>
      <c r="K61" s="14">
        <v>160</v>
      </c>
      <c r="L61" s="14">
        <v>8</v>
      </c>
    </row>
    <row r="62" s="12" customFormat="1" spans="1:12">
      <c r="A62" s="13">
        <v>43</v>
      </c>
      <c r="B62" s="12" t="s">
        <v>2816</v>
      </c>
      <c r="C62" s="12" t="s">
        <v>2057</v>
      </c>
      <c r="D62" s="13">
        <v>105910</v>
      </c>
      <c r="E62" s="12" t="s">
        <v>2817</v>
      </c>
      <c r="F62" s="12" t="s">
        <v>416</v>
      </c>
      <c r="G62" s="12" t="s">
        <v>2495</v>
      </c>
      <c r="H62" s="29" t="s">
        <v>2818</v>
      </c>
      <c r="I62" s="29" t="s">
        <v>2819</v>
      </c>
      <c r="J62" s="29" t="s">
        <v>2820</v>
      </c>
      <c r="K62" s="14">
        <v>40</v>
      </c>
      <c r="L62" s="14">
        <v>3</v>
      </c>
    </row>
    <row r="63" s="12" customFormat="1" spans="1:12">
      <c r="A63" s="13">
        <v>42</v>
      </c>
      <c r="B63" s="12" t="s">
        <v>2821</v>
      </c>
      <c r="C63" s="12" t="s">
        <v>1157</v>
      </c>
      <c r="D63" s="13">
        <v>104838</v>
      </c>
      <c r="E63" s="12" t="s">
        <v>2822</v>
      </c>
      <c r="F63" s="12" t="s">
        <v>1071</v>
      </c>
      <c r="G63" s="12" t="s">
        <v>2495</v>
      </c>
      <c r="H63" s="29" t="s">
        <v>2823</v>
      </c>
      <c r="I63" s="29" t="s">
        <v>2824</v>
      </c>
      <c r="J63" s="29" t="s">
        <v>2825</v>
      </c>
      <c r="K63" s="14" t="s">
        <v>2511</v>
      </c>
      <c r="L63" s="14">
        <v>3</v>
      </c>
    </row>
    <row r="64" s="12" customFormat="1" spans="1:12">
      <c r="A64" s="13">
        <v>41</v>
      </c>
      <c r="B64" s="12" t="s">
        <v>2826</v>
      </c>
      <c r="C64" s="12" t="s">
        <v>1844</v>
      </c>
      <c r="D64" s="13">
        <v>730</v>
      </c>
      <c r="E64" s="12" t="s">
        <v>2827</v>
      </c>
      <c r="F64" s="12" t="s">
        <v>2828</v>
      </c>
      <c r="G64" s="12" t="s">
        <v>2495</v>
      </c>
      <c r="H64" s="29" t="s">
        <v>2829</v>
      </c>
      <c r="I64" s="29" t="s">
        <v>2830</v>
      </c>
      <c r="J64" s="29" t="s">
        <v>2831</v>
      </c>
      <c r="K64" s="14">
        <v>200</v>
      </c>
      <c r="L64" s="14">
        <v>5</v>
      </c>
    </row>
    <row r="65" s="12" customFormat="1" spans="1:12">
      <c r="A65" s="13">
        <v>40</v>
      </c>
      <c r="B65" s="12" t="s">
        <v>2832</v>
      </c>
      <c r="C65" s="12" t="s">
        <v>2833</v>
      </c>
      <c r="D65" s="13">
        <v>740</v>
      </c>
      <c r="E65" s="12" t="s">
        <v>2834</v>
      </c>
      <c r="F65" s="12" t="s">
        <v>2835</v>
      </c>
      <c r="G65" s="12" t="s">
        <v>2580</v>
      </c>
      <c r="H65" s="29" t="s">
        <v>2836</v>
      </c>
      <c r="I65" s="29" t="s">
        <v>2837</v>
      </c>
      <c r="J65" s="29" t="s">
        <v>2838</v>
      </c>
      <c r="K65" s="14">
        <v>20</v>
      </c>
      <c r="L65" s="14">
        <v>2</v>
      </c>
    </row>
    <row r="66" s="12" customFormat="1" spans="1:12">
      <c r="A66" s="13">
        <v>39</v>
      </c>
      <c r="B66" s="12" t="s">
        <v>2839</v>
      </c>
      <c r="C66" s="12" t="s">
        <v>869</v>
      </c>
      <c r="D66" s="13">
        <v>737</v>
      </c>
      <c r="E66" s="12" t="s">
        <v>2840</v>
      </c>
      <c r="F66" s="12" t="s">
        <v>2841</v>
      </c>
      <c r="G66" s="12" t="s">
        <v>2495</v>
      </c>
      <c r="H66" s="29" t="s">
        <v>2842</v>
      </c>
      <c r="I66" s="29" t="s">
        <v>2843</v>
      </c>
      <c r="J66" s="29" t="s">
        <v>2844</v>
      </c>
      <c r="K66" s="14">
        <v>160</v>
      </c>
      <c r="L66" s="14">
        <v>30</v>
      </c>
    </row>
    <row r="67" s="12" customFormat="1" spans="1:12">
      <c r="A67" s="13">
        <v>38</v>
      </c>
      <c r="B67" s="12" t="s">
        <v>2845</v>
      </c>
      <c r="C67" s="12" t="s">
        <v>2846</v>
      </c>
      <c r="D67" s="13">
        <v>357</v>
      </c>
      <c r="E67" s="12" t="s">
        <v>2847</v>
      </c>
      <c r="F67" s="12" t="s">
        <v>2848</v>
      </c>
      <c r="G67" s="12" t="s">
        <v>2495</v>
      </c>
      <c r="H67" s="29" t="s">
        <v>2849</v>
      </c>
      <c r="I67" s="29" t="s">
        <v>2850</v>
      </c>
      <c r="J67" s="29" t="s">
        <v>2851</v>
      </c>
      <c r="K67" s="14">
        <v>60</v>
      </c>
      <c r="L67" s="14">
        <v>3</v>
      </c>
    </row>
    <row r="68" s="12" customFormat="1" spans="1:12">
      <c r="A68" s="13">
        <v>37</v>
      </c>
      <c r="B68" s="12" t="s">
        <v>2852</v>
      </c>
      <c r="C68" s="12" t="s">
        <v>2853</v>
      </c>
      <c r="D68" s="13">
        <v>513</v>
      </c>
      <c r="E68" s="12" t="s">
        <v>2854</v>
      </c>
      <c r="F68" s="12" t="s">
        <v>2855</v>
      </c>
      <c r="G68" s="12" t="s">
        <v>2580</v>
      </c>
      <c r="H68" s="29" t="s">
        <v>2856</v>
      </c>
      <c r="I68" s="29" t="s">
        <v>2857</v>
      </c>
      <c r="J68" s="29" t="s">
        <v>2858</v>
      </c>
      <c r="K68" s="14">
        <v>299</v>
      </c>
      <c r="L68" s="14">
        <v>50</v>
      </c>
    </row>
    <row r="69" s="12" customFormat="1" spans="1:12">
      <c r="A69" s="13">
        <v>36</v>
      </c>
      <c r="B69" s="12" t="s">
        <v>2859</v>
      </c>
      <c r="C69" s="12" t="s">
        <v>2860</v>
      </c>
      <c r="D69" s="13">
        <v>343</v>
      </c>
      <c r="E69" s="12" t="s">
        <v>2861</v>
      </c>
      <c r="F69" s="12" t="s">
        <v>2862</v>
      </c>
      <c r="G69" s="12" t="s">
        <v>2495</v>
      </c>
      <c r="H69" s="29" t="s">
        <v>2863</v>
      </c>
      <c r="I69" s="29" t="s">
        <v>2864</v>
      </c>
      <c r="J69" s="29" t="s">
        <v>2865</v>
      </c>
      <c r="K69" s="14">
        <v>80</v>
      </c>
      <c r="L69" s="14">
        <v>4</v>
      </c>
    </row>
    <row r="70" s="12" customFormat="1" spans="1:12">
      <c r="A70" s="13">
        <v>35</v>
      </c>
      <c r="B70" s="12" t="s">
        <v>2866</v>
      </c>
      <c r="C70" s="12" t="s">
        <v>2867</v>
      </c>
      <c r="D70" s="13">
        <v>738</v>
      </c>
      <c r="E70" s="12" t="s">
        <v>2868</v>
      </c>
      <c r="F70" s="12" t="s">
        <v>2869</v>
      </c>
      <c r="G70" s="12" t="s">
        <v>2495</v>
      </c>
      <c r="H70" s="29" t="s">
        <v>2870</v>
      </c>
      <c r="I70" s="29" t="s">
        <v>2871</v>
      </c>
      <c r="J70" s="29" t="s">
        <v>2872</v>
      </c>
      <c r="K70" s="14">
        <v>60</v>
      </c>
      <c r="L70" s="14">
        <v>4</v>
      </c>
    </row>
    <row r="71" s="12" customFormat="1" spans="1:12">
      <c r="A71" s="13">
        <v>34</v>
      </c>
      <c r="B71" s="12" t="s">
        <v>2873</v>
      </c>
      <c r="C71" s="12" t="s">
        <v>2874</v>
      </c>
      <c r="D71" s="13">
        <v>587</v>
      </c>
      <c r="E71" s="12" t="s">
        <v>2875</v>
      </c>
      <c r="F71" s="12" t="s">
        <v>2876</v>
      </c>
      <c r="G71" s="12" t="s">
        <v>2488</v>
      </c>
      <c r="H71" s="29" t="s">
        <v>2877</v>
      </c>
      <c r="I71" s="29" t="s">
        <v>2878</v>
      </c>
      <c r="J71" s="29" t="s">
        <v>2879</v>
      </c>
      <c r="K71" s="14">
        <v>8</v>
      </c>
      <c r="L71" s="14">
        <v>12</v>
      </c>
    </row>
    <row r="72" s="12" customFormat="1" spans="1:12">
      <c r="A72" s="13">
        <v>33</v>
      </c>
      <c r="B72" s="12" t="s">
        <v>2880</v>
      </c>
      <c r="C72" s="12" t="s">
        <v>733</v>
      </c>
      <c r="D72" s="13">
        <v>107728</v>
      </c>
      <c r="E72" s="12" t="s">
        <v>2881</v>
      </c>
      <c r="F72" s="12" t="s">
        <v>2882</v>
      </c>
      <c r="G72" s="12" t="s">
        <v>2495</v>
      </c>
      <c r="H72" s="29" t="s">
        <v>2883</v>
      </c>
      <c r="I72" s="29" t="s">
        <v>2884</v>
      </c>
      <c r="J72" s="29" t="s">
        <v>2885</v>
      </c>
      <c r="K72" s="14">
        <v>80</v>
      </c>
      <c r="L72" s="14">
        <v>1</v>
      </c>
    </row>
    <row r="73" s="12" customFormat="1" spans="1:12">
      <c r="A73" s="13">
        <v>32</v>
      </c>
      <c r="B73" s="12" t="s">
        <v>2886</v>
      </c>
      <c r="C73" s="12" t="s">
        <v>1945</v>
      </c>
      <c r="D73" s="13">
        <v>712</v>
      </c>
      <c r="E73" s="12" t="s">
        <v>2887</v>
      </c>
      <c r="F73" s="12" t="s">
        <v>2888</v>
      </c>
      <c r="G73" s="12" t="s">
        <v>2495</v>
      </c>
      <c r="H73" s="29" t="s">
        <v>2889</v>
      </c>
      <c r="I73" s="29" t="s">
        <v>2890</v>
      </c>
      <c r="J73" s="29" t="s">
        <v>2891</v>
      </c>
      <c r="K73" s="14">
        <v>60</v>
      </c>
      <c r="L73" s="14">
        <v>10</v>
      </c>
    </row>
    <row r="74" s="12" customFormat="1" spans="1:12">
      <c r="A74" s="13">
        <v>31</v>
      </c>
      <c r="B74" s="12" t="s">
        <v>2892</v>
      </c>
      <c r="C74" s="12" t="s">
        <v>2893</v>
      </c>
      <c r="D74" s="13">
        <v>746</v>
      </c>
      <c r="E74" s="12" t="s">
        <v>2894</v>
      </c>
      <c r="F74" s="12" t="s">
        <v>2895</v>
      </c>
      <c r="G74" s="12" t="s">
        <v>2495</v>
      </c>
      <c r="H74" s="29" t="s">
        <v>2896</v>
      </c>
      <c r="I74" s="29" t="s">
        <v>2897</v>
      </c>
      <c r="J74" s="29" t="s">
        <v>2896</v>
      </c>
      <c r="K74" s="14">
        <v>60</v>
      </c>
      <c r="L74" s="14">
        <v>5</v>
      </c>
    </row>
    <row r="75" s="12" customFormat="1" spans="1:12">
      <c r="A75" s="13">
        <v>30</v>
      </c>
      <c r="B75" s="12" t="s">
        <v>2898</v>
      </c>
      <c r="C75" s="12" t="s">
        <v>1781</v>
      </c>
      <c r="D75" s="13">
        <v>717</v>
      </c>
      <c r="E75" s="12" t="s">
        <v>2899</v>
      </c>
      <c r="F75" s="12" t="s">
        <v>2900</v>
      </c>
      <c r="G75" s="12" t="s">
        <v>2495</v>
      </c>
      <c r="H75" s="29" t="s">
        <v>2901</v>
      </c>
      <c r="I75" s="29" t="s">
        <v>2902</v>
      </c>
      <c r="J75" s="29" t="s">
        <v>2903</v>
      </c>
      <c r="K75" s="14">
        <v>300</v>
      </c>
      <c r="L75" s="14">
        <v>12</v>
      </c>
    </row>
    <row r="76" s="12" customFormat="1" spans="1:12">
      <c r="A76" s="13">
        <v>29</v>
      </c>
      <c r="B76" s="12" t="s">
        <v>2904</v>
      </c>
      <c r="C76" s="12" t="s">
        <v>2905</v>
      </c>
      <c r="D76" s="13">
        <v>591</v>
      </c>
      <c r="E76" s="12" t="s">
        <v>2667</v>
      </c>
      <c r="F76" s="12" t="s">
        <v>2668</v>
      </c>
      <c r="G76" s="12" t="s">
        <v>2495</v>
      </c>
      <c r="H76" s="29" t="s">
        <v>2669</v>
      </c>
      <c r="I76" s="29" t="s">
        <v>2670</v>
      </c>
      <c r="J76" s="29" t="s">
        <v>2906</v>
      </c>
      <c r="K76" s="14">
        <v>20</v>
      </c>
      <c r="L76" s="14">
        <v>25</v>
      </c>
    </row>
    <row r="77" s="12" customFormat="1" spans="1:12">
      <c r="A77" s="13">
        <v>28</v>
      </c>
      <c r="B77" s="12" t="s">
        <v>2907</v>
      </c>
      <c r="C77" s="12" t="s">
        <v>505</v>
      </c>
      <c r="D77" s="13">
        <v>732</v>
      </c>
      <c r="E77" s="12" t="s">
        <v>2908</v>
      </c>
      <c r="F77" s="12" t="s">
        <v>2909</v>
      </c>
      <c r="G77" s="12" t="s">
        <v>2495</v>
      </c>
      <c r="H77" s="29" t="s">
        <v>2910</v>
      </c>
      <c r="I77" s="29" t="s">
        <v>2911</v>
      </c>
      <c r="J77" s="29" t="s">
        <v>2912</v>
      </c>
      <c r="K77" s="14">
        <v>140</v>
      </c>
      <c r="L77" s="14">
        <v>5</v>
      </c>
    </row>
    <row r="78" s="12" customFormat="1" spans="1:12">
      <c r="A78" s="13">
        <v>27</v>
      </c>
      <c r="B78" s="12" t="s">
        <v>2913</v>
      </c>
      <c r="C78" s="12" t="s">
        <v>477</v>
      </c>
      <c r="D78" s="13">
        <v>745</v>
      </c>
      <c r="E78" s="12" t="s">
        <v>2914</v>
      </c>
      <c r="F78" s="12" t="s">
        <v>2915</v>
      </c>
      <c r="G78" s="12" t="s">
        <v>2488</v>
      </c>
      <c r="H78" s="29" t="s">
        <v>2916</v>
      </c>
      <c r="I78" s="29" t="s">
        <v>2917</v>
      </c>
      <c r="J78" s="29" t="s">
        <v>2918</v>
      </c>
      <c r="K78" s="14">
        <v>100</v>
      </c>
      <c r="L78" s="14">
        <v>25</v>
      </c>
    </row>
    <row r="79" s="12" customFormat="1" spans="1:12">
      <c r="A79" s="13">
        <v>26</v>
      </c>
      <c r="B79" s="12" t="s">
        <v>2919</v>
      </c>
      <c r="C79" s="12" t="s">
        <v>1849</v>
      </c>
      <c r="D79" s="13">
        <v>723</v>
      </c>
      <c r="E79" s="12" t="s">
        <v>2920</v>
      </c>
      <c r="F79" s="12" t="s">
        <v>2921</v>
      </c>
      <c r="G79" s="12" t="s">
        <v>2495</v>
      </c>
      <c r="H79" s="29" t="s">
        <v>2922</v>
      </c>
      <c r="I79" s="29" t="s">
        <v>2923</v>
      </c>
      <c r="J79" s="29" t="s">
        <v>2924</v>
      </c>
      <c r="K79" s="14">
        <v>40</v>
      </c>
      <c r="L79" s="14">
        <v>5</v>
      </c>
    </row>
    <row r="80" s="12" customFormat="1" spans="1:12">
      <c r="A80" s="13">
        <v>25</v>
      </c>
      <c r="B80" s="12" t="s">
        <v>2925</v>
      </c>
      <c r="C80" s="12" t="s">
        <v>2148</v>
      </c>
      <c r="D80" s="13">
        <v>347</v>
      </c>
      <c r="E80" s="12" t="s">
        <v>2926</v>
      </c>
      <c r="F80" s="12" t="s">
        <v>2927</v>
      </c>
      <c r="G80" s="12" t="s">
        <v>2495</v>
      </c>
      <c r="H80" s="29" t="s">
        <v>2928</v>
      </c>
      <c r="I80" s="29" t="s">
        <v>2929</v>
      </c>
      <c r="J80" s="29" t="s">
        <v>2930</v>
      </c>
      <c r="K80" s="14" t="s">
        <v>2511</v>
      </c>
      <c r="L80" s="14" t="s">
        <v>2511</v>
      </c>
    </row>
    <row r="81" s="12" customFormat="1" spans="1:12">
      <c r="A81" s="13">
        <v>24</v>
      </c>
      <c r="B81" s="12" t="s">
        <v>2931</v>
      </c>
      <c r="C81" s="12" t="s">
        <v>1301</v>
      </c>
      <c r="D81" s="13">
        <v>102935</v>
      </c>
      <c r="E81" s="12" t="s">
        <v>2932</v>
      </c>
      <c r="F81" s="12" t="s">
        <v>798</v>
      </c>
      <c r="G81" s="12" t="s">
        <v>2495</v>
      </c>
      <c r="H81" s="29" t="s">
        <v>2933</v>
      </c>
      <c r="I81" s="29" t="s">
        <v>2934</v>
      </c>
      <c r="J81" s="29" t="s">
        <v>2935</v>
      </c>
      <c r="K81" s="14">
        <v>60</v>
      </c>
      <c r="L81" s="14">
        <v>7</v>
      </c>
    </row>
    <row r="82" s="12" customFormat="1" spans="1:12">
      <c r="A82" s="13">
        <v>23</v>
      </c>
      <c r="B82" s="12" t="s">
        <v>2936</v>
      </c>
      <c r="C82" s="12" t="s">
        <v>2304</v>
      </c>
      <c r="D82" s="13">
        <v>105267</v>
      </c>
      <c r="E82" s="12" t="s">
        <v>2937</v>
      </c>
      <c r="F82" s="12" t="s">
        <v>2938</v>
      </c>
      <c r="G82" s="12" t="s">
        <v>2495</v>
      </c>
      <c r="H82" s="29" t="s">
        <v>2939</v>
      </c>
      <c r="I82" s="29" t="s">
        <v>2940</v>
      </c>
      <c r="J82" s="29" t="s">
        <v>2941</v>
      </c>
      <c r="K82" s="14">
        <v>60</v>
      </c>
      <c r="L82" s="14">
        <v>6</v>
      </c>
    </row>
    <row r="83" s="12" customFormat="1" spans="1:12">
      <c r="A83" s="13">
        <v>22</v>
      </c>
      <c r="B83" s="12" t="s">
        <v>2942</v>
      </c>
      <c r="C83" s="12" t="s">
        <v>455</v>
      </c>
      <c r="D83" s="13">
        <v>546</v>
      </c>
      <c r="E83" s="12" t="s">
        <v>2943</v>
      </c>
      <c r="F83" s="12" t="s">
        <v>2944</v>
      </c>
      <c r="G83" s="12" t="s">
        <v>2495</v>
      </c>
      <c r="H83" s="29" t="s">
        <v>2945</v>
      </c>
      <c r="I83" s="29" t="s">
        <v>2946</v>
      </c>
      <c r="J83" s="29" t="s">
        <v>2947</v>
      </c>
      <c r="K83" s="14">
        <v>140</v>
      </c>
      <c r="L83" s="14">
        <v>7</v>
      </c>
    </row>
    <row r="84" s="12" customFormat="1" spans="1:12">
      <c r="A84" s="13">
        <v>21</v>
      </c>
      <c r="B84" s="12" t="s">
        <v>2948</v>
      </c>
      <c r="C84" s="12" t="s">
        <v>705</v>
      </c>
      <c r="D84" s="13">
        <v>329</v>
      </c>
      <c r="E84" s="12" t="s">
        <v>2744</v>
      </c>
      <c r="F84" s="12" t="s">
        <v>2949</v>
      </c>
      <c r="G84" s="12" t="s">
        <v>2495</v>
      </c>
      <c r="H84" s="29" t="s">
        <v>2950</v>
      </c>
      <c r="I84" s="29" t="s">
        <v>2951</v>
      </c>
      <c r="J84" s="29" t="s">
        <v>2952</v>
      </c>
      <c r="K84" s="14" t="s">
        <v>2511</v>
      </c>
      <c r="L84" s="14" t="s">
        <v>2511</v>
      </c>
    </row>
    <row r="85" s="12" customFormat="1" spans="1:12">
      <c r="A85" s="13">
        <v>20</v>
      </c>
      <c r="B85" s="12" t="s">
        <v>2953</v>
      </c>
      <c r="C85" s="12" t="s">
        <v>1711</v>
      </c>
      <c r="D85" s="13">
        <v>754</v>
      </c>
      <c r="E85" s="12" t="s">
        <v>2954</v>
      </c>
      <c r="F85" s="12" t="s">
        <v>2955</v>
      </c>
      <c r="G85" s="12" t="s">
        <v>2495</v>
      </c>
      <c r="H85" s="29" t="s">
        <v>2956</v>
      </c>
      <c r="I85" s="29" t="s">
        <v>2957</v>
      </c>
      <c r="J85" s="29" t="s">
        <v>2958</v>
      </c>
      <c r="K85" s="14" t="s">
        <v>2511</v>
      </c>
      <c r="L85" s="14">
        <v>2</v>
      </c>
    </row>
    <row r="86" s="12" customFormat="1" spans="1:12">
      <c r="A86" s="13">
        <v>19</v>
      </c>
      <c r="B86" s="12" t="s">
        <v>2959</v>
      </c>
      <c r="C86" s="12" t="s">
        <v>1144</v>
      </c>
      <c r="D86" s="13">
        <v>742</v>
      </c>
      <c r="E86" s="12" t="s">
        <v>2960</v>
      </c>
      <c r="F86" s="12" t="s">
        <v>2961</v>
      </c>
      <c r="G86" s="12" t="s">
        <v>2495</v>
      </c>
      <c r="H86" s="29" t="s">
        <v>2962</v>
      </c>
      <c r="I86" s="29" t="s">
        <v>2963</v>
      </c>
      <c r="J86" s="29" t="s">
        <v>2964</v>
      </c>
      <c r="K86" s="14">
        <v>100</v>
      </c>
      <c r="L86" s="14">
        <v>30</v>
      </c>
    </row>
    <row r="87" s="12" customFormat="1" spans="1:12">
      <c r="A87" s="13">
        <v>18</v>
      </c>
      <c r="B87" s="12" t="s">
        <v>2965</v>
      </c>
      <c r="C87" s="12" t="s">
        <v>685</v>
      </c>
      <c r="D87" s="13">
        <v>716</v>
      </c>
      <c r="E87" s="12" t="s">
        <v>2966</v>
      </c>
      <c r="F87" s="12" t="s">
        <v>2967</v>
      </c>
      <c r="G87" s="12" t="s">
        <v>2495</v>
      </c>
      <c r="H87" s="29" t="s">
        <v>2968</v>
      </c>
      <c r="I87" s="29" t="s">
        <v>2969</v>
      </c>
      <c r="J87" s="29" t="s">
        <v>2970</v>
      </c>
      <c r="K87" s="14">
        <v>120</v>
      </c>
      <c r="L87" s="14">
        <v>15</v>
      </c>
    </row>
    <row r="88" s="12" customFormat="1" spans="1:12">
      <c r="A88" s="13">
        <v>17</v>
      </c>
      <c r="B88" s="12" t="s">
        <v>2971</v>
      </c>
      <c r="C88" s="12" t="s">
        <v>1774</v>
      </c>
      <c r="D88" s="13">
        <v>539</v>
      </c>
      <c r="E88" s="12" t="s">
        <v>2493</v>
      </c>
      <c r="F88" s="12" t="s">
        <v>2494</v>
      </c>
      <c r="G88" s="12" t="s">
        <v>2495</v>
      </c>
      <c r="H88" s="29" t="s">
        <v>2498</v>
      </c>
      <c r="I88" s="29" t="s">
        <v>2972</v>
      </c>
      <c r="J88" s="29" t="s">
        <v>2497</v>
      </c>
      <c r="K88" s="14">
        <v>180</v>
      </c>
      <c r="L88" s="14">
        <v>5</v>
      </c>
    </row>
    <row r="89" s="12" customFormat="1" spans="1:12">
      <c r="A89" s="13">
        <v>16</v>
      </c>
      <c r="B89" s="12" t="s">
        <v>2973</v>
      </c>
      <c r="C89" s="12" t="s">
        <v>2974</v>
      </c>
      <c r="D89" s="13">
        <v>594</v>
      </c>
      <c r="E89" s="12" t="s">
        <v>2975</v>
      </c>
      <c r="F89" s="12" t="s">
        <v>2976</v>
      </c>
      <c r="G89" s="12" t="s">
        <v>2495</v>
      </c>
      <c r="H89" s="29" t="s">
        <v>2977</v>
      </c>
      <c r="I89" s="29" t="s">
        <v>2978</v>
      </c>
      <c r="J89" s="29" t="s">
        <v>2979</v>
      </c>
      <c r="K89" s="14" t="s">
        <v>2511</v>
      </c>
      <c r="L89" s="14">
        <v>5</v>
      </c>
    </row>
    <row r="90" s="12" customFormat="1" spans="1:12">
      <c r="A90" s="13">
        <v>15</v>
      </c>
      <c r="B90" s="12" t="s">
        <v>2973</v>
      </c>
      <c r="C90" s="12" t="s">
        <v>1133</v>
      </c>
      <c r="D90" s="13">
        <v>104533</v>
      </c>
      <c r="E90" s="12" t="s">
        <v>2980</v>
      </c>
      <c r="F90" s="12" t="s">
        <v>2981</v>
      </c>
      <c r="G90" s="12" t="s">
        <v>2495</v>
      </c>
      <c r="H90" s="29" t="s">
        <v>2982</v>
      </c>
      <c r="I90" s="29" t="s">
        <v>2983</v>
      </c>
      <c r="J90" s="29" t="s">
        <v>2984</v>
      </c>
      <c r="K90" s="14">
        <v>8</v>
      </c>
      <c r="L90" s="14">
        <v>5</v>
      </c>
    </row>
    <row r="91" s="12" customFormat="1" spans="1:12">
      <c r="A91" s="13">
        <v>14</v>
      </c>
      <c r="B91" s="12" t="s">
        <v>2985</v>
      </c>
      <c r="C91" s="12" t="s">
        <v>1896</v>
      </c>
      <c r="D91" s="13">
        <v>106865</v>
      </c>
      <c r="E91" s="12" t="s">
        <v>2986</v>
      </c>
      <c r="F91" s="12" t="s">
        <v>1602</v>
      </c>
      <c r="G91" s="12" t="s">
        <v>2495</v>
      </c>
      <c r="H91" s="29" t="s">
        <v>2987</v>
      </c>
      <c r="I91" s="29" t="s">
        <v>2988</v>
      </c>
      <c r="J91" s="29" t="s">
        <v>2989</v>
      </c>
      <c r="K91" s="14">
        <v>200</v>
      </c>
      <c r="L91" s="14">
        <v>12</v>
      </c>
    </row>
    <row r="92" s="12" customFormat="1" spans="1:12">
      <c r="A92" s="13">
        <v>13</v>
      </c>
      <c r="B92" s="12" t="s">
        <v>2990</v>
      </c>
      <c r="C92" s="12" t="s">
        <v>2333</v>
      </c>
      <c r="D92" s="13">
        <v>727</v>
      </c>
      <c r="E92" s="12" t="s">
        <v>2991</v>
      </c>
      <c r="F92" s="12" t="s">
        <v>2992</v>
      </c>
      <c r="G92" s="12" t="s">
        <v>2580</v>
      </c>
      <c r="H92" s="29" t="s">
        <v>2993</v>
      </c>
      <c r="I92" s="29" t="s">
        <v>2994</v>
      </c>
      <c r="J92" s="29" t="s">
        <v>2995</v>
      </c>
      <c r="K92" s="14">
        <v>60</v>
      </c>
      <c r="L92" s="14">
        <v>3</v>
      </c>
    </row>
    <row r="93" s="12" customFormat="1" spans="1:12">
      <c r="A93" s="13">
        <v>12</v>
      </c>
      <c r="B93" s="12" t="s">
        <v>2996</v>
      </c>
      <c r="C93" s="12" t="s">
        <v>2997</v>
      </c>
      <c r="D93" s="13">
        <v>704</v>
      </c>
      <c r="E93" s="12" t="s">
        <v>2998</v>
      </c>
      <c r="F93" s="12" t="s">
        <v>2999</v>
      </c>
      <c r="G93" s="12" t="s">
        <v>2495</v>
      </c>
      <c r="H93" s="29" t="s">
        <v>3000</v>
      </c>
      <c r="I93" s="29" t="s">
        <v>3001</v>
      </c>
      <c r="J93" s="29" t="s">
        <v>3002</v>
      </c>
      <c r="K93" s="14">
        <v>100</v>
      </c>
      <c r="L93" s="14">
        <v>10</v>
      </c>
    </row>
    <row r="94" s="12" customFormat="1" spans="1:12">
      <c r="A94" s="13">
        <v>11</v>
      </c>
      <c r="B94" s="12" t="s">
        <v>3003</v>
      </c>
      <c r="C94" s="12" t="s">
        <v>1769</v>
      </c>
      <c r="D94" s="13">
        <v>726</v>
      </c>
      <c r="E94" s="12" t="s">
        <v>3004</v>
      </c>
      <c r="F94" s="12" t="s">
        <v>3005</v>
      </c>
      <c r="G94" s="12" t="s">
        <v>2495</v>
      </c>
      <c r="H94" s="29" t="s">
        <v>3006</v>
      </c>
      <c r="I94" s="29" t="s">
        <v>3007</v>
      </c>
      <c r="J94" s="29" t="s">
        <v>3008</v>
      </c>
      <c r="K94" s="14">
        <v>20</v>
      </c>
      <c r="L94" s="14">
        <v>9</v>
      </c>
    </row>
    <row r="95" s="12" customFormat="1" spans="1:12">
      <c r="A95" s="13">
        <v>10</v>
      </c>
      <c r="B95" s="12" t="s">
        <v>3009</v>
      </c>
      <c r="C95" s="12" t="s">
        <v>2314</v>
      </c>
      <c r="D95" s="13">
        <v>581</v>
      </c>
      <c r="E95" s="12" t="s">
        <v>3010</v>
      </c>
      <c r="F95" s="12" t="s">
        <v>3011</v>
      </c>
      <c r="G95" s="12" t="s">
        <v>2580</v>
      </c>
      <c r="H95" s="29" t="s">
        <v>3012</v>
      </c>
      <c r="I95" s="29" t="s">
        <v>3013</v>
      </c>
      <c r="J95" s="29" t="s">
        <v>3014</v>
      </c>
      <c r="K95" s="14">
        <v>120</v>
      </c>
      <c r="L95" s="14">
        <v>10</v>
      </c>
    </row>
    <row r="96" s="12" customFormat="1" spans="1:12">
      <c r="A96" s="13">
        <v>9</v>
      </c>
      <c r="B96" s="12" t="s">
        <v>3015</v>
      </c>
      <c r="C96" s="12" t="s">
        <v>746</v>
      </c>
      <c r="D96" s="13">
        <v>107829</v>
      </c>
      <c r="E96" s="12" t="s">
        <v>3016</v>
      </c>
      <c r="F96" s="12" t="s">
        <v>2162</v>
      </c>
      <c r="G96" s="12" t="s">
        <v>2495</v>
      </c>
      <c r="H96" s="29" t="s">
        <v>3017</v>
      </c>
      <c r="I96" s="29" t="s">
        <v>3018</v>
      </c>
      <c r="J96" s="29" t="s">
        <v>3019</v>
      </c>
      <c r="K96" s="14">
        <v>40</v>
      </c>
      <c r="L96" s="14" t="s">
        <v>2511</v>
      </c>
    </row>
    <row r="97" s="12" customFormat="1" spans="1:12">
      <c r="A97" s="13">
        <v>8</v>
      </c>
      <c r="B97" s="12" t="s">
        <v>3020</v>
      </c>
      <c r="C97" s="12" t="s">
        <v>1977</v>
      </c>
      <c r="D97" s="13">
        <v>753</v>
      </c>
      <c r="E97" s="12" t="s">
        <v>3021</v>
      </c>
      <c r="F97" s="12" t="s">
        <v>3022</v>
      </c>
      <c r="G97" s="12" t="s">
        <v>2495</v>
      </c>
      <c r="H97" s="29" t="s">
        <v>3023</v>
      </c>
      <c r="I97" s="29" t="s">
        <v>3024</v>
      </c>
      <c r="J97" s="29" t="s">
        <v>3025</v>
      </c>
      <c r="K97" s="14">
        <v>3</v>
      </c>
      <c r="L97" s="14">
        <v>3</v>
      </c>
    </row>
    <row r="98" s="12" customFormat="1" spans="1:12">
      <c r="A98" s="13">
        <v>7</v>
      </c>
      <c r="B98" s="12" t="s">
        <v>3026</v>
      </c>
      <c r="C98" s="12" t="s">
        <v>1965</v>
      </c>
      <c r="D98" s="13">
        <v>56</v>
      </c>
      <c r="E98" s="12" t="s">
        <v>3027</v>
      </c>
      <c r="F98" s="12" t="s">
        <v>3028</v>
      </c>
      <c r="G98" s="12" t="s">
        <v>2495</v>
      </c>
      <c r="H98" s="29" t="s">
        <v>3029</v>
      </c>
      <c r="I98" s="29" t="s">
        <v>3030</v>
      </c>
      <c r="J98" s="29" t="s">
        <v>3031</v>
      </c>
      <c r="K98" s="14">
        <v>80</v>
      </c>
      <c r="L98" s="14">
        <v>6</v>
      </c>
    </row>
    <row r="99" s="12" customFormat="1" spans="1:12">
      <c r="A99" s="13">
        <v>6</v>
      </c>
      <c r="B99" s="12" t="s">
        <v>3032</v>
      </c>
      <c r="C99" s="12" t="s">
        <v>1791</v>
      </c>
      <c r="D99" s="13">
        <v>379</v>
      </c>
      <c r="E99" s="12" t="s">
        <v>3033</v>
      </c>
      <c r="F99" s="12" t="s">
        <v>3034</v>
      </c>
      <c r="G99" s="12" t="s">
        <v>2580</v>
      </c>
      <c r="H99" s="29" t="s">
        <v>3035</v>
      </c>
      <c r="I99" s="29" t="s">
        <v>3036</v>
      </c>
      <c r="J99" s="29" t="s">
        <v>3037</v>
      </c>
      <c r="K99" s="14">
        <v>80</v>
      </c>
      <c r="L99" s="14">
        <v>10</v>
      </c>
    </row>
    <row r="100" s="12" customFormat="1" spans="1:12">
      <c r="A100" s="13">
        <v>5</v>
      </c>
      <c r="B100" s="12" t="s">
        <v>3038</v>
      </c>
      <c r="C100" s="12" t="s">
        <v>1044</v>
      </c>
      <c r="D100" s="13">
        <v>367</v>
      </c>
      <c r="E100" s="12" t="s">
        <v>3039</v>
      </c>
      <c r="F100" s="12" t="s">
        <v>3040</v>
      </c>
      <c r="G100" s="12" t="s">
        <v>2495</v>
      </c>
      <c r="H100" s="29" t="s">
        <v>3041</v>
      </c>
      <c r="I100" s="29" t="s">
        <v>3042</v>
      </c>
      <c r="J100" s="29" t="s">
        <v>3043</v>
      </c>
      <c r="K100" s="14" t="s">
        <v>2511</v>
      </c>
      <c r="L100" s="14">
        <v>2</v>
      </c>
    </row>
    <row r="101" s="12" customFormat="1" spans="1:12">
      <c r="A101" s="13">
        <v>4</v>
      </c>
      <c r="B101" s="12" t="s">
        <v>3044</v>
      </c>
      <c r="C101" s="12" t="s">
        <v>660</v>
      </c>
      <c r="D101" s="13">
        <v>720</v>
      </c>
      <c r="E101" s="12" t="s">
        <v>3045</v>
      </c>
      <c r="F101" s="12" t="s">
        <v>3046</v>
      </c>
      <c r="G101" s="12" t="s">
        <v>2495</v>
      </c>
      <c r="H101" s="29" t="s">
        <v>3047</v>
      </c>
      <c r="I101" s="29" t="s">
        <v>3048</v>
      </c>
      <c r="J101" s="29" t="s">
        <v>3049</v>
      </c>
      <c r="K101" s="14">
        <v>40</v>
      </c>
      <c r="L101" s="14" t="s">
        <v>2511</v>
      </c>
    </row>
    <row r="102" s="12" customFormat="1" spans="1:12">
      <c r="A102" s="13">
        <v>3</v>
      </c>
      <c r="B102" s="12" t="s">
        <v>3050</v>
      </c>
      <c r="C102" s="12" t="s">
        <v>2289</v>
      </c>
      <c r="D102" s="13">
        <v>102479.102478</v>
      </c>
      <c r="E102" s="12" t="s">
        <v>3051</v>
      </c>
      <c r="F102" s="12" t="s">
        <v>3052</v>
      </c>
      <c r="G102" s="12" t="s">
        <v>2580</v>
      </c>
      <c r="H102" s="29" t="s">
        <v>3053</v>
      </c>
      <c r="I102" s="29" t="s">
        <v>3054</v>
      </c>
      <c r="J102" s="29" t="s">
        <v>3055</v>
      </c>
      <c r="K102" s="14">
        <v>60</v>
      </c>
      <c r="L102" s="14">
        <v>6</v>
      </c>
    </row>
    <row r="103" s="12" customFormat="1" spans="1:12">
      <c r="A103" s="13">
        <v>2</v>
      </c>
      <c r="B103" s="12" t="s">
        <v>3050</v>
      </c>
      <c r="C103" s="12" t="s">
        <v>2279</v>
      </c>
      <c r="D103" s="13">
        <v>365</v>
      </c>
      <c r="E103" s="12" t="s">
        <v>3056</v>
      </c>
      <c r="F103" s="12" t="s">
        <v>3057</v>
      </c>
      <c r="G103" s="12" t="s">
        <v>2580</v>
      </c>
      <c r="H103" s="29" t="s">
        <v>3058</v>
      </c>
      <c r="I103" s="29" t="s">
        <v>3059</v>
      </c>
      <c r="J103" s="29" t="s">
        <v>3060</v>
      </c>
      <c r="K103" s="14">
        <v>20</v>
      </c>
      <c r="L103" s="14">
        <v>6</v>
      </c>
    </row>
    <row r="104" s="12" customFormat="1" spans="1:12">
      <c r="A104" s="13">
        <v>1</v>
      </c>
      <c r="B104" s="12" t="s">
        <v>3061</v>
      </c>
      <c r="C104" s="12" t="s">
        <v>1813</v>
      </c>
      <c r="D104" s="13">
        <v>107658</v>
      </c>
      <c r="E104" s="12" t="s">
        <v>3062</v>
      </c>
      <c r="F104" s="12" t="s">
        <v>3063</v>
      </c>
      <c r="G104" s="12" t="s">
        <v>2580</v>
      </c>
      <c r="H104" s="29" t="s">
        <v>3064</v>
      </c>
      <c r="I104" s="29" t="s">
        <v>3065</v>
      </c>
      <c r="J104" s="29" t="s">
        <v>3066</v>
      </c>
      <c r="K104" s="14">
        <v>60</v>
      </c>
      <c r="L104" s="14">
        <v>5</v>
      </c>
    </row>
    <row r="108" ht="18" customHeight="1" spans="1:6">
      <c r="A108" s="19">
        <v>100</v>
      </c>
      <c r="B108" s="33"/>
      <c r="C108" s="33"/>
      <c r="D108" s="20">
        <v>752</v>
      </c>
      <c r="E108" s="21" t="s">
        <v>122</v>
      </c>
      <c r="F108" s="20" t="s">
        <v>68</v>
      </c>
    </row>
    <row r="109" ht="18" customHeight="1" spans="1:6">
      <c r="A109" s="19">
        <v>101</v>
      </c>
      <c r="B109" s="33"/>
      <c r="C109" s="33"/>
      <c r="D109" s="20">
        <v>104429</v>
      </c>
      <c r="E109" s="21" t="s">
        <v>166</v>
      </c>
      <c r="F109" s="20" t="s">
        <v>68</v>
      </c>
    </row>
    <row r="110" s="9" customFormat="1" ht="18" customHeight="1" spans="1:12">
      <c r="A110" s="19">
        <v>102</v>
      </c>
      <c r="B110" s="34"/>
      <c r="C110" s="34"/>
      <c r="D110" s="20">
        <v>102567</v>
      </c>
      <c r="E110" s="21" t="s">
        <v>84</v>
      </c>
      <c r="F110" s="20" t="s">
        <v>53</v>
      </c>
      <c r="K110" s="31"/>
      <c r="L110" s="31"/>
    </row>
    <row r="111" ht="21" customHeight="1" spans="1:6">
      <c r="A111" s="19">
        <v>103</v>
      </c>
      <c r="B111" s="33"/>
      <c r="C111" s="35"/>
      <c r="D111" s="20">
        <v>108656</v>
      </c>
      <c r="E111" s="21" t="s">
        <v>61</v>
      </c>
      <c r="F111" s="20" t="s">
        <v>53</v>
      </c>
    </row>
    <row r="112" s="9" customFormat="1" ht="18" customHeight="1" spans="1:12">
      <c r="A112" s="19">
        <v>104</v>
      </c>
      <c r="B112" s="34"/>
      <c r="C112" s="34"/>
      <c r="D112" s="20">
        <v>385</v>
      </c>
      <c r="E112" s="21" t="s">
        <v>96</v>
      </c>
      <c r="F112" s="20" t="s">
        <v>53</v>
      </c>
      <c r="K112" s="31"/>
      <c r="L112" s="31"/>
    </row>
    <row r="113" s="9" customFormat="1" ht="18" customHeight="1" spans="1:12">
      <c r="A113" s="19">
        <v>105</v>
      </c>
      <c r="B113" s="34"/>
      <c r="C113" s="34"/>
      <c r="D113" s="20">
        <v>721</v>
      </c>
      <c r="E113" s="21" t="s">
        <v>52</v>
      </c>
      <c r="F113" s="20" t="s">
        <v>53</v>
      </c>
      <c r="K113" s="31"/>
      <c r="L113" s="31"/>
    </row>
    <row r="114" ht="21" customHeight="1" spans="1:6">
      <c r="A114" s="19">
        <v>106</v>
      </c>
      <c r="B114" s="33"/>
      <c r="C114" s="33"/>
      <c r="D114" s="20">
        <v>341</v>
      </c>
      <c r="E114" s="21" t="s">
        <v>143</v>
      </c>
      <c r="F114" s="20" t="s">
        <v>53</v>
      </c>
    </row>
    <row r="115" s="9" customFormat="1" ht="18" customHeight="1" spans="1:12">
      <c r="A115" s="19">
        <v>107</v>
      </c>
      <c r="B115" s="34"/>
      <c r="C115" s="34"/>
      <c r="D115" s="20">
        <v>511</v>
      </c>
      <c r="E115" s="21" t="s">
        <v>94</v>
      </c>
      <c r="F115" s="20" t="s">
        <v>49</v>
      </c>
      <c r="K115" s="31"/>
      <c r="L115" s="31"/>
    </row>
    <row r="116" s="9" customFormat="1" ht="18" customHeight="1" spans="1:12">
      <c r="A116" s="19">
        <v>108</v>
      </c>
      <c r="B116" s="34"/>
      <c r="C116" s="34"/>
      <c r="D116" s="19">
        <v>355</v>
      </c>
      <c r="E116" s="34" t="s">
        <v>3067</v>
      </c>
      <c r="F116" s="20" t="s">
        <v>49</v>
      </c>
      <c r="K116" s="31"/>
      <c r="L116" s="31"/>
    </row>
    <row r="117" s="9" customFormat="1" ht="18" customHeight="1" spans="1:12">
      <c r="A117" s="19">
        <v>109</v>
      </c>
      <c r="B117" s="34"/>
      <c r="C117" s="34"/>
      <c r="D117" s="19">
        <v>578</v>
      </c>
      <c r="E117" s="34" t="s">
        <v>3068</v>
      </c>
      <c r="F117" s="20" t="s">
        <v>49</v>
      </c>
      <c r="K117" s="31"/>
      <c r="L117" s="31"/>
    </row>
    <row r="118" s="9" customFormat="1" ht="18" customHeight="1" spans="1:12">
      <c r="A118" s="19">
        <v>110</v>
      </c>
      <c r="B118" s="34"/>
      <c r="C118" s="34"/>
      <c r="D118" s="20">
        <v>387</v>
      </c>
      <c r="E118" s="21" t="s">
        <v>156</v>
      </c>
      <c r="F118" s="20" t="s">
        <v>73</v>
      </c>
      <c r="K118" s="31"/>
      <c r="L118" s="31"/>
    </row>
    <row r="119" s="9" customFormat="1" ht="18" customHeight="1" spans="1:12">
      <c r="A119" s="19">
        <v>111</v>
      </c>
      <c r="B119" s="34"/>
      <c r="C119" s="34"/>
      <c r="D119" s="20">
        <v>373</v>
      </c>
      <c r="E119" s="21" t="s">
        <v>130</v>
      </c>
      <c r="F119" s="20" t="s">
        <v>49</v>
      </c>
      <c r="K119" s="31">
        <v>160</v>
      </c>
      <c r="L119" s="31"/>
    </row>
    <row r="120" s="9" customFormat="1" ht="18" customHeight="1" spans="1:12">
      <c r="A120" s="19">
        <v>112</v>
      </c>
      <c r="B120" s="34"/>
      <c r="C120" s="34"/>
      <c r="D120" s="20">
        <v>747</v>
      </c>
      <c r="E120" s="21" t="s">
        <v>56</v>
      </c>
      <c r="F120" s="20" t="s">
        <v>49</v>
      </c>
      <c r="K120" s="31"/>
      <c r="L120" s="31"/>
    </row>
  </sheetData>
  <mergeCells count="2">
    <mergeCell ref="C1:G1"/>
    <mergeCell ref="C4:F4"/>
  </mergeCells>
  <hyperlinks>
    <hyperlink ref="H6" r:id="rId1" display="img_20191108_150424.jpg"/>
    <hyperlink ref="I6" r:id="rId2" display="img_20191108_150003.jpg"/>
    <hyperlink ref="J6" r:id="rId3" display="img_20191108_150216.jpg"/>
    <hyperlink ref="H7" r:id="rId4" display="img_20191106_134235.jpg"/>
    <hyperlink ref="I7" r:id="rId5" display="img_20191106_134229.jpg"/>
    <hyperlink ref="J7" r:id="rId6" display="img_20191106_134041.jpg"/>
    <hyperlink ref="H8" r:id="rId7" display="de3fa5ee-3f0a-449d-aa69-74fb6d458a7f.jpeg"/>
    <hyperlink ref="I8" r:id="rId8" display="5d302a75-cf72-42e4-8cc7-deb7e10d5d5f.jpeg"/>
    <hyperlink ref="J8" r:id="rId9" display="ef93c57e-5092-4ddb-8a28-f9bda328be82.jpeg"/>
    <hyperlink ref="H9" r:id="rId10" display="img20191106160102.jpg"/>
    <hyperlink ref="I9" r:id="rId11" display="img20191106162248.jpg"/>
    <hyperlink ref="J9" r:id="rId12" display="img20191108163424.jpg"/>
    <hyperlink ref="H10" r:id="rId13" display="img_20191106_124920.jpg"/>
    <hyperlink ref="I10" r:id="rId14" display="img_20191106_125048.jpg"/>
    <hyperlink ref="J10" r:id="rId15" display="img_20191106_125003.jpg"/>
    <hyperlink ref="H11" r:id="rId16" display="20191106_154713.jpg"/>
    <hyperlink ref="I11" r:id="rId17" display="20191106_154517.jpg"/>
    <hyperlink ref="J11" r:id="rId18" display="20191106_153833.jpg"/>
    <hyperlink ref="H12" r:id="rId19" display="img_20191106_133704.jpg"/>
    <hyperlink ref="I12" r:id="rId20" display="img_20191106_134918.jpg"/>
    <hyperlink ref="J12" r:id="rId21" display="img_20191106_143744.jpg"/>
    <hyperlink ref="H13" r:id="rId22" display="c17b19a6-3cad-4487-bebe-d81fc0ffb494.jpeg"/>
    <hyperlink ref="I13" r:id="rId23" display="6de1726f-9822-4fe9-bf04-4a9af8cfc23f.jpeg"/>
    <hyperlink ref="J13" r:id="rId24" display="39c9582c-0cdb-4df9-ab0b-e534e95b7ef3.jpeg"/>
    <hyperlink ref="H14" r:id="rId25" display="img_20191108_153721.jpg"/>
    <hyperlink ref="I14" r:id="rId26" display="img_20191108_152711.jpg"/>
    <hyperlink ref="J14" r:id="rId27" display="img_20191108_152200.jpg"/>
    <hyperlink ref="H15" r:id="rId28" display="9d156520-8299-4e15-9fb7-d03cc84bb863.jpeg"/>
    <hyperlink ref="I15" r:id="rId29" display="bcc11ee7-459c-4a1d-bc48-93c1d4467022.jpeg"/>
    <hyperlink ref="J15" r:id="rId30" display="c8365bae-9367-4998-acc7-dc7a490d8356.jpeg"/>
    <hyperlink ref="H16" r:id="rId31" display="img_20191108_155532.jpg"/>
    <hyperlink ref="I16" r:id="rId32" display="img_20191108_152542.jpg"/>
    <hyperlink ref="J16" r:id="rId33" display="img_20191108_154206.jpg"/>
    <hyperlink ref="H17" r:id="rId34" display="mmexport1573192042018.jpg"/>
    <hyperlink ref="I17" r:id="rId35" display="mmexport1573192030171.jpg"/>
    <hyperlink ref="J17" r:id="rId36" display="mmexport1573192003170.jpg"/>
    <hyperlink ref="H18" r:id="rId37" display="mmexport1573216902470"/>
    <hyperlink ref="I18" r:id="rId38" display="mmexport1573216906328"/>
    <hyperlink ref="J18" r:id="rId37" display="mmexport1573216902470"/>
    <hyperlink ref="H19" r:id="rId39" display="mmexport1573192042018.jpg"/>
    <hyperlink ref="I19" r:id="rId40" display="mmexport1573192022898.jpg"/>
    <hyperlink ref="J19" r:id="rId41" display="mmexport1573192030171.jpg"/>
    <hyperlink ref="H20" r:id="rId42" display="0b5477e2-3567-42de-9466-de576f05a3c1.jpeg"/>
    <hyperlink ref="I20" r:id="rId43" display="887aef5e-c0a7-4f17-a121-efba44d93ae9.jpeg"/>
    <hyperlink ref="J20" r:id="rId44" display="c993c50e-76c4-48a3-94a7-7155df87f5f5.jpeg"/>
    <hyperlink ref="H21" r:id="rId45" display="ed59c1ad-3945-4ac3-9401-59183b16d88f.jpeg"/>
    <hyperlink ref="I21" r:id="rId46" display="4791b63a-b5bd-47ce-af62-28c19964c44c.jpeg"/>
    <hyperlink ref="J21" r:id="rId47" display="5b5d25d2-446c-426e-bce4-8626de4b9cd5.jpeg"/>
    <hyperlink ref="H22" r:id="rId48" display="128ecea7-e660-4d7a-a593-5c1c75524bf3.jpeg"/>
    <hyperlink ref="I22" r:id="rId49" display="f1d7502b-47c2-4e9d-bd36-e6c6eac4830d.jpeg"/>
    <hyperlink ref="J22" r:id="rId50" display="051e2ef7-e2e6-4590-b5a9-5c7cfa4dbe14.jpeg"/>
    <hyperlink ref="H23" r:id="rId51" display="b971c83a-8121-4bea-aac7-e4eea6ef0bf6.jpeg"/>
    <hyperlink ref="I23" r:id="rId52" display="0e10d5be-299b-4061-b805-82c10fd01b3a.jpeg"/>
    <hyperlink ref="J23" r:id="rId53" display="5555767d-40ed-4585-bb3e-af91162de946.jpeg"/>
    <hyperlink ref="H24" r:id="rId54" display="mmexport1573212985287.jpg"/>
    <hyperlink ref="I24" r:id="rId55" display="mmexport1573212996512.jpg"/>
    <hyperlink ref="J24" r:id="rId56" display="mmexport1573212982179.jpg"/>
    <hyperlink ref="H25" r:id="rId57" display="93083dee-afda-4ef6-b15b-f1aa033586ac.jpeg"/>
    <hyperlink ref="I25" r:id="rId58" display="c3f106fa-ba04-4b7a-8256-5f090f7ecf67.jpeg"/>
    <hyperlink ref="J25" r:id="rId59" display="d0ff26d2-abe5-42fe-9438-d59a908bb11a.jpeg"/>
    <hyperlink ref="H26" r:id="rId60" display="mmexport1573194524679.jpg"/>
    <hyperlink ref="I26" r:id="rId61" display="mmexport1573194512020.jpg"/>
    <hyperlink ref="J26" r:id="rId62" display="mmexport1573194477203.jpg"/>
    <hyperlink ref="H27" r:id="rId63" display="1573208505086.jpg"/>
    <hyperlink ref="I27" r:id="rId64" display="1573208535156.jpg"/>
    <hyperlink ref="J27" r:id="rId65" display="1573208550923.jpg"/>
    <hyperlink ref="H28" r:id="rId66" display="img_20191106_161809.jpg"/>
    <hyperlink ref="I28" r:id="rId67" display="img_20191106_162231.jpg"/>
    <hyperlink ref="J28" r:id="rId68" display="img_20191106_163447.jpg"/>
    <hyperlink ref="H29" r:id="rId69" display="mmexport1573191711700.jpg"/>
    <hyperlink ref="I29" r:id="rId70" display="mmexport1573191718116.jpg"/>
    <hyperlink ref="J29" r:id="rId71" display="mmexport1573191861582.jpg"/>
    <hyperlink ref="H30" r:id="rId72" display="mmexport1573207037441.jpg"/>
    <hyperlink ref="I30" r:id="rId73" display="img20191106142811_bb9c444e.jpg"/>
    <hyperlink ref="J30" r:id="rId74" display="img20191106142803.jpg"/>
    <hyperlink ref="H31" r:id="rId75" display="img_20191108_112217.jpg"/>
    <hyperlink ref="I31" r:id="rId76" display="img_20191108_112648.jpg"/>
    <hyperlink ref="J31" r:id="rId77" display="img_20191108_115240.jpg"/>
    <hyperlink ref="H32" r:id="rId78" display="1407d9c8-dbba-40ac-848b-d7cd2b146b88.jpeg"/>
    <hyperlink ref="I32" r:id="rId79" display="3be010cc-2331-49d2-81c3-36c3b9f2c22c.jpeg"/>
    <hyperlink ref="J32" r:id="rId80" display="11089eff-663d-4a5a-964a-d46ed069ea1f.jpeg"/>
    <hyperlink ref="H33" r:id="rId81" display="img_20191106_145354.jpg"/>
    <hyperlink ref="I33" r:id="rId82" display="img_20191106_145405.jpg"/>
    <hyperlink ref="J33" r:id="rId83" display="img_20191106_145447.jpg"/>
    <hyperlink ref="H34" r:id="rId84" display="c6d4bd0b-fe8a-4b19-bfe0-008116a3d909.jpeg"/>
    <hyperlink ref="I34" r:id="rId85" display="fca8b3c1-bacc-4287-a7ec-2cf6b2ca4e02.jpeg"/>
    <hyperlink ref="J34" r:id="rId86" display="ded08bcf-bdc9-4741-8c40-55abe4549ca1.jpeg"/>
    <hyperlink ref="H35" r:id="rId87" display="img_20191108_144816.jpg"/>
    <hyperlink ref="I35" r:id="rId88" display="img_20191108_144347_b58803cd.jpg"/>
    <hyperlink ref="J35" r:id="rId89" display="img_20191108_144334.jpg"/>
    <hyperlink ref="H36" r:id="rId90" display="img20191106111518.jpg"/>
    <hyperlink ref="I36" r:id="rId91" display="mmexport1573012306839.jpg"/>
    <hyperlink ref="J36" r:id="rId92" display="img20191106111437.jpg"/>
    <hyperlink ref="H37" r:id="rId93" display="img_20191108_153633.jpg"/>
    <hyperlink ref="I37" r:id="rId94" display="img_20191108_154315.jpg"/>
    <hyperlink ref="J37" r:id="rId95" display="img_20191108_160709.jpg"/>
    <hyperlink ref="H38" r:id="rId96" display="img_20191108_161110.jpg"/>
    <hyperlink ref="I38" r:id="rId97" display="1573203736460.jpg"/>
    <hyperlink ref="J38" r:id="rId98" display="1573203755823.jpg"/>
    <hyperlink ref="H39" r:id="rId99" display="9c923faa-32a2-4038-be39-cb7d2117230f.jpeg"/>
    <hyperlink ref="I39" r:id="rId100" display="639f399f-00c5-4697-b4f4-1f93214c6de1.jpeg"/>
    <hyperlink ref="J39" r:id="rId101" display="198cadaf-bc44-4246-8251-f89338d05cde.jpeg"/>
    <hyperlink ref="H40" r:id="rId102" display="img_20191108_075141.jpg"/>
    <hyperlink ref="I40" r:id="rId103" display="img_20191108_080529.jpg"/>
    <hyperlink ref="J40" r:id="rId104" display="img_20191108_075603.jpg"/>
    <hyperlink ref="H41" r:id="rId105" display="img_20191108_155530.jpg"/>
    <hyperlink ref="I41" r:id="rId106" display="img_20191108_152542.jpg"/>
    <hyperlink ref="J41" r:id="rId107" display="img_20191108_154206.jpg"/>
    <hyperlink ref="H42" r:id="rId108" display="image_1573037857890.jpg"/>
    <hyperlink ref="I42" r:id="rId109" display="image_1573037809295.jpg"/>
    <hyperlink ref="J42" r:id="rId110" display="mmexport1573203475596.jpg"/>
    <hyperlink ref="H43" r:id="rId111" display="img_20191105_102523.jpg"/>
    <hyperlink ref="I43" r:id="rId112" display="img_20191105_101833.jpg"/>
    <hyperlink ref="J43" r:id="rId113" display="img_20191105_101830.jpg"/>
    <hyperlink ref="H44" r:id="rId114" display="d22e5bcb-0ea6-4d46-bc40-e90d6ec30cf3.jpeg"/>
    <hyperlink ref="I44" r:id="rId115" display="2695b22d-5dbe-426e-a133-3a87a52edb51.jpeg"/>
    <hyperlink ref="J44" r:id="rId116" display="03124030-448b-47ca-8f18-85c6951d0c36.jpeg"/>
    <hyperlink ref="H45" r:id="rId117" display="32cacc7c-6462-413d-a5df-db6726289425.jpeg"/>
    <hyperlink ref="I45" r:id="rId118" display="5772b504-3b7a-4ec5-b176-bfd092d4493a.jpeg"/>
    <hyperlink ref="J45" r:id="rId119" display="7c9bb2aa-5505-4e1c-b732-b2261e2e1eeb.jpeg"/>
    <hyperlink ref="H46" r:id="rId120" display="56e06a97-b8ce-4bcd-ac69-9e627728d1f5.jpeg"/>
    <hyperlink ref="I46" r:id="rId121" display="b9cbff24-6635-4cc8-87a1-3a175f0a0805.jpeg"/>
    <hyperlink ref="J46" r:id="rId122" display="d8add670-e65e-496e-87a8-c3e383b19ee7.jpeg"/>
    <hyperlink ref="H47" r:id="rId123" display="img_20191108_151450.jpg"/>
    <hyperlink ref="I47" r:id="rId124" display="img_20191108_151748.jpg"/>
    <hyperlink ref="J47" r:id="rId125" display="img_20191108_150930.jpg"/>
    <hyperlink ref="H48" r:id="rId126" display="f6d89fe3-7ef2-425e-89ec-d5751a9c099b.jpeg"/>
    <hyperlink ref="I48" r:id="rId127" display="33067f86-6282-44a9-992e-3acb9e493803.jpeg"/>
    <hyperlink ref="J48" r:id="rId128" display="47a28626-aea3-4a44-92c9-71df7f9b689c.jpeg"/>
    <hyperlink ref="H49" r:id="rId129" display="41ba4892-73d6-4c7f-b4c7-bdf37e689d08.jpeg"/>
    <hyperlink ref="I49" r:id="rId130" display="e7cae4c5-bd0b-47c3-89e9-6ef844c3e809.jpeg"/>
    <hyperlink ref="J49" r:id="rId131" display="8e8d5c58-8c90-4eae-b235-f3c6518b0c54.jpeg"/>
    <hyperlink ref="H50" r:id="rId132" display="img_20191108_153653.jpg"/>
    <hyperlink ref="I50" r:id="rId133" display="img_20191108_154111.jpg"/>
    <hyperlink ref="J50" r:id="rId134" display="mmexport1573138381510.jpg"/>
    <hyperlink ref="H51" r:id="rId135" display="1573038834054.jpg"/>
    <hyperlink ref="I51" r:id="rId136" display="1573039147912.jpg"/>
    <hyperlink ref="J51" r:id="rId137" display="1573038852662.jpg"/>
    <hyperlink ref="H52" r:id="rId138" display="84907f20-b0a3-430d-9aff-34a6628394f3.jpeg"/>
    <hyperlink ref="I52" r:id="rId139" display="a92bfef0-05d7-40c9-b468-1f3c83e38981.jpeg"/>
    <hyperlink ref="J52" r:id="rId140" display="c97fe8d8-f268-4e9c-a769-d36f9d698ad6.jpeg"/>
    <hyperlink ref="H53" r:id="rId141" display="36ea82b9-3163-484c-a9d4-04e9a6b37f7b.jpeg"/>
    <hyperlink ref="I53" r:id="rId142" display="7861f5ab-7a46-44c7-b469-6f7b199a0ad0.jpeg"/>
    <hyperlink ref="J53" r:id="rId143" display="844b41ec-cc0f-4395-9be6-18d26dcd2a67.jpeg"/>
    <hyperlink ref="H54" r:id="rId144" display="d52fd8db-6eb8-4f2b-ac32-d58f24d20a46.jpeg"/>
    <hyperlink ref="I54" r:id="rId145" display="f8e73695-8f82-46f7-a49f-5d8b20a0981e.jpeg"/>
    <hyperlink ref="J54" r:id="rId146" display="0164a5d2-241d-4a70-858a-5e762a757ddb.jpeg"/>
    <hyperlink ref="H55" r:id="rId147" display="img_20191105_165151.jpg"/>
    <hyperlink ref="I55" r:id="rId148" display="mmexport1573197300614.jpg"/>
    <hyperlink ref="J55" r:id="rId149" display="mmexport1573197296144.jpg"/>
    <hyperlink ref="H56" r:id="rId150" display="img_20191105_153414.jpg"/>
    <hyperlink ref="I56" r:id="rId151" display="img_20191105_165648.jpg"/>
    <hyperlink ref="J56" r:id="rId152" display="img_20191105_155125.jpg"/>
    <hyperlink ref="H57" r:id="rId153" display="bed07666-1780-4885-bf42-aaea36361ca0.jpeg"/>
    <hyperlink ref="I57" r:id="rId154" display="59f6c094-2191-45e6-959f-1bca3c996042.jpeg"/>
    <hyperlink ref="J57" r:id="rId155" display="b91f5f7b-803e-4712-a055-bbca8e9e605c.jpeg"/>
    <hyperlink ref="H58" r:id="rId156" display="06872f5b-e53f-4273-8c92-658908bec9eb.jpeg"/>
    <hyperlink ref="I58" r:id="rId157" display="e324cb4f-72aa-4b69-9267-d76967e82b52.jpeg"/>
    <hyperlink ref="J58" r:id="rId158" display="462ae638-fda6-4100-a945-0fae9c1935e1.jpeg"/>
    <hyperlink ref="H59" r:id="rId159" display="1573197442463.jpg"/>
    <hyperlink ref="I59" r:id="rId160" display="1573197547231.jpg"/>
    <hyperlink ref="J59" r:id="rId161" display="1573197799918.jpg"/>
    <hyperlink ref="H60" r:id="rId162" display="img20191106112814.jpg"/>
    <hyperlink ref="I60" r:id="rId163" display="img20191106102256.jpg"/>
    <hyperlink ref="J60" r:id="rId164" display="img20191106104705_bd7fb37b.jpg"/>
    <hyperlink ref="H61" r:id="rId165" display="mmexport1573183069932.jpg"/>
    <hyperlink ref="I61" r:id="rId166" display="mmexport1573183083393.jpg"/>
    <hyperlink ref="J61" r:id="rId167" display="mmexport1573183088684.jpg"/>
    <hyperlink ref="H62" r:id="rId168" display="55978de3-7fda-4c0c-8586-1d9a4cbae6cf.jpeg"/>
    <hyperlink ref="I62" r:id="rId169" display="3fa9424b-c937-40a6-b9ea-25e7d537538d.jpeg"/>
    <hyperlink ref="J62" r:id="rId170" display="c2b6e40d-7c03-484f-9390-5fa58a7342e4.jpeg"/>
    <hyperlink ref="H63" r:id="rId171" display="e55fa7a8-2c25-45a1-9bf4-2faa948b374f.jpeg"/>
    <hyperlink ref="I63" r:id="rId172" display="77a987ce-9640-467c-912b-71c5b98f61a6.jpeg"/>
    <hyperlink ref="J63" r:id="rId173" display="4cce30ff-5391-447a-9427-e2694ae2382b.jpeg"/>
    <hyperlink ref="H64" r:id="rId174" display="img_20191106_095943.jpg"/>
    <hyperlink ref="I64" r:id="rId175" display="img_20191106_090812.jpg"/>
    <hyperlink ref="J64" r:id="rId176" display="img_20191106_090548.jpg"/>
    <hyperlink ref="H65" r:id="rId177" display="723c8644-162e-45ce-bc4f-b4a214fd1c88.jpeg"/>
    <hyperlink ref="I65" r:id="rId178" display="d120b8ad-3f75-4461-97da-cd1abfa0a81a.jpeg"/>
    <hyperlink ref="J65" r:id="rId179" display="cf2ec57f-c5e0-4f0d-aba7-ae94e5acfc2c.jpeg"/>
    <hyperlink ref="H66" r:id="rId180" display="aeabc9b3-5d3b-4176-b25d-7dc128be64b4.jpeg"/>
    <hyperlink ref="I66" r:id="rId181" display="d880c18a-cfed-4f7b-b91b-c4f3746876c2.jpeg"/>
    <hyperlink ref="J66" r:id="rId182" display="aa01d00f-37c7-4d72-af85-d60074c513da.jpeg"/>
    <hyperlink ref="H67" r:id="rId183" display="img_20191106_094035.jpg"/>
    <hyperlink ref="I67" r:id="rId184" display="img_20191106_114500.jpg"/>
    <hyperlink ref="J67" r:id="rId185" display="img_20191106_100814.jpg"/>
    <hyperlink ref="H68" r:id="rId186" display="3302dae0-bbf5-4beb-b3f4-abf02d081088.jpeg"/>
    <hyperlink ref="I68" r:id="rId187" display="beadd26c-488b-49da-adb8-5cae11f9163e.jpeg"/>
    <hyperlink ref="J68" r:id="rId188" display="95728ece-6722-458a-9b74-69a404a539c2.jpeg"/>
    <hyperlink ref="H69" r:id="rId189" display="e9e90380-f8a7-4b38-b50d-9c6edcfcad32.jpeg"/>
    <hyperlink ref="I69" r:id="rId190" display="674b5532-277a-41f6-a9f5-d19c51650b8b.jpeg"/>
    <hyperlink ref="J69" r:id="rId191" display="0bf66d76-2d8f-4814-bb79-140df11c7ee8.jpeg"/>
    <hyperlink ref="H70" r:id="rId192" display="img_20191108_141235.jpg"/>
    <hyperlink ref="I70" r:id="rId193" display="img_20191108_141045.jpg"/>
    <hyperlink ref="J70" r:id="rId194" display="img_20191108_141033.jpg"/>
    <hyperlink ref="H71" r:id="rId195" display="9d14ce09-f233-45ce-8014-a0a2034cbc99.jpeg"/>
    <hyperlink ref="I71" r:id="rId196" display="63f2d7f5-53b8-409f-8448-0b545dc1cd09.jpeg"/>
    <hyperlink ref="J71" r:id="rId197" display="edd2f5f2-64cb-4e4c-a8af-37e971142a65.jpeg"/>
    <hyperlink ref="H72" r:id="rId198" display="mmexport1573191599801.jpg"/>
    <hyperlink ref="I72" r:id="rId199" display="mmexport1573191581496.jpg"/>
    <hyperlink ref="J72" r:id="rId200" display="mmexport1573191684210.jpg"/>
    <hyperlink ref="H73" r:id="rId201" display="20191106_151719.jpg"/>
    <hyperlink ref="I73" r:id="rId202" display="mmexport1573021202210.jpg"/>
    <hyperlink ref="J73" r:id="rId203" display="mmexport1573021123977.jpg"/>
    <hyperlink ref="H74" r:id="rId204" display="mmexport1573189684183.jpg"/>
    <hyperlink ref="I74" r:id="rId205" display="mmexport1573189687110.jpg"/>
    <hyperlink ref="J74" r:id="rId204" display="mmexport1573189684183.jpg"/>
    <hyperlink ref="H75" r:id="rId206" display="img_8690.jpg"/>
    <hyperlink ref="I75" r:id="rId207" display="img_8694.jpg"/>
    <hyperlink ref="J75" r:id="rId208" display="img_8693.jpg"/>
    <hyperlink ref="H76" r:id="rId209" display="img20191106111518.jpg"/>
    <hyperlink ref="I76" r:id="rId210" display="mmexport1573012306839.jpg"/>
    <hyperlink ref="J76" r:id="rId211" display="mmexport1573012330063.jpg"/>
    <hyperlink ref="H77" r:id="rId212" display="img_1184.jpg"/>
    <hyperlink ref="I77" r:id="rId213" display="img_1185.jpg"/>
    <hyperlink ref="J77" r:id="rId214" display="img_1186.jpg"/>
    <hyperlink ref="H78" r:id="rId215" display="13dfd1c3-7d3c-4772-abf2-5422ebbc4aa2.jpeg"/>
    <hyperlink ref="I78" r:id="rId216" display="4dd1f8a2-353a-4ab2-ac83-f2f81c72c41c.jpeg"/>
    <hyperlink ref="J78" r:id="rId217" display="13d20d3a-7efe-4730-8b46-98a6e4976e60.jpeg"/>
    <hyperlink ref="H79" r:id="rId218" display="img_20191106_161510.jpg"/>
    <hyperlink ref="I79" r:id="rId219" display="img_20191106_164248.jpg"/>
    <hyperlink ref="J79" r:id="rId220" display="1573030348872.jpg"/>
    <hyperlink ref="H80" r:id="rId221" display="mmexport1573179949789.jpg"/>
    <hyperlink ref="I80" r:id="rId222" display="img20191106153625.jpg"/>
    <hyperlink ref="J80" r:id="rId223" display="mmexport1573179967281.jpg"/>
    <hyperlink ref="H81" r:id="rId224" display="img_20191106_154124.jpg"/>
    <hyperlink ref="I81" r:id="rId225" display="img_20191106_153828_b971585b.jpg"/>
    <hyperlink ref="J81" r:id="rId226" display="img_20191106_153825.jpg"/>
    <hyperlink ref="H82" r:id="rId227" display="img20191106141047.jpg"/>
    <hyperlink ref="I82" r:id="rId228" display="1573021339136.jpg"/>
    <hyperlink ref="J82" r:id="rId229" display="img20191106141906.jpg"/>
    <hyperlink ref="H83" r:id="rId230" display="img_20191106_153620_bdb00c80.jpg"/>
    <hyperlink ref="I83" r:id="rId231" display="mmexport1573134058302"/>
    <hyperlink ref="J83" r:id="rId232" display="img_20191106_153618.jpg"/>
    <hyperlink ref="H84" r:id="rId233" display="mmexport1573138395540.jpg"/>
    <hyperlink ref="I84" r:id="rId234" display="mmexport1573138376624.jpg"/>
    <hyperlink ref="J84" r:id="rId235" display="mmexport1573138390644.jpg"/>
    <hyperlink ref="H85" r:id="rId236" display="img_20191106_085643.jpg"/>
    <hyperlink ref="I85" r:id="rId237" display="img_20191106_083806.jpg"/>
    <hyperlink ref="J85" r:id="rId238" display="img_20191106_085428.jpg"/>
    <hyperlink ref="H86" r:id="rId239" display="d8428513-916e-443b-b6d5-2a09b95f85ed.jpeg"/>
    <hyperlink ref="I86" r:id="rId240" display="2478a595-a39d-41b6-bedb-e741a684c5bf.jpeg"/>
    <hyperlink ref="J86" r:id="rId241" display="face8dc6-0567-457a-acdb-202340923de7.jpeg"/>
    <hyperlink ref="H87" r:id="rId242" display="mmexport1573131068581.jpg"/>
    <hyperlink ref="I87" r:id="rId243" display="mmexport1573131066143_bbb92c3d.jpg"/>
    <hyperlink ref="J87" r:id="rId244" display="mmexport1573131063349.jpg"/>
    <hyperlink ref="H88" r:id="rId245" display="img_20191106_134041.jpg"/>
    <hyperlink ref="I88" r:id="rId246" display="img_20191106_134055.jpg"/>
    <hyperlink ref="J88" r:id="rId247" display="img_20191106_134229.jpg"/>
    <hyperlink ref="H89" r:id="rId248" display="c96b7399-2246-46b2-a86b-18075bddab64.jpeg"/>
    <hyperlink ref="I89" r:id="rId249" display="0688b8b7-a878-4273-a8a1-3f69f902ca39.jpeg"/>
    <hyperlink ref="J89" r:id="rId250" display="15aea758-a296-463a-bf12-9f2beafb0f74.jpeg"/>
    <hyperlink ref="H90" r:id="rId251" display="img20191106103348_b1a1952bb.jpg"/>
    <hyperlink ref="I90" r:id="rId252" display="img20191106151435.jpg"/>
    <hyperlink ref="J90" r:id="rId253" display="img20191106103223.jpg"/>
    <hyperlink ref="H91" r:id="rId254" display="mmexport1573130582234.jpg"/>
    <hyperlink ref="I91" r:id="rId255" display="mmexport1573130584521.jpg"/>
    <hyperlink ref="J91" r:id="rId256" display="mmexport1573130586841.jpg"/>
    <hyperlink ref="H92" r:id="rId257" display="8eac1338-ff5c-4646-adc1-3411ff199dba.jpeg"/>
    <hyperlink ref="I92" r:id="rId258" display="249b74e9-740a-4283-96eb-7e4194ccc2ea.jpeg"/>
    <hyperlink ref="J92" r:id="rId259" display="b95d89e0-86dd-4854-a258-3603b0b45efc.jpeg"/>
    <hyperlink ref="H93" r:id="rId260" display="mmexport1573129625839.jpg"/>
    <hyperlink ref="I93" r:id="rId261" display="img20191106141121.jpg"/>
    <hyperlink ref="J93" r:id="rId262" display="img20191106141036.jpg"/>
    <hyperlink ref="H94" r:id="rId263" display="img_2238.jpg"/>
    <hyperlink ref="I94" r:id="rId264" display="beauty_1573003616102.jpg"/>
    <hyperlink ref="J94" r:id="rId265" display="img_2236.jpg"/>
    <hyperlink ref="H95" r:id="rId266" display="9da0736b-bc34-4861-abe3-f22d7fa30f27.jpeg"/>
    <hyperlink ref="I95" r:id="rId267" display="5a907922-e06a-4872-8ed7-1c361861cbbd.jpeg"/>
    <hyperlink ref="J95" r:id="rId268" display="467d2b29-88f5-4bf7-b2b8-3cb88e759922.jpeg"/>
    <hyperlink ref="H96" r:id="rId269" display="cf81f126-7929-4955-908c-05f4d1285bea.jpeg"/>
    <hyperlink ref="I96" r:id="rId270" display="679ede2a-3cf5-4339-bee8-ad8cd0436c4d.jpeg"/>
    <hyperlink ref="J96" r:id="rId271" display="341c1c59-e25c-42d3-9ac1-9c67aa1a5157.jpeg"/>
    <hyperlink ref="H97" r:id="rId272" display="img_20191106_154600.jpg"/>
    <hyperlink ref="I97" r:id="rId273" display="img_20191106_160319.jpg"/>
    <hyperlink ref="J97" r:id="rId274" display="img_20191106_154607.jpg"/>
    <hyperlink ref="H98" r:id="rId275" display="mmexport1573125290604.jpg"/>
    <hyperlink ref="I98" r:id="rId276" display="mmexport1573125278302.jpg"/>
    <hyperlink ref="J98" r:id="rId277" display="img20191106093335.jpg"/>
    <hyperlink ref="H99" r:id="rId278" display="img_20191106_100855.jpg"/>
    <hyperlink ref="I99" r:id="rId279" display="img_20191106_101806.jpg"/>
    <hyperlink ref="J99" r:id="rId280" display="img_20191106_101240.jpg"/>
    <hyperlink ref="H100" r:id="rId281" display="5b941d50-92f6-42c4-9cd0-784b854a2567.jpeg"/>
    <hyperlink ref="I100" r:id="rId282" display="7e871323-6bab-4331-b696-d775d493679a.jpeg"/>
    <hyperlink ref="J100" r:id="rId283" display="468eaa45-bb01-4edd-8129-f679cdcd5a7c.jpeg"/>
    <hyperlink ref="H101" r:id="rId284" display="img_20191106_100733_bcb7a3e1.jpg"/>
    <hyperlink ref="I101" r:id="rId285" display="img_20191106_100828.jpg"/>
    <hyperlink ref="J101" r:id="rId286" display="img_20191106_101422.jpg"/>
    <hyperlink ref="H102" r:id="rId287" display="d42daeec-c029-46de-b00f-8700073bf251.jpeg"/>
    <hyperlink ref="I102" r:id="rId288" display="f259bbbf-3219-4d05-9af6-af7469e4b552.jpeg"/>
    <hyperlink ref="J102" r:id="rId289" display="664c3523-2105-45da-85a4-d9c601d045b9.jpeg"/>
    <hyperlink ref="H103" r:id="rId290" display="d59ad5b5-b2fc-4865-8d71-9293d82fbec0.jpeg"/>
    <hyperlink ref="I103" r:id="rId291" display="61cded75-c100-40c6-b3f7-6f39e7146b0b.jpeg"/>
    <hyperlink ref="J103" r:id="rId292" display="6171b923-07d3-4623-ba6a-e5d363b25b10.jpeg"/>
    <hyperlink ref="H104" r:id="rId293" display="img20191105152124.jpg"/>
    <hyperlink ref="I104" r:id="rId294" display="img20191105152323.jpg"/>
    <hyperlink ref="J104" r:id="rId295" display="img20191105152113.jpg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="1" customFormat="1" spans="1:20">
      <c r="A1" s="2" t="s">
        <v>15</v>
      </c>
      <c r="B1" s="2" t="s">
        <v>3069</v>
      </c>
      <c r="C1" s="2" t="s">
        <v>3070</v>
      </c>
      <c r="D1" s="2" t="s">
        <v>16</v>
      </c>
      <c r="E1" s="2" t="s">
        <v>17</v>
      </c>
      <c r="F1" s="2" t="s">
        <v>3071</v>
      </c>
      <c r="G1" s="2" t="s">
        <v>3072</v>
      </c>
      <c r="H1" s="2" t="s">
        <v>3073</v>
      </c>
      <c r="I1" s="2" t="s">
        <v>3074</v>
      </c>
      <c r="J1" s="2" t="s">
        <v>3075</v>
      </c>
      <c r="K1" s="2" t="s">
        <v>3076</v>
      </c>
      <c r="L1" s="2" t="s">
        <v>38</v>
      </c>
      <c r="M1" s="2" t="s">
        <v>39</v>
      </c>
      <c r="N1" s="2" t="s">
        <v>3077</v>
      </c>
      <c r="O1" s="2" t="s">
        <v>3078</v>
      </c>
      <c r="P1" s="2" t="s">
        <v>3079</v>
      </c>
      <c r="Q1" s="3" t="s">
        <v>3080</v>
      </c>
      <c r="R1" s="3" t="s">
        <v>3081</v>
      </c>
      <c r="S1" s="2" t="s">
        <v>269</v>
      </c>
      <c r="T1" s="3" t="s">
        <v>3082</v>
      </c>
    </row>
    <row r="2" s="1" customFormat="1" spans="1:20">
      <c r="A2" s="3">
        <v>9518</v>
      </c>
      <c r="B2" s="4">
        <v>43778.7597222222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3083</v>
      </c>
      <c r="H2" s="3" t="s">
        <v>3084</v>
      </c>
      <c r="I2" s="3" t="s">
        <v>3085</v>
      </c>
      <c r="J2" s="3">
        <v>2</v>
      </c>
      <c r="K2" s="3">
        <v>980</v>
      </c>
      <c r="L2" s="3">
        <v>82</v>
      </c>
      <c r="M2" s="3" t="s">
        <v>3086</v>
      </c>
      <c r="N2" s="3">
        <v>11801</v>
      </c>
      <c r="O2" s="3" t="s">
        <v>3087</v>
      </c>
      <c r="P2" s="3" t="s">
        <v>3088</v>
      </c>
      <c r="Q2" s="3" t="s">
        <v>3089</v>
      </c>
      <c r="R2" s="3">
        <v>4271</v>
      </c>
      <c r="S2" s="3" t="s">
        <v>3090</v>
      </c>
      <c r="T2" s="7">
        <v>16051004</v>
      </c>
    </row>
    <row r="3" s="1" customFormat="1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3083</v>
      </c>
      <c r="H3" s="3" t="s">
        <v>3084</v>
      </c>
      <c r="I3" s="3" t="s">
        <v>3085</v>
      </c>
      <c r="J3" s="3">
        <v>4</v>
      </c>
      <c r="K3" s="3">
        <v>1960</v>
      </c>
      <c r="L3" s="3">
        <v>164</v>
      </c>
      <c r="M3" s="3" t="s">
        <v>3086</v>
      </c>
      <c r="N3" s="3">
        <v>11801</v>
      </c>
      <c r="O3" s="3" t="s">
        <v>3087</v>
      </c>
      <c r="P3" s="3" t="s">
        <v>3088</v>
      </c>
      <c r="Q3" s="3" t="s">
        <v>3089</v>
      </c>
      <c r="R3" s="3">
        <v>4271</v>
      </c>
      <c r="S3" s="3" t="s">
        <v>3090</v>
      </c>
      <c r="T3" s="7">
        <v>16051004</v>
      </c>
    </row>
    <row r="4" s="1" customFormat="1" spans="1:20">
      <c r="A4" s="3">
        <v>10074</v>
      </c>
      <c r="B4" s="4">
        <v>43780.4229166667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3083</v>
      </c>
      <c r="H4" s="3" t="s">
        <v>3084</v>
      </c>
      <c r="I4" s="3" t="s">
        <v>3085</v>
      </c>
      <c r="J4" s="3">
        <v>1</v>
      </c>
      <c r="K4" s="3">
        <v>490</v>
      </c>
      <c r="L4" s="3">
        <v>41</v>
      </c>
      <c r="M4" s="3" t="s">
        <v>3086</v>
      </c>
      <c r="N4" s="3">
        <v>11801</v>
      </c>
      <c r="O4" s="3" t="s">
        <v>3087</v>
      </c>
      <c r="P4" s="3" t="s">
        <v>3088</v>
      </c>
      <c r="Q4" s="3" t="s">
        <v>3089</v>
      </c>
      <c r="R4" s="3">
        <v>4271</v>
      </c>
      <c r="S4" s="3" t="s">
        <v>3090</v>
      </c>
      <c r="T4" s="7">
        <v>16051004</v>
      </c>
    </row>
    <row r="5" s="1" customFormat="1" spans="1:20">
      <c r="A5" s="3">
        <v>12620</v>
      </c>
      <c r="B5" s="4">
        <v>43779.8534722222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3083</v>
      </c>
      <c r="H5" s="3" t="s">
        <v>3084</v>
      </c>
      <c r="I5" s="3" t="s">
        <v>3085</v>
      </c>
      <c r="J5" s="3">
        <v>7</v>
      </c>
      <c r="K5" s="3">
        <v>3430</v>
      </c>
      <c r="L5" s="3">
        <v>287</v>
      </c>
      <c r="M5" s="3" t="s">
        <v>3086</v>
      </c>
      <c r="N5" s="3">
        <v>11801</v>
      </c>
      <c r="O5" s="3" t="s">
        <v>3087</v>
      </c>
      <c r="P5" s="3" t="s">
        <v>3088</v>
      </c>
      <c r="Q5" s="3" t="s">
        <v>3089</v>
      </c>
      <c r="R5" s="3">
        <v>4271</v>
      </c>
      <c r="S5" s="3" t="s">
        <v>3090</v>
      </c>
      <c r="T5" s="7">
        <v>16051002</v>
      </c>
    </row>
    <row r="6" s="1" customFormat="1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3083</v>
      </c>
      <c r="H6" s="3" t="s">
        <v>3084</v>
      </c>
      <c r="I6" s="3" t="s">
        <v>3085</v>
      </c>
      <c r="J6" s="3">
        <v>1</v>
      </c>
      <c r="K6" s="3">
        <v>490</v>
      </c>
      <c r="L6" s="3">
        <v>41</v>
      </c>
      <c r="M6" s="3" t="s">
        <v>3086</v>
      </c>
      <c r="N6" s="3">
        <v>11801</v>
      </c>
      <c r="O6" s="3" t="s">
        <v>3087</v>
      </c>
      <c r="P6" s="3" t="s">
        <v>3088</v>
      </c>
      <c r="Q6" s="3" t="s">
        <v>3089</v>
      </c>
      <c r="R6" s="3">
        <v>4271</v>
      </c>
      <c r="S6" s="3" t="s">
        <v>3090</v>
      </c>
      <c r="T6" s="7">
        <v>16051002</v>
      </c>
    </row>
    <row r="7" s="1" customFormat="1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3083</v>
      </c>
      <c r="H7" s="3" t="s">
        <v>3084</v>
      </c>
      <c r="I7" s="3" t="s">
        <v>3085</v>
      </c>
      <c r="J7" s="3">
        <v>1</v>
      </c>
      <c r="K7" s="3">
        <v>490</v>
      </c>
      <c r="L7" s="3">
        <v>41</v>
      </c>
      <c r="M7" s="3" t="s">
        <v>3086</v>
      </c>
      <c r="N7" s="3">
        <v>11801</v>
      </c>
      <c r="O7" s="3" t="s">
        <v>3087</v>
      </c>
      <c r="P7" s="3" t="s">
        <v>3088</v>
      </c>
      <c r="Q7" s="3" t="s">
        <v>3089</v>
      </c>
      <c r="R7" s="3">
        <v>4271</v>
      </c>
      <c r="S7" s="3" t="s">
        <v>3090</v>
      </c>
      <c r="T7" s="7">
        <v>16051003</v>
      </c>
    </row>
    <row r="8" s="1" customFormat="1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3083</v>
      </c>
      <c r="H8" s="3" t="s">
        <v>3084</v>
      </c>
      <c r="I8" s="3" t="s">
        <v>3085</v>
      </c>
      <c r="J8" s="3">
        <v>1</v>
      </c>
      <c r="K8" s="3">
        <v>490</v>
      </c>
      <c r="L8" s="3">
        <v>41</v>
      </c>
      <c r="M8" s="3" t="s">
        <v>3086</v>
      </c>
      <c r="N8" s="3">
        <v>11801</v>
      </c>
      <c r="O8" s="3" t="s">
        <v>3087</v>
      </c>
      <c r="P8" s="3" t="s">
        <v>3088</v>
      </c>
      <c r="Q8" s="3" t="s">
        <v>3089</v>
      </c>
      <c r="R8" s="3">
        <v>4271</v>
      </c>
      <c r="S8" s="3" t="s">
        <v>3090</v>
      </c>
      <c r="T8" s="7">
        <v>16051010</v>
      </c>
    </row>
    <row r="9" s="1" customFormat="1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3083</v>
      </c>
      <c r="H9" s="3" t="s">
        <v>3084</v>
      </c>
      <c r="I9" s="3" t="s">
        <v>3085</v>
      </c>
      <c r="J9" s="3">
        <v>1</v>
      </c>
      <c r="K9" s="3">
        <v>490</v>
      </c>
      <c r="L9" s="3">
        <v>263.84638972</v>
      </c>
      <c r="M9" s="3" t="s">
        <v>3091</v>
      </c>
      <c r="N9" s="3">
        <v>11801</v>
      </c>
      <c r="O9" s="3" t="s">
        <v>3087</v>
      </c>
      <c r="P9" s="3" t="s">
        <v>3088</v>
      </c>
      <c r="Q9" s="3" t="s">
        <v>3089</v>
      </c>
      <c r="R9" s="3">
        <v>4271</v>
      </c>
      <c r="S9" s="3" t="s">
        <v>3090</v>
      </c>
      <c r="T9" s="7">
        <v>16041034</v>
      </c>
    </row>
    <row r="10" s="1" customFormat="1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3083</v>
      </c>
      <c r="H10" s="3" t="s">
        <v>3084</v>
      </c>
      <c r="I10" s="3" t="s">
        <v>3085</v>
      </c>
      <c r="J10" s="3">
        <v>1</v>
      </c>
      <c r="K10" s="3">
        <v>490</v>
      </c>
      <c r="L10" s="3">
        <v>41</v>
      </c>
      <c r="M10" s="3" t="s">
        <v>3086</v>
      </c>
      <c r="N10" s="3">
        <v>11801</v>
      </c>
      <c r="O10" s="3" t="s">
        <v>3087</v>
      </c>
      <c r="P10" s="3" t="s">
        <v>3088</v>
      </c>
      <c r="Q10" s="3" t="s">
        <v>3089</v>
      </c>
      <c r="R10" s="3">
        <v>4271</v>
      </c>
      <c r="S10" s="3" t="s">
        <v>3090</v>
      </c>
      <c r="T10" s="7">
        <v>16041034</v>
      </c>
    </row>
    <row r="11" s="1" customFormat="1" spans="1:20">
      <c r="A11" s="3">
        <v>21374</v>
      </c>
      <c r="B11" s="4">
        <v>43779.8451388889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3083</v>
      </c>
      <c r="H11" s="3" t="s">
        <v>3084</v>
      </c>
      <c r="I11" s="3" t="s">
        <v>3085</v>
      </c>
      <c r="J11" s="3">
        <v>1</v>
      </c>
      <c r="K11" s="3">
        <v>490</v>
      </c>
      <c r="L11" s="3">
        <v>41</v>
      </c>
      <c r="M11" s="3" t="s">
        <v>3086</v>
      </c>
      <c r="N11" s="3">
        <v>11801</v>
      </c>
      <c r="O11" s="3" t="s">
        <v>3087</v>
      </c>
      <c r="P11" s="3" t="s">
        <v>3088</v>
      </c>
      <c r="Q11" s="3" t="s">
        <v>3089</v>
      </c>
      <c r="R11" s="3">
        <v>4271</v>
      </c>
      <c r="S11" s="3" t="s">
        <v>3090</v>
      </c>
      <c r="T11" s="7">
        <v>16051013</v>
      </c>
    </row>
    <row r="12" s="1" customFormat="1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3083</v>
      </c>
      <c r="H12" s="3" t="s">
        <v>3084</v>
      </c>
      <c r="I12" s="3" t="s">
        <v>3085</v>
      </c>
      <c r="J12" s="3">
        <v>1</v>
      </c>
      <c r="K12" s="3">
        <v>490</v>
      </c>
      <c r="L12" s="3">
        <v>41</v>
      </c>
      <c r="M12" s="3" t="s">
        <v>3086</v>
      </c>
      <c r="N12" s="3">
        <v>11801</v>
      </c>
      <c r="O12" s="3" t="s">
        <v>3087</v>
      </c>
      <c r="P12" s="3" t="s">
        <v>3088</v>
      </c>
      <c r="Q12" s="3" t="s">
        <v>3089</v>
      </c>
      <c r="R12" s="3">
        <v>4271</v>
      </c>
      <c r="S12" s="3" t="s">
        <v>3090</v>
      </c>
      <c r="T12" s="7">
        <v>16051004</v>
      </c>
    </row>
    <row r="13" s="1" customFormat="1" spans="1:20">
      <c r="A13" s="3">
        <v>38864</v>
      </c>
      <c r="B13" s="4">
        <v>43779.8541666667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3083</v>
      </c>
      <c r="H13" s="3" t="s">
        <v>3084</v>
      </c>
      <c r="I13" s="3" t="s">
        <v>3085</v>
      </c>
      <c r="J13" s="3">
        <v>1</v>
      </c>
      <c r="K13" s="3">
        <v>490</v>
      </c>
      <c r="L13" s="3">
        <v>41</v>
      </c>
      <c r="M13" s="3" t="s">
        <v>3086</v>
      </c>
      <c r="N13" s="3">
        <v>11801</v>
      </c>
      <c r="O13" s="3" t="s">
        <v>3087</v>
      </c>
      <c r="P13" s="3" t="s">
        <v>3088</v>
      </c>
      <c r="Q13" s="3" t="s">
        <v>3089</v>
      </c>
      <c r="R13" s="3">
        <v>4271</v>
      </c>
      <c r="S13" s="3" t="s">
        <v>3090</v>
      </c>
      <c r="T13" s="7">
        <v>16051013</v>
      </c>
    </row>
    <row r="14" s="1" customFormat="1" spans="1:20">
      <c r="A14" s="3">
        <v>40183</v>
      </c>
      <c r="B14" s="4">
        <v>43779.8395833333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3083</v>
      </c>
      <c r="H14" s="3" t="s">
        <v>3084</v>
      </c>
      <c r="I14" s="3" t="s">
        <v>3085</v>
      </c>
      <c r="J14" s="3">
        <v>2</v>
      </c>
      <c r="K14" s="3">
        <v>980</v>
      </c>
      <c r="L14" s="3">
        <v>82</v>
      </c>
      <c r="M14" s="3" t="s">
        <v>3086</v>
      </c>
      <c r="N14" s="3">
        <v>11801</v>
      </c>
      <c r="O14" s="3" t="s">
        <v>3087</v>
      </c>
      <c r="P14" s="3" t="s">
        <v>3088</v>
      </c>
      <c r="Q14" s="3" t="s">
        <v>3089</v>
      </c>
      <c r="R14" s="3">
        <v>4271</v>
      </c>
      <c r="S14" s="3" t="s">
        <v>3090</v>
      </c>
      <c r="T14" s="7">
        <v>16041034</v>
      </c>
    </row>
    <row r="15" s="1" customFormat="1" spans="1:20">
      <c r="A15" s="3">
        <v>40187</v>
      </c>
      <c r="B15" s="4">
        <v>43779.8402777778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3083</v>
      </c>
      <c r="H15" s="3" t="s">
        <v>3084</v>
      </c>
      <c r="I15" s="3" t="s">
        <v>3085</v>
      </c>
      <c r="J15" s="3">
        <v>1</v>
      </c>
      <c r="K15" s="3">
        <v>490</v>
      </c>
      <c r="L15" s="3">
        <v>41</v>
      </c>
      <c r="M15" s="3" t="s">
        <v>3086</v>
      </c>
      <c r="N15" s="3">
        <v>11801</v>
      </c>
      <c r="O15" s="3" t="s">
        <v>3087</v>
      </c>
      <c r="P15" s="3" t="s">
        <v>3088</v>
      </c>
      <c r="Q15" s="3" t="s">
        <v>3089</v>
      </c>
      <c r="R15" s="3">
        <v>4271</v>
      </c>
      <c r="S15" s="3" t="s">
        <v>3090</v>
      </c>
      <c r="T15" s="7">
        <v>16041034</v>
      </c>
    </row>
    <row r="16" s="1" customFormat="1" spans="1:20">
      <c r="A16" s="3">
        <v>40191</v>
      </c>
      <c r="B16" s="4">
        <v>43779.8458333333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3083</v>
      </c>
      <c r="H16" s="3" t="s">
        <v>3084</v>
      </c>
      <c r="I16" s="3" t="s">
        <v>3085</v>
      </c>
      <c r="J16" s="3">
        <v>7</v>
      </c>
      <c r="K16" s="3">
        <v>3430</v>
      </c>
      <c r="L16" s="3">
        <v>287</v>
      </c>
      <c r="M16" s="3" t="s">
        <v>3086</v>
      </c>
      <c r="N16" s="3">
        <v>11801</v>
      </c>
      <c r="O16" s="3" t="s">
        <v>3087</v>
      </c>
      <c r="P16" s="3" t="s">
        <v>3088</v>
      </c>
      <c r="Q16" s="3" t="s">
        <v>3089</v>
      </c>
      <c r="R16" s="3">
        <v>4271</v>
      </c>
      <c r="S16" s="3" t="s">
        <v>3090</v>
      </c>
      <c r="T16" s="7">
        <v>16041034</v>
      </c>
    </row>
    <row r="17" s="1" customFormat="1" spans="1:20">
      <c r="A17" s="3">
        <v>40692</v>
      </c>
      <c r="B17" s="4">
        <v>43780.7388888889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3083</v>
      </c>
      <c r="H17" s="3" t="s">
        <v>3084</v>
      </c>
      <c r="I17" s="3" t="s">
        <v>3085</v>
      </c>
      <c r="J17" s="3">
        <v>5</v>
      </c>
      <c r="K17" s="3">
        <v>2450</v>
      </c>
      <c r="L17" s="3">
        <v>205</v>
      </c>
      <c r="M17" s="3" t="s">
        <v>3086</v>
      </c>
      <c r="N17" s="3">
        <v>11801</v>
      </c>
      <c r="O17" s="3" t="s">
        <v>3087</v>
      </c>
      <c r="P17" s="3" t="s">
        <v>3088</v>
      </c>
      <c r="Q17" s="3" t="s">
        <v>3089</v>
      </c>
      <c r="R17" s="3">
        <v>4271</v>
      </c>
      <c r="S17" s="3" t="s">
        <v>3090</v>
      </c>
      <c r="T17" s="7">
        <v>16051003</v>
      </c>
    </row>
    <row r="18" s="1" customFormat="1" spans="1:20">
      <c r="A18" s="3">
        <v>46597</v>
      </c>
      <c r="B18" s="4">
        <v>43780.7493055556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3083</v>
      </c>
      <c r="H18" s="3" t="s">
        <v>3084</v>
      </c>
      <c r="I18" s="3" t="s">
        <v>3085</v>
      </c>
      <c r="J18" s="3">
        <v>1</v>
      </c>
      <c r="K18" s="3">
        <v>490</v>
      </c>
      <c r="L18" s="3">
        <v>41</v>
      </c>
      <c r="M18" s="3" t="s">
        <v>3086</v>
      </c>
      <c r="N18" s="3">
        <v>11801</v>
      </c>
      <c r="O18" s="3" t="s">
        <v>3087</v>
      </c>
      <c r="P18" s="3" t="s">
        <v>3088</v>
      </c>
      <c r="Q18" s="3" t="s">
        <v>3089</v>
      </c>
      <c r="R18" s="3">
        <v>4271</v>
      </c>
      <c r="S18" s="3" t="s">
        <v>3090</v>
      </c>
      <c r="T18" s="7">
        <v>16051003</v>
      </c>
    </row>
    <row r="19" s="1" customFormat="1" spans="1:20">
      <c r="A19" s="5">
        <v>10530</v>
      </c>
      <c r="B19" s="6">
        <v>43778.4486111111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3083</v>
      </c>
      <c r="H19" s="5" t="s">
        <v>3084</v>
      </c>
      <c r="I19" s="5" t="s">
        <v>3085</v>
      </c>
      <c r="J19" s="5">
        <v>2</v>
      </c>
      <c r="K19" s="5">
        <v>998</v>
      </c>
      <c r="L19" s="5">
        <v>100</v>
      </c>
      <c r="M19" s="5" t="s">
        <v>3092</v>
      </c>
      <c r="N19" s="5">
        <v>11801</v>
      </c>
      <c r="O19" s="5" t="s">
        <v>3087</v>
      </c>
      <c r="P19" s="5" t="s">
        <v>3088</v>
      </c>
      <c r="Q19" s="5" t="s">
        <v>3089</v>
      </c>
      <c r="R19" s="5">
        <v>4259</v>
      </c>
      <c r="S19" s="5" t="s">
        <v>3093</v>
      </c>
      <c r="T19" s="8">
        <v>16051002</v>
      </c>
    </row>
    <row r="20" s="1" customFormat="1" spans="1:20">
      <c r="A20" s="5">
        <v>10560</v>
      </c>
      <c r="B20" s="6">
        <v>43778.6041666667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3083</v>
      </c>
      <c r="H20" s="5" t="s">
        <v>3084</v>
      </c>
      <c r="I20" s="5" t="s">
        <v>3085</v>
      </c>
      <c r="J20" s="5">
        <v>2</v>
      </c>
      <c r="K20" s="5">
        <v>998</v>
      </c>
      <c r="L20" s="5">
        <v>100</v>
      </c>
      <c r="M20" s="5" t="s">
        <v>3092</v>
      </c>
      <c r="N20" s="5">
        <v>11801</v>
      </c>
      <c r="O20" s="5" t="s">
        <v>3087</v>
      </c>
      <c r="P20" s="5" t="s">
        <v>3088</v>
      </c>
      <c r="Q20" s="5" t="s">
        <v>3089</v>
      </c>
      <c r="R20" s="5">
        <v>4259</v>
      </c>
      <c r="S20" s="5" t="s">
        <v>3093</v>
      </c>
      <c r="T20" s="8">
        <v>16051002</v>
      </c>
    </row>
    <row r="21" s="1" customFormat="1" spans="1:20">
      <c r="A21" s="5">
        <v>13470</v>
      </c>
      <c r="B21" s="6">
        <v>43778.8131944444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3083</v>
      </c>
      <c r="H21" s="5" t="s">
        <v>3084</v>
      </c>
      <c r="I21" s="5" t="s">
        <v>3085</v>
      </c>
      <c r="J21" s="5">
        <v>2</v>
      </c>
      <c r="K21" s="5">
        <v>980</v>
      </c>
      <c r="L21" s="5">
        <v>82</v>
      </c>
      <c r="M21" s="5" t="s">
        <v>3086</v>
      </c>
      <c r="N21" s="5">
        <v>11801</v>
      </c>
      <c r="O21" s="5" t="s">
        <v>3087</v>
      </c>
      <c r="P21" s="5" t="s">
        <v>3088</v>
      </c>
      <c r="Q21" s="5" t="s">
        <v>3089</v>
      </c>
      <c r="R21" s="5">
        <v>4259</v>
      </c>
      <c r="S21" s="5" t="s">
        <v>3093</v>
      </c>
      <c r="T21" s="8">
        <v>16051004</v>
      </c>
    </row>
    <row r="22" s="1" customFormat="1" spans="1:20">
      <c r="A22" s="5">
        <v>13579</v>
      </c>
      <c r="B22" s="6">
        <v>43779.5083333333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3083</v>
      </c>
      <c r="H22" s="5" t="s">
        <v>3084</v>
      </c>
      <c r="I22" s="5" t="s">
        <v>3085</v>
      </c>
      <c r="J22" s="5">
        <v>1</v>
      </c>
      <c r="K22" s="5">
        <v>490</v>
      </c>
      <c r="L22" s="5">
        <v>41</v>
      </c>
      <c r="M22" s="5" t="s">
        <v>3086</v>
      </c>
      <c r="N22" s="5">
        <v>11801</v>
      </c>
      <c r="O22" s="5" t="s">
        <v>3087</v>
      </c>
      <c r="P22" s="5" t="s">
        <v>3088</v>
      </c>
      <c r="Q22" s="5" t="s">
        <v>3089</v>
      </c>
      <c r="R22" s="5">
        <v>4259</v>
      </c>
      <c r="S22" s="5" t="s">
        <v>3093</v>
      </c>
      <c r="T22" s="8">
        <v>16051004</v>
      </c>
    </row>
    <row r="23" s="1" customFormat="1" spans="1:20">
      <c r="A23" s="5">
        <v>17953</v>
      </c>
      <c r="B23" s="6">
        <v>43779.8020833333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3083</v>
      </c>
      <c r="H23" s="5" t="s">
        <v>3084</v>
      </c>
      <c r="I23" s="5" t="s">
        <v>3085</v>
      </c>
      <c r="J23" s="5">
        <v>8</v>
      </c>
      <c r="K23" s="5">
        <v>3920</v>
      </c>
      <c r="L23" s="5">
        <v>328</v>
      </c>
      <c r="M23" s="5" t="s">
        <v>3086</v>
      </c>
      <c r="N23" s="5">
        <v>11801</v>
      </c>
      <c r="O23" s="5" t="s">
        <v>3087</v>
      </c>
      <c r="P23" s="5" t="s">
        <v>3088</v>
      </c>
      <c r="Q23" s="5" t="s">
        <v>3089</v>
      </c>
      <c r="R23" s="5">
        <v>4259</v>
      </c>
      <c r="S23" s="5" t="s">
        <v>3093</v>
      </c>
      <c r="T23" s="8">
        <v>16051004</v>
      </c>
    </row>
    <row r="24" s="1" customFormat="1" spans="1:20">
      <c r="A24" s="5">
        <v>22422</v>
      </c>
      <c r="B24" s="6">
        <v>43779.8104166667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3083</v>
      </c>
      <c r="H24" s="5" t="s">
        <v>3084</v>
      </c>
      <c r="I24" s="5" t="s">
        <v>3085</v>
      </c>
      <c r="J24" s="5">
        <v>1</v>
      </c>
      <c r="K24" s="5">
        <v>490</v>
      </c>
      <c r="L24" s="5">
        <v>263.84638972</v>
      </c>
      <c r="M24" s="5" t="s">
        <v>3091</v>
      </c>
      <c r="N24" s="5">
        <v>11801</v>
      </c>
      <c r="O24" s="5" t="s">
        <v>3087</v>
      </c>
      <c r="P24" s="5" t="s">
        <v>3088</v>
      </c>
      <c r="Q24" s="5" t="s">
        <v>3089</v>
      </c>
      <c r="R24" s="5">
        <v>4259</v>
      </c>
      <c r="S24" s="5" t="s">
        <v>3093</v>
      </c>
      <c r="T24" s="8">
        <v>16051004</v>
      </c>
    </row>
    <row r="25" s="1" customFormat="1" spans="1:20">
      <c r="A25" s="5">
        <v>29459</v>
      </c>
      <c r="B25" s="6">
        <v>43778.7756944444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3083</v>
      </c>
      <c r="H25" s="5" t="s">
        <v>3084</v>
      </c>
      <c r="I25" s="5" t="s">
        <v>3085</v>
      </c>
      <c r="J25" s="5">
        <v>7</v>
      </c>
      <c r="K25" s="5">
        <v>3430</v>
      </c>
      <c r="L25" s="5">
        <v>287</v>
      </c>
      <c r="M25" s="5" t="s">
        <v>3086</v>
      </c>
      <c r="N25" s="5">
        <v>11801</v>
      </c>
      <c r="O25" s="5" t="s">
        <v>3087</v>
      </c>
      <c r="P25" s="5" t="s">
        <v>3088</v>
      </c>
      <c r="Q25" s="5" t="s">
        <v>3089</v>
      </c>
      <c r="R25" s="5">
        <v>4259</v>
      </c>
      <c r="S25" s="5" t="s">
        <v>3093</v>
      </c>
      <c r="T25" s="8">
        <v>16051004</v>
      </c>
    </row>
    <row r="26" s="1" customFormat="1" spans="1:20">
      <c r="A26" s="5">
        <v>29460</v>
      </c>
      <c r="B26" s="6">
        <v>43778.7756944444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3083</v>
      </c>
      <c r="H26" s="5" t="s">
        <v>3084</v>
      </c>
      <c r="I26" s="5" t="s">
        <v>3085</v>
      </c>
      <c r="J26" s="5">
        <v>2</v>
      </c>
      <c r="K26" s="5">
        <v>980</v>
      </c>
      <c r="L26" s="5">
        <v>82</v>
      </c>
      <c r="M26" s="5" t="s">
        <v>3086</v>
      </c>
      <c r="N26" s="5">
        <v>11801</v>
      </c>
      <c r="O26" s="5" t="s">
        <v>3087</v>
      </c>
      <c r="P26" s="5" t="s">
        <v>3088</v>
      </c>
      <c r="Q26" s="5" t="s">
        <v>3089</v>
      </c>
      <c r="R26" s="5">
        <v>4259</v>
      </c>
      <c r="S26" s="5" t="s">
        <v>3093</v>
      </c>
      <c r="T26" s="8">
        <v>16051002</v>
      </c>
    </row>
    <row r="27" s="1" customFormat="1" spans="1:20">
      <c r="A27" s="5">
        <v>50151</v>
      </c>
      <c r="B27" s="6">
        <v>43780.8847222222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3083</v>
      </c>
      <c r="H27" s="5" t="s">
        <v>3084</v>
      </c>
      <c r="I27" s="5" t="s">
        <v>3085</v>
      </c>
      <c r="J27" s="5">
        <v>1</v>
      </c>
      <c r="K27" s="5">
        <v>490</v>
      </c>
      <c r="L27" s="5">
        <v>41</v>
      </c>
      <c r="M27" s="5" t="s">
        <v>3086</v>
      </c>
      <c r="N27" s="5">
        <v>11801</v>
      </c>
      <c r="O27" s="5" t="s">
        <v>3087</v>
      </c>
      <c r="P27" s="5" t="s">
        <v>3088</v>
      </c>
      <c r="Q27" s="5" t="s">
        <v>3089</v>
      </c>
      <c r="R27" s="5">
        <v>4259</v>
      </c>
      <c r="S27" s="5" t="s">
        <v>3093</v>
      </c>
      <c r="T27" s="8">
        <v>16051002</v>
      </c>
    </row>
    <row r="28" s="1" customFormat="1" spans="1:20">
      <c r="A28" s="5">
        <v>59782</v>
      </c>
      <c r="B28" s="6">
        <v>43779.6569444444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3083</v>
      </c>
      <c r="H28" s="5" t="s">
        <v>3084</v>
      </c>
      <c r="I28" s="5" t="s">
        <v>3085</v>
      </c>
      <c r="J28" s="5">
        <v>2</v>
      </c>
      <c r="K28" s="5">
        <v>980</v>
      </c>
      <c r="L28" s="5">
        <v>82</v>
      </c>
      <c r="M28" s="5" t="s">
        <v>3086</v>
      </c>
      <c r="N28" s="5">
        <v>11801</v>
      </c>
      <c r="O28" s="5" t="s">
        <v>3087</v>
      </c>
      <c r="P28" s="5" t="s">
        <v>3088</v>
      </c>
      <c r="Q28" s="5" t="s">
        <v>3089</v>
      </c>
      <c r="R28" s="5">
        <v>4259</v>
      </c>
      <c r="S28" s="5" t="s">
        <v>3093</v>
      </c>
      <c r="T28" s="8">
        <v>16051004</v>
      </c>
    </row>
    <row r="29" s="1" customFormat="1" spans="1:20">
      <c r="A29" s="3">
        <v>858</v>
      </c>
      <c r="B29" s="4">
        <v>43780.8513888889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3083</v>
      </c>
      <c r="H29" s="3" t="s">
        <v>3084</v>
      </c>
      <c r="I29" s="3" t="s">
        <v>3085</v>
      </c>
      <c r="J29" s="3">
        <v>8</v>
      </c>
      <c r="K29" s="3">
        <v>3920</v>
      </c>
      <c r="L29" s="3">
        <v>328</v>
      </c>
      <c r="M29" s="3" t="s">
        <v>3086</v>
      </c>
      <c r="N29" s="3">
        <v>11801</v>
      </c>
      <c r="O29" s="3" t="s">
        <v>3087</v>
      </c>
      <c r="P29" s="3" t="s">
        <v>3088</v>
      </c>
      <c r="Q29" s="3" t="s">
        <v>3089</v>
      </c>
      <c r="R29" s="3">
        <v>5473</v>
      </c>
      <c r="S29" s="3" t="s">
        <v>3094</v>
      </c>
      <c r="T29" s="7">
        <v>16051004</v>
      </c>
    </row>
    <row r="30" s="1" customFormat="1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3083</v>
      </c>
      <c r="H30" s="3" t="s">
        <v>3084</v>
      </c>
      <c r="I30" s="3" t="s">
        <v>3085</v>
      </c>
      <c r="J30" s="3">
        <v>1</v>
      </c>
      <c r="K30" s="3">
        <v>490</v>
      </c>
      <c r="L30" s="3">
        <v>41</v>
      </c>
      <c r="M30" s="3" t="s">
        <v>3086</v>
      </c>
      <c r="N30" s="3">
        <v>11801</v>
      </c>
      <c r="O30" s="3" t="s">
        <v>3087</v>
      </c>
      <c r="P30" s="3" t="s">
        <v>3088</v>
      </c>
      <c r="Q30" s="3" t="s">
        <v>3089</v>
      </c>
      <c r="R30" s="3">
        <v>4304</v>
      </c>
      <c r="S30" s="3" t="s">
        <v>3095</v>
      </c>
      <c r="T30" s="7">
        <v>16090011</v>
      </c>
    </row>
    <row r="31" s="1" customFormat="1" spans="1:20">
      <c r="A31" s="5">
        <v>26519</v>
      </c>
      <c r="B31" s="6">
        <v>43779.8104166667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3083</v>
      </c>
      <c r="H31" s="5" t="s">
        <v>3084</v>
      </c>
      <c r="I31" s="5" t="s">
        <v>3085</v>
      </c>
      <c r="J31" s="5">
        <v>1</v>
      </c>
      <c r="K31" s="5">
        <v>490</v>
      </c>
      <c r="L31" s="5">
        <v>41</v>
      </c>
      <c r="M31" s="5" t="s">
        <v>3086</v>
      </c>
      <c r="N31" s="5">
        <v>11801</v>
      </c>
      <c r="O31" s="5" t="s">
        <v>3087</v>
      </c>
      <c r="P31" s="5" t="s">
        <v>3088</v>
      </c>
      <c r="Q31" s="5" t="s">
        <v>3089</v>
      </c>
      <c r="R31" s="5">
        <v>4328</v>
      </c>
      <c r="S31" s="5" t="s">
        <v>3096</v>
      </c>
      <c r="T31" s="8">
        <v>16041059</v>
      </c>
    </row>
    <row r="32" s="1" customFormat="1" spans="1:20">
      <c r="A32" s="5">
        <v>31095</v>
      </c>
      <c r="B32" s="6">
        <v>43779.8013888889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3083</v>
      </c>
      <c r="H32" s="5" t="s">
        <v>3084</v>
      </c>
      <c r="I32" s="5" t="s">
        <v>3085</v>
      </c>
      <c r="J32" s="5">
        <v>2</v>
      </c>
      <c r="K32" s="5">
        <v>980</v>
      </c>
      <c r="L32" s="5">
        <v>82</v>
      </c>
      <c r="M32" s="5" t="s">
        <v>3086</v>
      </c>
      <c r="N32" s="5">
        <v>11801</v>
      </c>
      <c r="O32" s="5" t="s">
        <v>3087</v>
      </c>
      <c r="P32" s="5" t="s">
        <v>3088</v>
      </c>
      <c r="Q32" s="5" t="s">
        <v>3089</v>
      </c>
      <c r="R32" s="5">
        <v>4328</v>
      </c>
      <c r="S32" s="5" t="s">
        <v>3096</v>
      </c>
      <c r="T32" s="8">
        <v>16051002</v>
      </c>
    </row>
    <row r="33" s="1" customFormat="1" spans="1:20">
      <c r="A33" s="5">
        <v>31096</v>
      </c>
      <c r="B33" s="6">
        <v>43779.8013888889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3083</v>
      </c>
      <c r="H33" s="5" t="s">
        <v>3084</v>
      </c>
      <c r="I33" s="5" t="s">
        <v>3085</v>
      </c>
      <c r="J33" s="5">
        <v>5</v>
      </c>
      <c r="K33" s="5">
        <v>2450</v>
      </c>
      <c r="L33" s="5">
        <v>205</v>
      </c>
      <c r="M33" s="5" t="s">
        <v>3086</v>
      </c>
      <c r="N33" s="5">
        <v>11801</v>
      </c>
      <c r="O33" s="5" t="s">
        <v>3087</v>
      </c>
      <c r="P33" s="5" t="s">
        <v>3088</v>
      </c>
      <c r="Q33" s="5" t="s">
        <v>3089</v>
      </c>
      <c r="R33" s="5">
        <v>4328</v>
      </c>
      <c r="S33" s="5" t="s">
        <v>3096</v>
      </c>
      <c r="T33" s="8">
        <v>16051003</v>
      </c>
    </row>
    <row r="34" s="1" customFormat="1" spans="1:20">
      <c r="A34" s="5">
        <v>31097</v>
      </c>
      <c r="B34" s="6">
        <v>43779.8013888889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3083</v>
      </c>
      <c r="H34" s="5" t="s">
        <v>3084</v>
      </c>
      <c r="I34" s="5" t="s">
        <v>3085</v>
      </c>
      <c r="J34" s="5">
        <v>3</v>
      </c>
      <c r="K34" s="5">
        <v>1470</v>
      </c>
      <c r="L34" s="5">
        <v>123</v>
      </c>
      <c r="M34" s="5" t="s">
        <v>3086</v>
      </c>
      <c r="N34" s="5">
        <v>11801</v>
      </c>
      <c r="O34" s="5" t="s">
        <v>3087</v>
      </c>
      <c r="P34" s="5" t="s">
        <v>3088</v>
      </c>
      <c r="Q34" s="5" t="s">
        <v>3089</v>
      </c>
      <c r="R34" s="5">
        <v>4328</v>
      </c>
      <c r="S34" s="5" t="s">
        <v>3096</v>
      </c>
      <c r="T34" s="8">
        <v>16041059</v>
      </c>
    </row>
    <row r="35" s="1" customFormat="1" spans="1:20">
      <c r="A35" s="5">
        <v>37446</v>
      </c>
      <c r="B35" s="6">
        <v>43779.8048611111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3083</v>
      </c>
      <c r="H35" s="5" t="s">
        <v>3084</v>
      </c>
      <c r="I35" s="5" t="s">
        <v>3085</v>
      </c>
      <c r="J35" s="5">
        <v>1</v>
      </c>
      <c r="K35" s="5">
        <v>490</v>
      </c>
      <c r="L35" s="5">
        <v>41</v>
      </c>
      <c r="M35" s="5" t="s">
        <v>3086</v>
      </c>
      <c r="N35" s="5">
        <v>11801</v>
      </c>
      <c r="O35" s="5" t="s">
        <v>3087</v>
      </c>
      <c r="P35" s="5" t="s">
        <v>3088</v>
      </c>
      <c r="Q35" s="5" t="s">
        <v>3089</v>
      </c>
      <c r="R35" s="5">
        <v>4328</v>
      </c>
      <c r="S35" s="5" t="s">
        <v>3096</v>
      </c>
      <c r="T35" s="8">
        <v>16051013</v>
      </c>
    </row>
    <row r="36" s="1" customFormat="1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3083</v>
      </c>
      <c r="H36" s="5" t="s">
        <v>3084</v>
      </c>
      <c r="I36" s="5" t="s">
        <v>3085</v>
      </c>
      <c r="J36" s="5">
        <v>1</v>
      </c>
      <c r="K36" s="5">
        <v>490</v>
      </c>
      <c r="L36" s="5">
        <v>41</v>
      </c>
      <c r="M36" s="5" t="s">
        <v>3086</v>
      </c>
      <c r="N36" s="5">
        <v>11801</v>
      </c>
      <c r="O36" s="5" t="s">
        <v>3087</v>
      </c>
      <c r="P36" s="5" t="s">
        <v>3088</v>
      </c>
      <c r="Q36" s="5" t="s">
        <v>3089</v>
      </c>
      <c r="R36" s="5">
        <v>4328</v>
      </c>
      <c r="S36" s="5" t="s">
        <v>3096</v>
      </c>
      <c r="T36" s="8">
        <v>16051003</v>
      </c>
    </row>
    <row r="37" s="1" customFormat="1" spans="1:20">
      <c r="A37" s="5">
        <v>50548</v>
      </c>
      <c r="B37" s="6">
        <v>43778.5604166667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3097</v>
      </c>
      <c r="H37" s="5" t="s">
        <v>3098</v>
      </c>
      <c r="I37" s="5" t="s">
        <v>3085</v>
      </c>
      <c r="J37" s="5">
        <v>1</v>
      </c>
      <c r="K37" s="5">
        <v>4.5</v>
      </c>
      <c r="L37" s="5">
        <v>2.1</v>
      </c>
      <c r="M37" s="5" t="s">
        <v>3099</v>
      </c>
      <c r="N37" s="5">
        <v>10104</v>
      </c>
      <c r="O37" s="5" t="s">
        <v>3100</v>
      </c>
      <c r="P37" s="5" t="s">
        <v>3101</v>
      </c>
      <c r="Q37" s="5" t="s">
        <v>3089</v>
      </c>
      <c r="R37" s="5">
        <v>4328</v>
      </c>
      <c r="S37" s="5" t="s">
        <v>3096</v>
      </c>
      <c r="T37" s="8" t="s">
        <v>3102</v>
      </c>
    </row>
    <row r="38" s="1" customFormat="1" spans="1:20">
      <c r="A38" s="5">
        <v>50549</v>
      </c>
      <c r="B38" s="6">
        <v>43778.5604166667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3103</v>
      </c>
      <c r="H38" s="5" t="s">
        <v>3104</v>
      </c>
      <c r="I38" s="5" t="s">
        <v>3085</v>
      </c>
      <c r="J38" s="5">
        <v>5</v>
      </c>
      <c r="K38" s="5">
        <v>102.5</v>
      </c>
      <c r="L38" s="5">
        <v>12.5</v>
      </c>
      <c r="M38" s="5" t="s">
        <v>3105</v>
      </c>
      <c r="N38" s="5">
        <v>10710</v>
      </c>
      <c r="O38" s="5" t="s">
        <v>3106</v>
      </c>
      <c r="P38" s="5" t="s">
        <v>3107</v>
      </c>
      <c r="Q38" s="5" t="s">
        <v>3089</v>
      </c>
      <c r="R38" s="5">
        <v>4328</v>
      </c>
      <c r="S38" s="5" t="s">
        <v>3096</v>
      </c>
      <c r="T38" s="8" t="s">
        <v>3108</v>
      </c>
    </row>
    <row r="39" s="1" customFormat="1" spans="1:20">
      <c r="A39" s="5">
        <v>50550</v>
      </c>
      <c r="B39" s="6">
        <v>43778.5604166667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3097</v>
      </c>
      <c r="H39" s="5" t="s">
        <v>3098</v>
      </c>
      <c r="I39" s="5" t="s">
        <v>3085</v>
      </c>
      <c r="J39" s="5">
        <v>1</v>
      </c>
      <c r="K39" s="5">
        <v>4.5</v>
      </c>
      <c r="L39" s="5">
        <v>2.1</v>
      </c>
      <c r="M39" s="5" t="s">
        <v>3099</v>
      </c>
      <c r="N39" s="5">
        <v>10104</v>
      </c>
      <c r="O39" s="5" t="s">
        <v>3100</v>
      </c>
      <c r="P39" s="5" t="s">
        <v>3101</v>
      </c>
      <c r="Q39" s="5" t="s">
        <v>3089</v>
      </c>
      <c r="R39" s="5">
        <v>4328</v>
      </c>
      <c r="S39" s="5" t="s">
        <v>3096</v>
      </c>
      <c r="T39" s="8" t="s">
        <v>3102</v>
      </c>
    </row>
    <row r="40" s="1" customFormat="1" spans="1:20">
      <c r="A40" s="5">
        <v>50551</v>
      </c>
      <c r="B40" s="6">
        <v>43778.5604166667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3109</v>
      </c>
      <c r="H40" s="5" t="s">
        <v>3110</v>
      </c>
      <c r="I40" s="5" t="s">
        <v>3085</v>
      </c>
      <c r="J40" s="5">
        <v>2</v>
      </c>
      <c r="K40" s="5">
        <v>13.5</v>
      </c>
      <c r="L40" s="5">
        <v>9.1</v>
      </c>
      <c r="M40" s="5" t="s">
        <v>3111</v>
      </c>
      <c r="N40" s="5">
        <v>10103</v>
      </c>
      <c r="O40" s="5" t="s">
        <v>3112</v>
      </c>
      <c r="P40" s="5" t="s">
        <v>3101</v>
      </c>
      <c r="Q40" s="5" t="s">
        <v>3089</v>
      </c>
      <c r="R40" s="5">
        <v>4328</v>
      </c>
      <c r="S40" s="5" t="s">
        <v>3096</v>
      </c>
      <c r="T40" s="8" t="s">
        <v>3113</v>
      </c>
    </row>
    <row r="41" s="1" customFormat="1" spans="1:20">
      <c r="A41" s="5">
        <v>50552</v>
      </c>
      <c r="B41" s="6">
        <v>43778.5604166667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3114</v>
      </c>
      <c r="H41" s="5" t="s">
        <v>3115</v>
      </c>
      <c r="I41" s="5" t="s">
        <v>3085</v>
      </c>
      <c r="J41" s="5">
        <v>4</v>
      </c>
      <c r="K41" s="5">
        <v>112</v>
      </c>
      <c r="L41" s="5">
        <v>5.6</v>
      </c>
      <c r="M41" s="5" t="s">
        <v>3116</v>
      </c>
      <c r="N41" s="5">
        <v>10718</v>
      </c>
      <c r="O41" s="5" t="s">
        <v>3117</v>
      </c>
      <c r="P41" s="5" t="s">
        <v>3107</v>
      </c>
      <c r="Q41" s="5" t="s">
        <v>3089</v>
      </c>
      <c r="R41" s="5">
        <v>4328</v>
      </c>
      <c r="S41" s="5" t="s">
        <v>3096</v>
      </c>
      <c r="T41" s="8">
        <v>180828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考核目标(11.9-11.11)</vt:lpstr>
      <vt:lpstr>片区奖励情况</vt:lpstr>
      <vt:lpstr>员工奖励分配清单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2019-11-05T01:22:00Z</dcterms:created>
  <dcterms:modified xsi:type="dcterms:W3CDTF">2019-11-19T09:39:25Z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