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290" firstSheet="1" activeTab="2"/>
  </bookViews>
  <sheets>
    <sheet name="认购原表" sheetId="1" state="hidden" r:id="rId1"/>
    <sheet name="Sheet2" sheetId="2" r:id="rId2"/>
    <sheet name="中山中智9月认购奖励表" sheetId="4" r:id="rId3"/>
  </sheets>
  <externalReferences>
    <externalReference r:id="rId9"/>
  </externalReferences>
  <definedNames>
    <definedName name="_xlnm._FilterDatabase" localSheetId="2" hidden="1">中山中智9月认购奖励表!$A$4:$W$126</definedName>
    <definedName name="_xlnm._FilterDatabase" localSheetId="1" hidden="1">Sheet2!$A$1:$D$113</definedName>
    <definedName name="_xlnm._FilterDatabase" localSheetId="0" hidden="1">认购原表!$A$4:$O$126</definedName>
  </definedNames>
  <calcPr calcId="144525" concurrentCalc="0"/>
</workbook>
</file>

<file path=xl/sharedStrings.xml><?xml version="1.0" encoding="utf-8"?>
<sst xmlns="http://schemas.openxmlformats.org/spreadsheetml/2006/main" count="771" uniqueCount="258">
  <si>
    <t>茯苓破壁认购表</t>
  </si>
  <si>
    <t>说明：茯苓破壁认购活动期间原有的销售奖励提成不变</t>
  </si>
  <si>
    <t>序号</t>
  </si>
  <si>
    <t>门店id</t>
  </si>
  <si>
    <t>片区</t>
  </si>
  <si>
    <t>门店名</t>
  </si>
  <si>
    <t>茯苓破壁饮片2g*20袋/罐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</si>
  <si>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</si>
  <si>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</si>
  <si>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</si>
  <si>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</si>
  <si>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</si>
  <si>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</si>
  <si>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奖励</t>
  </si>
  <si>
    <t>城郊一片</t>
  </si>
  <si>
    <t>四川太极邛崃市临邛镇翠荫街药店</t>
  </si>
  <si>
    <t>四川太极邛崃中心药店</t>
  </si>
  <si>
    <t>四川太极邛崃市临邛镇长安大道药店</t>
  </si>
  <si>
    <t>四川太极邛崃市临邛镇洪川小区药店</t>
  </si>
  <si>
    <t>四川太极邛崃市羊安镇永康大道药店</t>
  </si>
  <si>
    <t>城郊一片：邛崃</t>
  </si>
  <si>
    <t>四川太极大邑县晋原镇子龙路店</t>
  </si>
  <si>
    <t>四川太极大邑县晋源镇东壕沟段药店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</si>
  <si>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</si>
  <si>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</si>
  <si>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</si>
  <si>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</si>
  <si>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四川太极大邑县晋原镇内蒙古大道桃源药店</t>
  </si>
  <si>
    <t>四川太极大邑县晋原镇东街药店</t>
  </si>
  <si>
    <t>四川太极大邑县晋原镇潘家街药店</t>
  </si>
  <si>
    <t>大邑北街</t>
  </si>
  <si>
    <t>城郊一片：大邑</t>
  </si>
  <si>
    <t>四川太极兴义镇万兴路药店</t>
  </si>
  <si>
    <t>四川太极五津西路药店</t>
  </si>
  <si>
    <t>四川太极五津西路二药店</t>
  </si>
  <si>
    <t>四川太极新津邓双镇岷江店</t>
  </si>
  <si>
    <t>四川太极新津县五津镇武阳西路药店</t>
  </si>
  <si>
    <t>城郊一片：新津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</si>
  <si>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</si>
  <si>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</si>
  <si>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</si>
  <si>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</si>
  <si>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</si>
  <si>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</si>
  <si>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</si>
  <si>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</si>
  <si>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</si>
  <si>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</si>
  <si>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</si>
  <si>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</si>
  <si>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</si>
  <si>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</si>
  <si>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</si>
  <si>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</si>
  <si>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1档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</si>
  <si>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</si>
  <si>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</si>
  <si>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</si>
  <si>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</si>
  <si>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四川太极武侯区丝竹路药店</t>
  </si>
  <si>
    <t>四川太极金牛区解放路药店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</si>
  <si>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</si>
  <si>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</si>
  <si>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</si>
  <si>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</si>
  <si>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</si>
  <si>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</si>
  <si>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</si>
  <si>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</si>
  <si>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</si>
  <si>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</si>
  <si>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</si>
  <si>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</si>
  <si>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</si>
  <si>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</si>
  <si>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</si>
  <si>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</si>
  <si>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</si>
  <si>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</si>
  <si>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</si>
  <si>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</si>
  <si>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</si>
  <si>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</si>
  <si>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</si>
  <si>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</si>
  <si>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</si>
  <si>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</si>
  <si>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</si>
  <si>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</si>
  <si>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</si>
  <si>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</si>
  <si>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</si>
  <si>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</si>
  <si>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</si>
  <si>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</si>
  <si>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</si>
  <si>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</si>
  <si>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</si>
  <si>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</si>
  <si>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</si>
  <si>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3挡</t>
  </si>
  <si>
    <t>四川太极温江区公平街道江安路药店</t>
  </si>
  <si>
    <t xml:space="preserve">四川太极崇州市崇阳镇永康东路药店 </t>
  </si>
  <si>
    <t>四川太极崇州市崇阳镇蜀州中路药店</t>
  </si>
  <si>
    <t>旗舰片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</si>
  <si>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</si>
  <si>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</si>
  <si>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</si>
  <si>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</si>
  <si>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</si>
  <si>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</si>
  <si>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</si>
  <si>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</si>
  <si>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</si>
  <si>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</si>
  <si>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</si>
  <si>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</si>
  <si>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</si>
  <si>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</si>
  <si>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</si>
  <si>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</si>
  <si>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</si>
  <si>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</si>
  <si>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</si>
  <si>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</si>
  <si>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</si>
  <si>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</si>
  <si>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</si>
  <si>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</si>
  <si>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</si>
  <si>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</si>
  <si>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</si>
  <si>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</si>
  <si>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</si>
  <si>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</si>
  <si>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</si>
  <si>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</si>
  <si>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四川太极金牛区银沙路药店</t>
  </si>
  <si>
    <t>合计</t>
  </si>
  <si>
    <t>门店ID</t>
  </si>
  <si>
    <t>门店</t>
  </si>
  <si>
    <t>锦江区东大街药店</t>
  </si>
  <si>
    <t>旗舰片区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</si>
  <si>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</si>
  <si>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</si>
  <si>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</si>
  <si>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</si>
  <si>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</si>
  <si>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</si>
  <si>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</si>
  <si>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</si>
  <si>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</si>
  <si>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</si>
  <si>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</si>
  <si>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</si>
  <si>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</si>
  <si>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</si>
  <si>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</si>
  <si>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</si>
  <si>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</si>
  <si>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</si>
  <si>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</si>
  <si>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</si>
  <si>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</si>
  <si>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</si>
  <si>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</si>
  <si>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</si>
  <si>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</si>
  <si>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</si>
  <si>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</si>
  <si>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</si>
  <si>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</si>
  <si>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</si>
  <si>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</si>
  <si>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</si>
  <si>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</si>
  <si>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</si>
  <si>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</si>
  <si>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</si>
  <si>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</si>
  <si>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</si>
  <si>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</si>
  <si>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</si>
  <si>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</si>
  <si>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</si>
  <si>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</si>
  <si>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</si>
  <si>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</si>
  <si>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</si>
  <si>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</si>
  <si>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</si>
  <si>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</si>
  <si>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</si>
  <si>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</si>
  <si>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</si>
  <si>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</si>
  <si>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</si>
  <si>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</si>
  <si>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</si>
  <si>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</si>
  <si>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</si>
  <si>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</si>
  <si>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</si>
  <si>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</si>
  <si>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</si>
  <si>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</si>
  <si>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</si>
  <si>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</si>
  <si>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</si>
  <si>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</si>
  <si>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</si>
  <si>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</si>
  <si>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</si>
  <si>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</si>
  <si>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</si>
  <si>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</si>
  <si>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</si>
  <si>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</si>
  <si>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</si>
  <si>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</si>
  <si>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</si>
  <si>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</si>
  <si>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</si>
  <si>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</si>
  <si>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</si>
  <si>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</si>
  <si>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</si>
  <si>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</si>
  <si>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</si>
  <si>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</si>
  <si>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</si>
  <si>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</si>
  <si>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</si>
  <si>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</si>
  <si>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</si>
  <si>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</si>
  <si>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</si>
  <si>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</si>
  <si>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</si>
  <si>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</si>
  <si>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航中街</t>
  </si>
  <si>
    <t>高新区新下街药店</t>
  </si>
  <si>
    <t>梨花街店</t>
  </si>
  <si>
    <t>四川太极成都高新区元华二巷药店</t>
  </si>
  <si>
    <t>四川太极青羊区蜀辉路药店</t>
  </si>
  <si>
    <t>丝竹路</t>
  </si>
  <si>
    <t>万和路店</t>
  </si>
  <si>
    <t>解放路</t>
  </si>
  <si>
    <t>预发奖励</t>
  </si>
  <si>
    <t>实际完成数量</t>
  </si>
  <si>
    <t>应发奖励</t>
  </si>
  <si>
    <t>二挡完成情况</t>
  </si>
  <si>
    <t>三挡情况</t>
  </si>
  <si>
    <t>一档奖金额</t>
  </si>
  <si>
    <t>二档奖金额</t>
  </si>
  <si>
    <t>三档奖励金额</t>
  </si>
  <si>
    <t>退回金额</t>
  </si>
  <si>
    <t>应补发金额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</si>
</sst>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38" fillId="16" borderId="13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5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583;&#33491;&#26597;&#35810;&#38646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查询零售明细"/>
      <sheetName val="Sheet1"/>
    </sheetNames>
    <sheetDataSet>
      <sheetData sheetId="0"/>
      <sheetData sheetId="1"/>
      <sheetData sheetId="2">
        <row r="1">
          <cell r="A1" t="str">
            <v>门店ID</v>
          </cell>
          <cell r="B1" t="str">
            <v>门店名称</v>
          </cell>
          <cell r="C1" t="str">
            <v>完成数量</v>
          </cell>
        </row>
        <row r="2">
          <cell r="A2">
            <v>52</v>
          </cell>
          <cell r="B2" t="str">
            <v>四川太极崇州中心店</v>
          </cell>
          <cell r="C2">
            <v>3</v>
          </cell>
        </row>
        <row r="3">
          <cell r="A3">
            <v>54</v>
          </cell>
          <cell r="B3" t="str">
            <v>四川太极怀远店</v>
          </cell>
          <cell r="C3">
            <v>14</v>
          </cell>
        </row>
        <row r="4">
          <cell r="A4">
            <v>56</v>
          </cell>
          <cell r="B4" t="str">
            <v>四川太极三江店</v>
          </cell>
          <cell r="C4">
            <v>25</v>
          </cell>
        </row>
        <row r="5">
          <cell r="A5">
            <v>307</v>
          </cell>
          <cell r="B5" t="str">
            <v>四川太极旗舰店</v>
          </cell>
          <cell r="C5">
            <v>68</v>
          </cell>
        </row>
        <row r="6">
          <cell r="A6">
            <v>308</v>
          </cell>
          <cell r="B6" t="str">
            <v>四川太极红星店</v>
          </cell>
          <cell r="C6">
            <v>15.5</v>
          </cell>
        </row>
        <row r="7">
          <cell r="A7">
            <v>311</v>
          </cell>
          <cell r="B7" t="str">
            <v>四川太极西部店</v>
          </cell>
          <cell r="C7">
            <v>2</v>
          </cell>
        </row>
        <row r="8">
          <cell r="A8">
            <v>329</v>
          </cell>
          <cell r="B8" t="str">
            <v>四川太极温江店</v>
          </cell>
          <cell r="C8">
            <v>2</v>
          </cell>
        </row>
        <row r="9">
          <cell r="A9">
            <v>337</v>
          </cell>
          <cell r="B9" t="str">
            <v>四川太极浆洗街药店</v>
          </cell>
          <cell r="C9">
            <v>46</v>
          </cell>
        </row>
        <row r="10">
          <cell r="A10">
            <v>339</v>
          </cell>
          <cell r="B10" t="str">
            <v>四川太极沙河源药店</v>
          </cell>
          <cell r="C10">
            <v>5</v>
          </cell>
        </row>
        <row r="11">
          <cell r="A11">
            <v>341</v>
          </cell>
          <cell r="B11" t="str">
            <v>四川太极邛崃中心药店</v>
          </cell>
          <cell r="C11">
            <v>28</v>
          </cell>
        </row>
        <row r="12">
          <cell r="A12">
            <v>343</v>
          </cell>
          <cell r="B12" t="str">
            <v>四川太极光华药店</v>
          </cell>
          <cell r="C12">
            <v>25</v>
          </cell>
        </row>
        <row r="13">
          <cell r="A13">
            <v>347</v>
          </cell>
          <cell r="B13" t="str">
            <v>四川太极清江东路2药店</v>
          </cell>
          <cell r="C13">
            <v>1</v>
          </cell>
        </row>
        <row r="14">
          <cell r="A14">
            <v>349</v>
          </cell>
          <cell r="B14" t="str">
            <v>四川太极人民中路店</v>
          </cell>
          <cell r="C14">
            <v>4</v>
          </cell>
        </row>
        <row r="15">
          <cell r="A15">
            <v>351</v>
          </cell>
          <cell r="B15" t="str">
            <v>四川太极都江堰药店</v>
          </cell>
          <cell r="C15">
            <v>21</v>
          </cell>
        </row>
        <row r="16">
          <cell r="A16">
            <v>355</v>
          </cell>
          <cell r="B16" t="str">
            <v>四川太极双林路药店</v>
          </cell>
          <cell r="C16">
            <v>7</v>
          </cell>
        </row>
        <row r="17">
          <cell r="A17">
            <v>357</v>
          </cell>
          <cell r="B17" t="str">
            <v>四川太极清江东路药店</v>
          </cell>
          <cell r="C17">
            <v>3</v>
          </cell>
        </row>
        <row r="18">
          <cell r="A18">
            <v>359</v>
          </cell>
          <cell r="B18" t="str">
            <v>四川太极枣子巷药店</v>
          </cell>
          <cell r="C18">
            <v>8</v>
          </cell>
        </row>
        <row r="19">
          <cell r="A19">
            <v>365</v>
          </cell>
          <cell r="B19" t="str">
            <v>四川太极光华村街药店</v>
          </cell>
          <cell r="C19">
            <v>13</v>
          </cell>
        </row>
        <row r="20">
          <cell r="A20">
            <v>367</v>
          </cell>
          <cell r="B20" t="str">
            <v>四川太极金带街药店</v>
          </cell>
          <cell r="C20">
            <v>14</v>
          </cell>
        </row>
        <row r="21">
          <cell r="A21">
            <v>371</v>
          </cell>
          <cell r="B21" t="str">
            <v>四川太极兴义镇万兴路药店</v>
          </cell>
          <cell r="C21">
            <v>4</v>
          </cell>
        </row>
        <row r="22">
          <cell r="A22">
            <v>373</v>
          </cell>
          <cell r="B22" t="str">
            <v>四川太极通盈街药店</v>
          </cell>
          <cell r="C22">
            <v>9</v>
          </cell>
        </row>
        <row r="23">
          <cell r="A23">
            <v>377</v>
          </cell>
          <cell r="B23" t="str">
            <v>四川太极新园大道药店</v>
          </cell>
          <cell r="C23">
            <v>1</v>
          </cell>
        </row>
        <row r="24">
          <cell r="A24">
            <v>379</v>
          </cell>
          <cell r="B24" t="str">
            <v>四川太极土龙路药店</v>
          </cell>
          <cell r="C24">
            <v>14</v>
          </cell>
        </row>
        <row r="25">
          <cell r="A25">
            <v>385</v>
          </cell>
          <cell r="B25" t="str">
            <v>四川太极五津西路药店</v>
          </cell>
          <cell r="C25">
            <v>4</v>
          </cell>
        </row>
        <row r="26">
          <cell r="A26">
            <v>387</v>
          </cell>
          <cell r="B26" t="str">
            <v>四川太极新乐中街药店</v>
          </cell>
          <cell r="C26">
            <v>35</v>
          </cell>
        </row>
        <row r="27">
          <cell r="A27">
            <v>391</v>
          </cell>
          <cell r="B27" t="str">
            <v>四川太极金丝街药店</v>
          </cell>
          <cell r="C27">
            <v>18</v>
          </cell>
        </row>
        <row r="28">
          <cell r="A28">
            <v>399</v>
          </cell>
          <cell r="B28" t="str">
            <v>四川太极高新天久北巷药店</v>
          </cell>
          <cell r="C28">
            <v>10</v>
          </cell>
        </row>
        <row r="29">
          <cell r="A29">
            <v>511</v>
          </cell>
          <cell r="B29" t="str">
            <v>四川太极成华杉板桥南一路店</v>
          </cell>
          <cell r="C29">
            <v>13</v>
          </cell>
        </row>
        <row r="30">
          <cell r="A30">
            <v>513</v>
          </cell>
          <cell r="B30" t="str">
            <v>四川太极武侯区顺和街店</v>
          </cell>
          <cell r="C30">
            <v>28</v>
          </cell>
        </row>
        <row r="31">
          <cell r="A31">
            <v>514</v>
          </cell>
          <cell r="B31" t="str">
            <v>四川太极新津邓双镇岷江店</v>
          </cell>
          <cell r="C31">
            <v>16</v>
          </cell>
        </row>
        <row r="32">
          <cell r="A32">
            <v>515</v>
          </cell>
          <cell r="B32" t="str">
            <v>四川太极成华区崔家店路药店</v>
          </cell>
          <cell r="C32">
            <v>5</v>
          </cell>
        </row>
        <row r="33">
          <cell r="A33">
            <v>517</v>
          </cell>
          <cell r="B33" t="str">
            <v>四川太极青羊区北东街店</v>
          </cell>
          <cell r="C33">
            <v>33</v>
          </cell>
        </row>
        <row r="34">
          <cell r="A34">
            <v>539</v>
          </cell>
          <cell r="B34" t="str">
            <v>四川太极大邑县晋原镇子龙路店</v>
          </cell>
          <cell r="C34">
            <v>1</v>
          </cell>
        </row>
        <row r="35">
          <cell r="A35">
            <v>545</v>
          </cell>
          <cell r="B35" t="str">
            <v>四川太极龙潭西路店</v>
          </cell>
          <cell r="C35">
            <v>22</v>
          </cell>
        </row>
        <row r="36">
          <cell r="A36">
            <v>546</v>
          </cell>
          <cell r="B36" t="str">
            <v>四川太极锦江区榕声路店</v>
          </cell>
          <cell r="C36">
            <v>46</v>
          </cell>
        </row>
        <row r="37">
          <cell r="A37">
            <v>549</v>
          </cell>
          <cell r="B37" t="str">
            <v>四川太极大邑县晋源镇东壕沟段药店</v>
          </cell>
          <cell r="C37">
            <v>3</v>
          </cell>
        </row>
        <row r="38">
          <cell r="A38">
            <v>570</v>
          </cell>
          <cell r="B38" t="str">
            <v>四川太极青羊区浣花滨河路药店</v>
          </cell>
          <cell r="C38">
            <v>5</v>
          </cell>
        </row>
        <row r="39">
          <cell r="A39">
            <v>571</v>
          </cell>
          <cell r="B39" t="str">
            <v>四川太极高新区民丰大道西段药店</v>
          </cell>
          <cell r="C39">
            <v>11</v>
          </cell>
        </row>
        <row r="40">
          <cell r="A40">
            <v>572</v>
          </cell>
          <cell r="B40" t="str">
            <v>四川太极郫县郫筒镇东大街药店</v>
          </cell>
          <cell r="C40">
            <v>4</v>
          </cell>
        </row>
        <row r="41">
          <cell r="A41">
            <v>573</v>
          </cell>
          <cell r="B41" t="str">
            <v>四川太极双流县西航港街道锦华路一段药店</v>
          </cell>
          <cell r="C41">
            <v>7</v>
          </cell>
        </row>
        <row r="42">
          <cell r="A42">
            <v>578</v>
          </cell>
          <cell r="B42" t="str">
            <v>四川太极成华区华油路药店</v>
          </cell>
          <cell r="C42">
            <v>43</v>
          </cell>
        </row>
        <row r="43">
          <cell r="A43">
            <v>581</v>
          </cell>
          <cell r="B43" t="str">
            <v>四川太极成华区二环路北四段药店（汇融名城）</v>
          </cell>
          <cell r="C43">
            <v>19</v>
          </cell>
        </row>
        <row r="44">
          <cell r="A44">
            <v>582</v>
          </cell>
          <cell r="B44" t="str">
            <v>四川太极青羊区十二桥药店</v>
          </cell>
          <cell r="C44">
            <v>18</v>
          </cell>
        </row>
        <row r="45">
          <cell r="A45">
            <v>585</v>
          </cell>
          <cell r="B45" t="str">
            <v>四川太极成华区羊子山西路药店（兴元华盛）</v>
          </cell>
          <cell r="C45">
            <v>32</v>
          </cell>
        </row>
        <row r="46">
          <cell r="A46">
            <v>587</v>
          </cell>
          <cell r="B46" t="str">
            <v>四川太极都江堰景中路店</v>
          </cell>
          <cell r="C46">
            <v>6</v>
          </cell>
        </row>
        <row r="47">
          <cell r="A47">
            <v>591</v>
          </cell>
          <cell r="B47" t="str">
            <v>四川太极邛崃市临邛镇长安大道药店</v>
          </cell>
          <cell r="C47">
            <v>7</v>
          </cell>
        </row>
        <row r="48">
          <cell r="A48">
            <v>594</v>
          </cell>
          <cell r="B48" t="str">
            <v>四川太极大邑县安仁镇千禧街药店</v>
          </cell>
          <cell r="C48">
            <v>5</v>
          </cell>
        </row>
        <row r="49">
          <cell r="A49">
            <v>598</v>
          </cell>
          <cell r="B49" t="str">
            <v>四川太极锦江区水杉街药店</v>
          </cell>
          <cell r="C49">
            <v>6</v>
          </cell>
        </row>
        <row r="50">
          <cell r="A50">
            <v>704</v>
          </cell>
          <cell r="B50" t="str">
            <v>四川太极都江堰奎光路中段药店</v>
          </cell>
          <cell r="C50">
            <v>11</v>
          </cell>
        </row>
        <row r="51">
          <cell r="A51">
            <v>706</v>
          </cell>
          <cell r="B51" t="str">
            <v>四川太极都江堰幸福镇翔凤路药店</v>
          </cell>
          <cell r="C51">
            <v>5</v>
          </cell>
        </row>
        <row r="52">
          <cell r="A52">
            <v>707</v>
          </cell>
          <cell r="B52" t="str">
            <v>四川太极成华区万科路药店</v>
          </cell>
          <cell r="C52">
            <v>24</v>
          </cell>
        </row>
        <row r="53">
          <cell r="A53">
            <v>709</v>
          </cell>
          <cell r="B53" t="str">
            <v>四川太极新都区马超东路店</v>
          </cell>
          <cell r="C53">
            <v>52</v>
          </cell>
        </row>
        <row r="54">
          <cell r="A54">
            <v>710</v>
          </cell>
          <cell r="B54" t="str">
            <v>四川太极都江堰市蒲阳镇堰问道西路药店</v>
          </cell>
          <cell r="C54">
            <v>3</v>
          </cell>
        </row>
        <row r="55">
          <cell r="A55">
            <v>712</v>
          </cell>
          <cell r="B55" t="str">
            <v>四川太极成华区华泰路药店</v>
          </cell>
          <cell r="C55">
            <v>54</v>
          </cell>
        </row>
        <row r="56">
          <cell r="A56">
            <v>713</v>
          </cell>
          <cell r="B56" t="str">
            <v>四川太极都江堰聚源镇药店</v>
          </cell>
          <cell r="C56">
            <v>2</v>
          </cell>
        </row>
        <row r="57">
          <cell r="A57">
            <v>716</v>
          </cell>
          <cell r="B57" t="str">
            <v>四川太极大邑县沙渠镇方圆路药店</v>
          </cell>
          <cell r="C57">
            <v>26</v>
          </cell>
        </row>
        <row r="58">
          <cell r="A58">
            <v>717</v>
          </cell>
          <cell r="B58" t="str">
            <v>四川太极大邑县晋原镇通达东路五段药店</v>
          </cell>
          <cell r="C58">
            <v>11</v>
          </cell>
        </row>
        <row r="59">
          <cell r="A59">
            <v>718</v>
          </cell>
          <cell r="B59" t="str">
            <v>四川太极龙泉驿区龙泉街道驿生路药店</v>
          </cell>
          <cell r="C59">
            <v>3</v>
          </cell>
        </row>
        <row r="60">
          <cell r="A60">
            <v>720</v>
          </cell>
          <cell r="B60" t="str">
            <v>四川太极大邑县新场镇文昌街药店</v>
          </cell>
          <cell r="C60">
            <v>9</v>
          </cell>
        </row>
        <row r="61">
          <cell r="A61">
            <v>721</v>
          </cell>
          <cell r="B61" t="str">
            <v>四川太极邛崃市临邛镇洪川小区药店</v>
          </cell>
          <cell r="C61">
            <v>11</v>
          </cell>
        </row>
        <row r="62">
          <cell r="A62">
            <v>724</v>
          </cell>
          <cell r="B62" t="str">
            <v>四川太极锦江区观音桥街药店</v>
          </cell>
          <cell r="C62">
            <v>20</v>
          </cell>
        </row>
        <row r="63">
          <cell r="A63">
            <v>726</v>
          </cell>
          <cell r="B63" t="str">
            <v>四川太极金牛区交大路第三药店</v>
          </cell>
          <cell r="C63">
            <v>34</v>
          </cell>
        </row>
        <row r="64">
          <cell r="A64">
            <v>727</v>
          </cell>
          <cell r="B64" t="str">
            <v>四川太极金牛区黄苑东街药店</v>
          </cell>
          <cell r="C64">
            <v>5</v>
          </cell>
        </row>
        <row r="65">
          <cell r="A65">
            <v>730</v>
          </cell>
          <cell r="B65" t="str">
            <v>四川太极新都区新繁镇繁江北路药店</v>
          </cell>
          <cell r="C65">
            <v>39</v>
          </cell>
        </row>
        <row r="66">
          <cell r="A66">
            <v>732</v>
          </cell>
          <cell r="B66" t="str">
            <v>四川太极邛崃市羊安镇永康大道药店</v>
          </cell>
          <cell r="C66">
            <v>1</v>
          </cell>
        </row>
        <row r="67">
          <cell r="A67">
            <v>733</v>
          </cell>
          <cell r="B67" t="str">
            <v>四川太极双流区东升街道三强西路药店</v>
          </cell>
          <cell r="C67">
            <v>2</v>
          </cell>
        </row>
        <row r="68">
          <cell r="A68">
            <v>737</v>
          </cell>
          <cell r="B68" t="str">
            <v>四川太极高新区大源北街药店</v>
          </cell>
          <cell r="C68">
            <v>53</v>
          </cell>
        </row>
        <row r="69">
          <cell r="A69">
            <v>738</v>
          </cell>
          <cell r="B69" t="str">
            <v>四川太极都江堰市蒲阳路药店</v>
          </cell>
          <cell r="C69">
            <v>4</v>
          </cell>
        </row>
        <row r="70">
          <cell r="A70">
            <v>740</v>
          </cell>
          <cell r="B70" t="str">
            <v>四川太极成华区华康路药店</v>
          </cell>
          <cell r="C70">
            <v>12</v>
          </cell>
        </row>
        <row r="71">
          <cell r="A71">
            <v>741</v>
          </cell>
          <cell r="B71" t="str">
            <v>四川太极成华区新怡路店</v>
          </cell>
          <cell r="C71">
            <v>4</v>
          </cell>
        </row>
        <row r="72">
          <cell r="A72">
            <v>742</v>
          </cell>
          <cell r="B72" t="str">
            <v>四川太极锦江区庆云南街药店</v>
          </cell>
          <cell r="C72">
            <v>21</v>
          </cell>
        </row>
        <row r="73">
          <cell r="A73">
            <v>743</v>
          </cell>
          <cell r="B73" t="str">
            <v>四川太极成华区万宇路药店</v>
          </cell>
          <cell r="C73">
            <v>1</v>
          </cell>
        </row>
        <row r="74">
          <cell r="A74">
            <v>744</v>
          </cell>
          <cell r="B74" t="str">
            <v>四川太极武侯区科华街药店</v>
          </cell>
          <cell r="C74">
            <v>4</v>
          </cell>
        </row>
        <row r="75">
          <cell r="A75">
            <v>745</v>
          </cell>
          <cell r="B75" t="str">
            <v>四川太极金牛区金沙路药店</v>
          </cell>
          <cell r="C75">
            <v>12</v>
          </cell>
        </row>
        <row r="76">
          <cell r="A76">
            <v>746</v>
          </cell>
          <cell r="B76" t="str">
            <v>四川太极大邑县晋原镇内蒙古大道桃源药店</v>
          </cell>
          <cell r="C76">
            <v>14</v>
          </cell>
        </row>
        <row r="77">
          <cell r="A77">
            <v>747</v>
          </cell>
          <cell r="B77" t="str">
            <v>四川太极郫县郫筒镇一环路东南段药店</v>
          </cell>
          <cell r="C77">
            <v>3</v>
          </cell>
        </row>
        <row r="78">
          <cell r="A78">
            <v>748</v>
          </cell>
          <cell r="B78" t="str">
            <v>四川太极大邑县晋原镇东街药店</v>
          </cell>
          <cell r="C78">
            <v>7</v>
          </cell>
        </row>
        <row r="79">
          <cell r="A79">
            <v>750</v>
          </cell>
          <cell r="B79" t="str">
            <v>成都成汉太极大药房有限公司</v>
          </cell>
          <cell r="C79">
            <v>63</v>
          </cell>
        </row>
        <row r="80">
          <cell r="A80">
            <v>752</v>
          </cell>
          <cell r="B80" t="str">
            <v>四川太极大药房连锁有限公司武侯区聚萃街药店</v>
          </cell>
          <cell r="C80">
            <v>5</v>
          </cell>
        </row>
        <row r="81">
          <cell r="A81">
            <v>753</v>
          </cell>
          <cell r="B81" t="str">
            <v>四川太极锦江区合欢树街药店</v>
          </cell>
          <cell r="C81">
            <v>1</v>
          </cell>
        </row>
        <row r="82">
          <cell r="A82">
            <v>754</v>
          </cell>
          <cell r="B82" t="str">
            <v>四川太极崇州市崇阳镇尚贤坊街药店</v>
          </cell>
          <cell r="C82">
            <v>8</v>
          </cell>
        </row>
        <row r="83">
          <cell r="A83">
            <v>101453</v>
          </cell>
          <cell r="B83" t="str">
            <v>四川太极温江区公平街道江安路药店</v>
          </cell>
          <cell r="C83">
            <v>11</v>
          </cell>
        </row>
        <row r="84">
          <cell r="A84">
            <v>102478</v>
          </cell>
          <cell r="B84" t="str">
            <v>四川太极锦江区静明路药店</v>
          </cell>
          <cell r="C84">
            <v>7</v>
          </cell>
        </row>
        <row r="85">
          <cell r="A85">
            <v>102479</v>
          </cell>
          <cell r="B85" t="str">
            <v>四川太极锦江区劼人路药店</v>
          </cell>
          <cell r="C85">
            <v>6</v>
          </cell>
        </row>
        <row r="86">
          <cell r="A86">
            <v>102564</v>
          </cell>
          <cell r="B86" t="str">
            <v>四川太极邛崃市临邛镇翠荫街药店</v>
          </cell>
          <cell r="C86">
            <v>2</v>
          </cell>
        </row>
        <row r="87">
          <cell r="A87">
            <v>102565</v>
          </cell>
          <cell r="B87" t="str">
            <v>四川太极武侯区佳灵路药店</v>
          </cell>
          <cell r="C87">
            <v>2</v>
          </cell>
        </row>
        <row r="88">
          <cell r="A88">
            <v>102567</v>
          </cell>
          <cell r="B88" t="str">
            <v>四川太极新津县五津镇武阳西路药店</v>
          </cell>
          <cell r="C88">
            <v>7</v>
          </cell>
        </row>
        <row r="89">
          <cell r="A89">
            <v>102934</v>
          </cell>
          <cell r="B89" t="str">
            <v>四川太极金牛区银河北街药店</v>
          </cell>
          <cell r="C89">
            <v>68</v>
          </cell>
        </row>
        <row r="90">
          <cell r="A90">
            <v>102935</v>
          </cell>
          <cell r="B90" t="str">
            <v>四川太极青羊区童子街药店</v>
          </cell>
          <cell r="C90">
            <v>24</v>
          </cell>
        </row>
        <row r="91">
          <cell r="A91">
            <v>103198</v>
          </cell>
          <cell r="B91" t="str">
            <v>四川太极青羊区贝森北路药店</v>
          </cell>
          <cell r="C91">
            <v>22</v>
          </cell>
        </row>
        <row r="92">
          <cell r="A92">
            <v>103199</v>
          </cell>
          <cell r="B92" t="str">
            <v>四川太极成华区西林一街药店</v>
          </cell>
          <cell r="C92">
            <v>5</v>
          </cell>
        </row>
        <row r="93">
          <cell r="A93">
            <v>103639</v>
          </cell>
          <cell r="B93" t="str">
            <v>四川太极成华区金马河路药店</v>
          </cell>
          <cell r="C93">
            <v>9</v>
          </cell>
        </row>
        <row r="94">
          <cell r="A94">
            <v>104428</v>
          </cell>
          <cell r="B94" t="str">
            <v>四川太极崇州市崇阳镇永康东路药店</v>
          </cell>
          <cell r="C94">
            <v>17</v>
          </cell>
        </row>
        <row r="95">
          <cell r="A95">
            <v>104430</v>
          </cell>
          <cell r="B95" t="str">
            <v>四川太极高新区中和大道药店</v>
          </cell>
          <cell r="C95">
            <v>10</v>
          </cell>
        </row>
        <row r="96">
          <cell r="A96">
            <v>104533</v>
          </cell>
          <cell r="B96" t="str">
            <v>四川太极大邑县晋原镇潘家街药店</v>
          </cell>
          <cell r="C96">
            <v>5</v>
          </cell>
        </row>
        <row r="97">
          <cell r="A97">
            <v>104838</v>
          </cell>
          <cell r="B97" t="str">
            <v>四川太极崇州市崇阳镇蜀州中路药店</v>
          </cell>
          <cell r="C97">
            <v>10</v>
          </cell>
        </row>
        <row r="98">
          <cell r="A98">
            <v>105396</v>
          </cell>
          <cell r="B98" t="str">
            <v>四川太极武侯区航中街药店</v>
          </cell>
          <cell r="C98">
            <v>14</v>
          </cell>
        </row>
        <row r="99">
          <cell r="A99">
            <v>105751</v>
          </cell>
          <cell r="B99" t="str">
            <v>四川太极高新区新下街药店</v>
          </cell>
          <cell r="C99">
            <v>6</v>
          </cell>
        </row>
        <row r="100">
          <cell r="A100">
            <v>105910</v>
          </cell>
          <cell r="B100" t="str">
            <v>四川太极高新区紫薇东路药店</v>
          </cell>
          <cell r="C100">
            <v>3</v>
          </cell>
        </row>
        <row r="101">
          <cell r="A101">
            <v>106066</v>
          </cell>
          <cell r="B101" t="str">
            <v>四川太极锦江区梨花街药店</v>
          </cell>
          <cell r="C101">
            <v>6</v>
          </cell>
        </row>
        <row r="102">
          <cell r="A102">
            <v>106399</v>
          </cell>
          <cell r="B102" t="str">
            <v>四川太极青羊区蜀辉路药店</v>
          </cell>
          <cell r="C102">
            <v>3</v>
          </cell>
        </row>
        <row r="103">
          <cell r="A103">
            <v>106485</v>
          </cell>
          <cell r="B103" t="str">
            <v>四川太极成都高新区元华二巷药店</v>
          </cell>
          <cell r="C103">
            <v>3</v>
          </cell>
        </row>
        <row r="104">
          <cell r="A104">
            <v>106568</v>
          </cell>
          <cell r="B104" t="str">
            <v>四川太极高新区中和公济桥路药店</v>
          </cell>
          <cell r="C104">
            <v>4</v>
          </cell>
        </row>
        <row r="105">
          <cell r="A105">
            <v>106569</v>
          </cell>
          <cell r="B105" t="str">
            <v>四川太极武侯区大悦路药店</v>
          </cell>
          <cell r="C105">
            <v>14</v>
          </cell>
        </row>
        <row r="106">
          <cell r="A106">
            <v>106865</v>
          </cell>
          <cell r="B106" t="str">
            <v>四川太极武侯区丝竹路药店</v>
          </cell>
          <cell r="C106">
            <v>5</v>
          </cell>
        </row>
        <row r="107">
          <cell r="A107">
            <v>107658</v>
          </cell>
          <cell r="B107" t="str">
            <v>四川太极新都区新都街道万和北路药店</v>
          </cell>
          <cell r="C107">
            <v>7</v>
          </cell>
        </row>
        <row r="108">
          <cell r="A108">
            <v>107728</v>
          </cell>
          <cell r="B108" t="str">
            <v>四川太极大邑县晋原镇北街药店</v>
          </cell>
          <cell r="C108">
            <v>3</v>
          </cell>
        </row>
        <row r="109">
          <cell r="A109">
            <v>107829</v>
          </cell>
          <cell r="B109" t="str">
            <v>四川太极金牛区解放路药店</v>
          </cell>
          <cell r="C109">
            <v>10</v>
          </cell>
        </row>
        <row r="110">
          <cell r="A110">
            <v>108277</v>
          </cell>
          <cell r="B110" t="str">
            <v>四川太极金牛区银沙路药店</v>
          </cell>
          <cell r="C110">
            <v>6</v>
          </cell>
        </row>
        <row r="111">
          <cell r="A111">
            <v>108656</v>
          </cell>
          <cell r="B111" t="str">
            <v>四川太极新津县五津镇五津西路二药房</v>
          </cell>
          <cell r="C111">
            <v>4</v>
          </cell>
        </row>
        <row r="112">
          <cell r="C112">
            <v>1546.5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"/>
  <sheetViews>
    <sheetView workbookViewId="0">
      <selection activeCell="N10" sqref="N10"/>
    </sheetView>
  </sheetViews>
  <sheetFormatPr defaultColWidth="9" defaultRowHeight="13.5"/>
  <cols>
    <col min="1" max="1" width="5.63333333333333" style="2" customWidth="1"/>
    <col min="2" max="2" width="9.09166666666667" style="2" customWidth="1"/>
    <col min="3" max="3" width="15.2666666666667" style="2" customWidth="1"/>
    <col min="4" max="4" width="30.725" style="2" customWidth="1"/>
    <col min="5" max="5" width="6.90833333333333" style="2" customWidth="1"/>
    <col min="6" max="6" width="9.36666666666667" style="2" customWidth="1"/>
    <col min="7" max="7" width="6.36666666666667" style="2" customWidth="1"/>
    <col min="8" max="8" width="9" style="2" customWidth="1"/>
    <col min="9" max="9" width="6.36666666666667" style="2" customWidth="1"/>
    <col min="10" max="10" width="9" style="2" customWidth="1"/>
    <col min="11" max="11" width="11.725" style="2" customWidth="1"/>
    <col min="12" max="12" width="13.45" style="2" customWidth="1"/>
  </cols>
  <sheetData>
    <row r="1" ht="29" customHeight="1" spans="1:1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2"/>
    </row>
    <row r="2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7"/>
    </row>
    <row r="3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/>
      <c r="K3" s="8"/>
      <c r="L3" s="20"/>
    </row>
    <row r="4" ht="24" spans="1:12">
      <c r="A4" s="8"/>
      <c r="B4" s="8"/>
      <c r="C4" s="8"/>
      <c r="D4" s="8"/>
      <c r="E4" s="51" t="s">
        <v>7</v>
      </c>
      <c r="F4" s="51" t="s">
        <v>8</v>
      </c>
      <c r="G4" s="51" t="s">
        <v>9</v>
      </c>
      <c r="H4" s="51" t="s">
        <v>10</v>
      </c>
      <c r="I4" s="51" t="s">
        <v>11</v>
      </c>
      <c r="J4" s="51" t="s">
        <v>10</v>
      </c>
      <c r="K4" s="51" t="s">
        <v>12</v>
      </c>
      <c r="L4" s="20" t="s">
        <v>13</v>
      </c>
    </row>
    <row r="5" spans="1:12">
      <c r="A5" s="11">
        <v>1</v>
      </c>
      <c r="B5" s="11">
        <v>102564</v>
      </c>
      <c r="C5" s="11" t="s">
        <v>14</v>
      </c>
      <c r="D5" s="11" t="s">
        <v>15</v>
      </c>
      <c r="E5" s="11">
        <v>3</v>
      </c>
      <c r="F5" s="11">
        <v>2</v>
      </c>
      <c r="G5" s="11">
        <v>4</v>
      </c>
      <c r="H5" s="11">
        <v>4</v>
      </c>
      <c r="I5" s="11">
        <v>5</v>
      </c>
      <c r="J5" s="11">
        <v>6</v>
      </c>
      <c r="K5" s="11">
        <v>1</v>
      </c>
      <c r="L5" s="20">
        <f>E5*F5</f>
        <v>6</v>
      </c>
    </row>
    <row r="6" spans="1:12">
      <c r="A6" s="11">
        <v>2</v>
      </c>
      <c r="B6" s="11">
        <v>341</v>
      </c>
      <c r="C6" s="11" t="s">
        <v>14</v>
      </c>
      <c r="D6" s="11" t="s">
        <v>16</v>
      </c>
      <c r="E6" s="11">
        <v>21</v>
      </c>
      <c r="F6" s="11">
        <v>2</v>
      </c>
      <c r="G6" s="11">
        <v>27</v>
      </c>
      <c r="H6" s="11">
        <v>4</v>
      </c>
      <c r="I6" s="11">
        <v>32</v>
      </c>
      <c r="J6" s="11">
        <v>6</v>
      </c>
      <c r="K6" s="11">
        <v>3</v>
      </c>
      <c r="L6" s="20">
        <f>I6*J6</f>
        <v>192</v>
      </c>
    </row>
    <row r="7" spans="1:12">
      <c r="A7" s="11">
        <v>3</v>
      </c>
      <c r="B7" s="11">
        <v>591</v>
      </c>
      <c r="C7" s="11" t="s">
        <v>14</v>
      </c>
      <c r="D7" s="11" t="s">
        <v>17</v>
      </c>
      <c r="E7" s="11">
        <v>5</v>
      </c>
      <c r="F7" s="11">
        <v>2</v>
      </c>
      <c r="G7" s="11">
        <v>7</v>
      </c>
      <c r="H7" s="11">
        <v>4</v>
      </c>
      <c r="I7" s="11">
        <v>9</v>
      </c>
      <c r="J7" s="11">
        <v>6</v>
      </c>
      <c r="K7" s="11">
        <v>3</v>
      </c>
      <c r="L7" s="20">
        <f>I7*J7</f>
        <v>54</v>
      </c>
    </row>
    <row r="8" spans="1:12">
      <c r="A8" s="11">
        <v>4</v>
      </c>
      <c r="B8" s="11">
        <v>721</v>
      </c>
      <c r="C8" s="11" t="s">
        <v>14</v>
      </c>
      <c r="D8" s="11" t="s">
        <v>18</v>
      </c>
      <c r="E8" s="11">
        <v>5</v>
      </c>
      <c r="F8" s="11">
        <v>2</v>
      </c>
      <c r="G8" s="11">
        <v>7</v>
      </c>
      <c r="H8" s="11">
        <v>4</v>
      </c>
      <c r="I8" s="11">
        <v>9</v>
      </c>
      <c r="J8" s="11">
        <v>6</v>
      </c>
      <c r="K8" s="11">
        <v>3</v>
      </c>
      <c r="L8" s="20">
        <f>I8*J8</f>
        <v>54</v>
      </c>
    </row>
    <row r="9" spans="1:12">
      <c r="A9" s="11">
        <v>5</v>
      </c>
      <c r="B9" s="11">
        <v>732</v>
      </c>
      <c r="C9" s="11" t="s">
        <v>14</v>
      </c>
      <c r="D9" s="11" t="s">
        <v>19</v>
      </c>
      <c r="E9" s="11">
        <v>5</v>
      </c>
      <c r="F9" s="11">
        <v>2</v>
      </c>
      <c r="G9" s="11">
        <v>7</v>
      </c>
      <c r="H9" s="11">
        <v>4</v>
      </c>
      <c r="I9" s="11">
        <v>9</v>
      </c>
      <c r="J9" s="11">
        <v>6</v>
      </c>
      <c r="K9" s="11">
        <v>1</v>
      </c>
      <c r="L9" s="20">
        <f>E9*F9</f>
        <v>10</v>
      </c>
    </row>
    <row r="10" spans="1:12">
      <c r="A10" s="11"/>
      <c r="B10" s="11"/>
      <c r="C10" s="12" t="s">
        <v>20</v>
      </c>
      <c r="D10" s="11"/>
      <c r="E10" s="11"/>
      <c r="F10" s="11"/>
      <c r="G10" s="11"/>
      <c r="H10" s="11"/>
      <c r="I10" s="11"/>
      <c r="J10" s="11"/>
      <c r="K10" s="11"/>
      <c r="L10" s="23">
        <f>SUM(L5:L9)</f>
        <v>316</v>
      </c>
    </row>
    <row r="11" spans="1:12">
      <c r="A11" s="11">
        <v>6</v>
      </c>
      <c r="B11" s="11">
        <v>539</v>
      </c>
      <c r="C11" s="11" t="s">
        <v>14</v>
      </c>
      <c r="D11" s="11" t="s">
        <v>21</v>
      </c>
      <c r="E11" s="11">
        <v>5</v>
      </c>
      <c r="F11" s="11">
        <v>2</v>
      </c>
      <c r="G11" s="11">
        <v>7</v>
      </c>
      <c r="H11" s="11">
        <v>4</v>
      </c>
      <c r="I11" s="11">
        <v>9</v>
      </c>
      <c r="J11" s="11">
        <v>6</v>
      </c>
      <c r="K11" s="11">
        <v>3</v>
      </c>
      <c r="L11" s="20">
        <f t="shared" ref="L11:L20" si="0">I11*J11</f>
        <v>54</v>
      </c>
    </row>
    <row r="12" spans="1:12">
      <c r="A12" s="11">
        <v>7</v>
      </c>
      <c r="B12" s="11">
        <v>549</v>
      </c>
      <c r="C12" s="11" t="s">
        <v>14</v>
      </c>
      <c r="D12" s="11" t="s">
        <v>22</v>
      </c>
      <c r="E12" s="11">
        <v>9</v>
      </c>
      <c r="F12" s="11">
        <v>2</v>
      </c>
      <c r="G12" s="11">
        <v>12</v>
      </c>
      <c r="H12" s="11">
        <v>4</v>
      </c>
      <c r="I12" s="11">
        <v>15</v>
      </c>
      <c r="J12" s="11">
        <v>6</v>
      </c>
      <c r="K12" s="11">
        <v>3</v>
      </c>
      <c r="L12" s="20">
        <f t="shared" si="0"/>
        <v>90</v>
      </c>
    </row>
    <row r="13" spans="1:12">
      <c r="A13" s="11">
        <v>8</v>
      </c>
      <c r="B13" s="11">
        <v>594</v>
      </c>
      <c r="C13" s="11" t="s">
        <v>14</v>
      </c>
      <c r="D13" s="11" t="s">
        <v>23</v>
      </c>
      <c r="E13" s="11">
        <v>10</v>
      </c>
      <c r="F13" s="11">
        <v>2</v>
      </c>
      <c r="G13" s="11">
        <v>13</v>
      </c>
      <c r="H13" s="11">
        <v>4</v>
      </c>
      <c r="I13" s="11">
        <v>16</v>
      </c>
      <c r="J13" s="11">
        <v>6</v>
      </c>
      <c r="K13" s="11">
        <v>3</v>
      </c>
      <c r="L13" s="20">
        <f t="shared" si="0"/>
        <v>96</v>
      </c>
    </row>
    <row r="14" spans="1:12">
      <c r="A14" s="11">
        <v>9</v>
      </c>
      <c r="B14" s="11">
        <v>716</v>
      </c>
      <c r="C14" s="11" t="s">
        <v>14</v>
      </c>
      <c r="D14" s="11" t="s">
        <v>24</v>
      </c>
      <c r="E14" s="11">
        <v>15</v>
      </c>
      <c r="F14" s="11">
        <v>2</v>
      </c>
      <c r="G14" s="11">
        <v>20</v>
      </c>
      <c r="H14" s="11">
        <v>4</v>
      </c>
      <c r="I14" s="11">
        <v>24</v>
      </c>
      <c r="J14" s="11">
        <v>6</v>
      </c>
      <c r="K14" s="11">
        <v>3</v>
      </c>
      <c r="L14" s="20">
        <f t="shared" si="0"/>
        <v>144</v>
      </c>
    </row>
    <row r="15" spans="1:12">
      <c r="A15" s="11">
        <v>10</v>
      </c>
      <c r="B15" s="11">
        <v>717</v>
      </c>
      <c r="C15" s="11" t="s">
        <v>14</v>
      </c>
      <c r="D15" s="11" t="s">
        <v>25</v>
      </c>
      <c r="E15" s="11">
        <v>10</v>
      </c>
      <c r="F15" s="11">
        <v>2</v>
      </c>
      <c r="G15" s="11">
        <v>13</v>
      </c>
      <c r="H15" s="11">
        <v>4</v>
      </c>
      <c r="I15" s="11">
        <v>16</v>
      </c>
      <c r="J15" s="11">
        <v>6</v>
      </c>
      <c r="K15" s="11">
        <v>3</v>
      </c>
      <c r="L15" s="20">
        <f t="shared" si="0"/>
        <v>96</v>
      </c>
    </row>
    <row r="16" spans="1:12">
      <c r="A16" s="11">
        <v>11</v>
      </c>
      <c r="B16" s="11">
        <v>720</v>
      </c>
      <c r="C16" s="11" t="s">
        <v>14</v>
      </c>
      <c r="D16" s="11" t="s">
        <v>26</v>
      </c>
      <c r="E16" s="11">
        <v>15</v>
      </c>
      <c r="F16" s="11">
        <v>2</v>
      </c>
      <c r="G16" s="11">
        <v>20</v>
      </c>
      <c r="H16" s="11">
        <v>4</v>
      </c>
      <c r="I16" s="11">
        <v>24</v>
      </c>
      <c r="J16" s="11">
        <v>6</v>
      </c>
      <c r="K16" s="11">
        <v>3</v>
      </c>
      <c r="L16" s="20">
        <f t="shared" si="0"/>
        <v>144</v>
      </c>
    </row>
    <row r="17" spans="1:12">
      <c r="A17" s="11">
        <v>12</v>
      </c>
      <c r="B17" s="11">
        <v>746</v>
      </c>
      <c r="C17" s="11" t="s">
        <v>14</v>
      </c>
      <c r="D17" s="11" t="s">
        <v>27</v>
      </c>
      <c r="E17" s="11">
        <v>10</v>
      </c>
      <c r="F17" s="11">
        <v>2</v>
      </c>
      <c r="G17" s="11">
        <v>13</v>
      </c>
      <c r="H17" s="11">
        <v>4</v>
      </c>
      <c r="I17" s="11">
        <v>16</v>
      </c>
      <c r="J17" s="11">
        <v>6</v>
      </c>
      <c r="K17" s="11">
        <v>3</v>
      </c>
      <c r="L17" s="20">
        <f t="shared" si="0"/>
        <v>96</v>
      </c>
    </row>
    <row r="18" spans="1:12">
      <c r="A18" s="11">
        <v>13</v>
      </c>
      <c r="B18" s="11">
        <v>748</v>
      </c>
      <c r="C18" s="11" t="s">
        <v>14</v>
      </c>
      <c r="D18" s="11" t="s">
        <v>28</v>
      </c>
      <c r="E18" s="11">
        <v>9</v>
      </c>
      <c r="F18" s="11">
        <v>2</v>
      </c>
      <c r="G18" s="11">
        <v>12</v>
      </c>
      <c r="H18" s="11">
        <v>4</v>
      </c>
      <c r="I18" s="11">
        <v>15</v>
      </c>
      <c r="J18" s="11">
        <v>6</v>
      </c>
      <c r="K18" s="11">
        <v>3</v>
      </c>
      <c r="L18" s="20">
        <f t="shared" si="0"/>
        <v>90</v>
      </c>
    </row>
    <row r="19" spans="1:12">
      <c r="A19" s="11">
        <v>14</v>
      </c>
      <c r="B19" s="11">
        <v>104533</v>
      </c>
      <c r="C19" s="11" t="s">
        <v>14</v>
      </c>
      <c r="D19" s="11" t="s">
        <v>29</v>
      </c>
      <c r="E19" s="11">
        <v>9</v>
      </c>
      <c r="F19" s="11">
        <v>2</v>
      </c>
      <c r="G19" s="11">
        <v>12</v>
      </c>
      <c r="H19" s="11">
        <v>4</v>
      </c>
      <c r="I19" s="11">
        <v>15</v>
      </c>
      <c r="J19" s="11">
        <v>6</v>
      </c>
      <c r="K19" s="11">
        <v>3</v>
      </c>
      <c r="L19" s="20">
        <f t="shared" si="0"/>
        <v>90</v>
      </c>
    </row>
    <row r="20" ht="14.25" spans="1:12">
      <c r="A20" s="11">
        <v>15</v>
      </c>
      <c r="B20" s="13">
        <v>107728</v>
      </c>
      <c r="C20" s="13" t="s">
        <v>14</v>
      </c>
      <c r="D20" s="14" t="s">
        <v>30</v>
      </c>
      <c r="E20" s="11">
        <v>3</v>
      </c>
      <c r="F20" s="11">
        <v>2</v>
      </c>
      <c r="G20" s="11">
        <v>4</v>
      </c>
      <c r="H20" s="11">
        <v>4</v>
      </c>
      <c r="I20" s="11">
        <v>5</v>
      </c>
      <c r="J20" s="11">
        <v>6</v>
      </c>
      <c r="K20" s="11">
        <v>3</v>
      </c>
      <c r="L20" s="20">
        <f t="shared" si="0"/>
        <v>30</v>
      </c>
    </row>
    <row r="21" ht="14.25" spans="1:12">
      <c r="A21" s="11"/>
      <c r="B21" s="13"/>
      <c r="C21" s="15" t="s">
        <v>31</v>
      </c>
      <c r="D21" s="14"/>
      <c r="E21" s="11"/>
      <c r="F21" s="11"/>
      <c r="G21" s="11"/>
      <c r="H21" s="11"/>
      <c r="I21" s="11"/>
      <c r="J21" s="11"/>
      <c r="K21" s="11"/>
      <c r="L21" s="23">
        <f>SUM(L11:L20)</f>
        <v>930</v>
      </c>
    </row>
    <row r="22" spans="1:12">
      <c r="A22" s="11">
        <v>16</v>
      </c>
      <c r="B22" s="11">
        <v>371</v>
      </c>
      <c r="C22" s="11" t="s">
        <v>14</v>
      </c>
      <c r="D22" s="11" t="s">
        <v>32</v>
      </c>
      <c r="E22" s="11">
        <v>6</v>
      </c>
      <c r="F22" s="11">
        <v>2</v>
      </c>
      <c r="G22" s="11">
        <v>8</v>
      </c>
      <c r="H22" s="11">
        <v>4</v>
      </c>
      <c r="I22" s="11">
        <v>10</v>
      </c>
      <c r="J22" s="11">
        <v>6</v>
      </c>
      <c r="K22" s="11">
        <v>3</v>
      </c>
      <c r="L22" s="20">
        <f>I22*J22</f>
        <v>60</v>
      </c>
    </row>
    <row r="23" ht="18.75" spans="1:15">
      <c r="A23" s="11">
        <v>17</v>
      </c>
      <c r="B23" s="11">
        <v>385</v>
      </c>
      <c r="C23" s="11" t="s">
        <v>14</v>
      </c>
      <c r="D23" s="11" t="s">
        <v>33</v>
      </c>
      <c r="E23" s="11">
        <v>11</v>
      </c>
      <c r="F23" s="11">
        <v>2</v>
      </c>
      <c r="G23" s="11">
        <v>14</v>
      </c>
      <c r="H23" s="11">
        <v>4</v>
      </c>
      <c r="I23" s="11">
        <v>17</v>
      </c>
      <c r="J23" s="11">
        <v>6</v>
      </c>
      <c r="K23" s="11">
        <v>3</v>
      </c>
      <c r="L23" s="20">
        <f>I23*J23</f>
        <v>102</v>
      </c>
      <c r="O23" s="53"/>
    </row>
    <row r="24" spans="1:12">
      <c r="A24" s="11">
        <v>18</v>
      </c>
      <c r="B24" s="11"/>
      <c r="C24" s="11" t="s">
        <v>14</v>
      </c>
      <c r="D24" s="11" t="s">
        <v>34</v>
      </c>
      <c r="E24" s="16">
        <v>8</v>
      </c>
      <c r="F24" s="16">
        <v>2</v>
      </c>
      <c r="G24" s="16">
        <v>10</v>
      </c>
      <c r="H24" s="16">
        <v>4</v>
      </c>
      <c r="I24" s="16">
        <v>12</v>
      </c>
      <c r="J24" s="16">
        <v>6</v>
      </c>
      <c r="K24" s="11">
        <v>3</v>
      </c>
      <c r="L24" s="20">
        <f>I24*J24</f>
        <v>72</v>
      </c>
    </row>
    <row r="25" spans="1:12">
      <c r="A25" s="11">
        <v>19</v>
      </c>
      <c r="B25" s="11">
        <v>514</v>
      </c>
      <c r="C25" s="11" t="s">
        <v>14</v>
      </c>
      <c r="D25" s="11" t="s">
        <v>35</v>
      </c>
      <c r="E25" s="11">
        <v>6</v>
      </c>
      <c r="F25" s="11">
        <v>2</v>
      </c>
      <c r="G25" s="11">
        <v>8</v>
      </c>
      <c r="H25" s="11">
        <v>4</v>
      </c>
      <c r="I25" s="11">
        <v>10</v>
      </c>
      <c r="J25" s="11">
        <v>6</v>
      </c>
      <c r="K25" s="11">
        <v>3</v>
      </c>
      <c r="L25" s="20">
        <f>I25*J25</f>
        <v>60</v>
      </c>
    </row>
    <row r="26" spans="1:12">
      <c r="A26" s="11">
        <v>20</v>
      </c>
      <c r="B26" s="11">
        <v>102567</v>
      </c>
      <c r="C26" s="11" t="s">
        <v>14</v>
      </c>
      <c r="D26" s="11" t="s">
        <v>36</v>
      </c>
      <c r="E26" s="11">
        <v>10</v>
      </c>
      <c r="F26" s="11">
        <v>2</v>
      </c>
      <c r="G26" s="11">
        <v>13</v>
      </c>
      <c r="H26" s="11">
        <v>4</v>
      </c>
      <c r="I26" s="11">
        <v>16</v>
      </c>
      <c r="J26" s="11">
        <v>6</v>
      </c>
      <c r="K26" s="11">
        <v>1</v>
      </c>
      <c r="L26" s="20">
        <f>E26*F26</f>
        <v>20</v>
      </c>
    </row>
    <row r="27" spans="1:12">
      <c r="A27" s="11"/>
      <c r="B27" s="11"/>
      <c r="C27" s="12" t="s">
        <v>37</v>
      </c>
      <c r="D27" s="11"/>
      <c r="E27" s="11"/>
      <c r="F27" s="11"/>
      <c r="G27" s="11"/>
      <c r="H27" s="11"/>
      <c r="I27" s="11"/>
      <c r="J27" s="11"/>
      <c r="K27" s="11"/>
      <c r="L27" s="23">
        <f>SUM(L22:L26)</f>
        <v>314</v>
      </c>
    </row>
    <row r="28" spans="1:12">
      <c r="A28" s="11">
        <v>21</v>
      </c>
      <c r="B28" s="11">
        <v>308</v>
      </c>
      <c r="C28" s="11" t="s">
        <v>38</v>
      </c>
      <c r="D28" s="11" t="s">
        <v>39</v>
      </c>
      <c r="E28" s="11">
        <v>8</v>
      </c>
      <c r="F28" s="11">
        <v>2</v>
      </c>
      <c r="G28" s="11">
        <v>10</v>
      </c>
      <c r="H28" s="11">
        <v>4</v>
      </c>
      <c r="I28" s="11">
        <v>12</v>
      </c>
      <c r="J28" s="11">
        <v>6</v>
      </c>
      <c r="K28" s="11">
        <v>3</v>
      </c>
      <c r="L28" s="20">
        <f>I28*J28</f>
        <v>72</v>
      </c>
    </row>
    <row r="29" spans="1:12">
      <c r="A29" s="11">
        <v>22</v>
      </c>
      <c r="B29" s="11">
        <v>337</v>
      </c>
      <c r="C29" s="11" t="s">
        <v>38</v>
      </c>
      <c r="D29" s="11" t="s">
        <v>40</v>
      </c>
      <c r="E29" s="11">
        <v>38</v>
      </c>
      <c r="F29" s="11">
        <v>2</v>
      </c>
      <c r="G29" s="11">
        <v>50</v>
      </c>
      <c r="H29" s="11">
        <v>4</v>
      </c>
      <c r="I29" s="11">
        <v>60</v>
      </c>
      <c r="J29" s="11">
        <v>6</v>
      </c>
      <c r="K29" s="11">
        <v>3</v>
      </c>
      <c r="L29" s="20">
        <f>I29*J29</f>
        <v>360</v>
      </c>
    </row>
    <row r="30" spans="1:12">
      <c r="A30" s="11">
        <v>23</v>
      </c>
      <c r="B30" s="11">
        <v>349</v>
      </c>
      <c r="C30" s="11" t="s">
        <v>38</v>
      </c>
      <c r="D30" s="11" t="s">
        <v>41</v>
      </c>
      <c r="E30" s="11">
        <v>12</v>
      </c>
      <c r="F30" s="11">
        <v>2</v>
      </c>
      <c r="G30" s="11">
        <v>16</v>
      </c>
      <c r="H30" s="11">
        <v>4</v>
      </c>
      <c r="I30" s="11">
        <v>20</v>
      </c>
      <c r="J30" s="11">
        <v>6</v>
      </c>
      <c r="K30" s="11">
        <v>3</v>
      </c>
      <c r="L30" s="20">
        <f>I30*J30</f>
        <v>120</v>
      </c>
    </row>
    <row r="31" spans="1:12">
      <c r="A31" s="11">
        <v>24</v>
      </c>
      <c r="B31" s="11">
        <v>355</v>
      </c>
      <c r="C31" s="11" t="s">
        <v>38</v>
      </c>
      <c r="D31" s="11" t="s">
        <v>42</v>
      </c>
      <c r="E31" s="11">
        <v>11</v>
      </c>
      <c r="F31" s="11">
        <v>2</v>
      </c>
      <c r="G31" s="11">
        <v>14</v>
      </c>
      <c r="H31" s="11">
        <v>4</v>
      </c>
      <c r="I31" s="11">
        <v>17</v>
      </c>
      <c r="J31" s="11">
        <v>6</v>
      </c>
      <c r="K31" s="24">
        <v>3</v>
      </c>
      <c r="L31" s="20">
        <f>I31*J31</f>
        <v>102</v>
      </c>
    </row>
    <row r="32" spans="1:12">
      <c r="A32" s="11">
        <v>25</v>
      </c>
      <c r="B32" s="11">
        <v>373</v>
      </c>
      <c r="C32" s="11" t="s">
        <v>38</v>
      </c>
      <c r="D32" s="11" t="s">
        <v>43</v>
      </c>
      <c r="E32" s="11">
        <v>6</v>
      </c>
      <c r="F32" s="11">
        <v>2</v>
      </c>
      <c r="G32" s="11">
        <v>8</v>
      </c>
      <c r="H32" s="11">
        <v>4</v>
      </c>
      <c r="I32" s="11">
        <v>10</v>
      </c>
      <c r="J32" s="11">
        <v>6</v>
      </c>
      <c r="K32" s="11">
        <v>3</v>
      </c>
      <c r="L32" s="20">
        <f>I32*J32</f>
        <v>60</v>
      </c>
    </row>
    <row r="33" spans="1:12">
      <c r="A33" s="11">
        <v>26</v>
      </c>
      <c r="B33" s="11">
        <v>391</v>
      </c>
      <c r="C33" s="11" t="s">
        <v>38</v>
      </c>
      <c r="D33" s="11" t="s">
        <v>44</v>
      </c>
      <c r="E33" s="11">
        <v>7</v>
      </c>
      <c r="F33" s="11">
        <v>2</v>
      </c>
      <c r="G33" s="11">
        <v>9</v>
      </c>
      <c r="H33" s="11">
        <v>4</v>
      </c>
      <c r="I33" s="11">
        <v>11</v>
      </c>
      <c r="J33" s="11">
        <v>6</v>
      </c>
      <c r="K33" s="11">
        <v>2</v>
      </c>
      <c r="L33" s="20">
        <f>G33*H33</f>
        <v>36</v>
      </c>
    </row>
    <row r="34" spans="1:12">
      <c r="A34" s="11">
        <v>27</v>
      </c>
      <c r="B34" s="11">
        <v>511</v>
      </c>
      <c r="C34" s="11" t="s">
        <v>38</v>
      </c>
      <c r="D34" s="11" t="s">
        <v>45</v>
      </c>
      <c r="E34" s="11">
        <v>9</v>
      </c>
      <c r="F34" s="11">
        <v>2</v>
      </c>
      <c r="G34" s="11">
        <v>12</v>
      </c>
      <c r="H34" s="11">
        <v>4</v>
      </c>
      <c r="I34" s="11">
        <v>15</v>
      </c>
      <c r="J34" s="11">
        <v>6</v>
      </c>
      <c r="K34" s="11">
        <v>3</v>
      </c>
      <c r="L34" s="20">
        <f>I34*J34</f>
        <v>90</v>
      </c>
    </row>
    <row r="35" spans="1:12">
      <c r="A35" s="11">
        <v>28</v>
      </c>
      <c r="B35" s="11">
        <v>515</v>
      </c>
      <c r="C35" s="11" t="s">
        <v>38</v>
      </c>
      <c r="D35" s="11" t="s">
        <v>46</v>
      </c>
      <c r="E35" s="11">
        <v>11</v>
      </c>
      <c r="F35" s="11">
        <v>2</v>
      </c>
      <c r="G35" s="11">
        <v>14</v>
      </c>
      <c r="H35" s="11">
        <v>4</v>
      </c>
      <c r="I35" s="11">
        <v>17</v>
      </c>
      <c r="J35" s="11">
        <v>6</v>
      </c>
      <c r="K35" s="11">
        <v>3</v>
      </c>
      <c r="L35" s="20">
        <f>I35*J35</f>
        <v>102</v>
      </c>
    </row>
    <row r="36" spans="1:12">
      <c r="A36" s="11">
        <v>29</v>
      </c>
      <c r="B36" s="11">
        <v>517</v>
      </c>
      <c r="C36" s="11" t="s">
        <v>38</v>
      </c>
      <c r="D36" s="11" t="s">
        <v>47</v>
      </c>
      <c r="E36" s="11">
        <v>25</v>
      </c>
      <c r="F36" s="11">
        <v>2</v>
      </c>
      <c r="G36" s="11">
        <v>32</v>
      </c>
      <c r="H36" s="11">
        <v>4</v>
      </c>
      <c r="I36" s="11">
        <v>39</v>
      </c>
      <c r="J36" s="11">
        <v>6</v>
      </c>
      <c r="K36" s="11">
        <v>3</v>
      </c>
      <c r="L36" s="20">
        <f>I36*J36</f>
        <v>234</v>
      </c>
    </row>
    <row r="37" spans="1:12">
      <c r="A37" s="11">
        <v>30</v>
      </c>
      <c r="B37" s="11">
        <v>572</v>
      </c>
      <c r="C37" s="11" t="s">
        <v>38</v>
      </c>
      <c r="D37" s="11" t="s">
        <v>48</v>
      </c>
      <c r="E37" s="11">
        <v>4</v>
      </c>
      <c r="F37" s="11">
        <v>2</v>
      </c>
      <c r="G37" s="11">
        <v>5</v>
      </c>
      <c r="H37" s="11">
        <v>4</v>
      </c>
      <c r="I37" s="11">
        <v>6</v>
      </c>
      <c r="J37" s="11">
        <v>6</v>
      </c>
      <c r="K37" s="11">
        <v>3</v>
      </c>
      <c r="L37" s="20">
        <f>I37*J37</f>
        <v>36</v>
      </c>
    </row>
    <row r="38" spans="1:12">
      <c r="A38" s="11">
        <v>31</v>
      </c>
      <c r="B38" s="11">
        <v>578</v>
      </c>
      <c r="C38" s="11" t="s">
        <v>38</v>
      </c>
      <c r="D38" s="11" t="s">
        <v>49</v>
      </c>
      <c r="E38" s="11">
        <v>20</v>
      </c>
      <c r="F38" s="11">
        <v>2</v>
      </c>
      <c r="G38" s="11">
        <v>26</v>
      </c>
      <c r="H38" s="11">
        <v>4</v>
      </c>
      <c r="I38" s="11">
        <v>31</v>
      </c>
      <c r="J38" s="11">
        <v>6</v>
      </c>
      <c r="K38" s="11">
        <v>3</v>
      </c>
      <c r="L38" s="20">
        <f>I38*J38</f>
        <v>186</v>
      </c>
    </row>
    <row r="39" spans="1:12">
      <c r="A39" s="11">
        <v>32</v>
      </c>
      <c r="B39" s="11">
        <v>718</v>
      </c>
      <c r="C39" s="11" t="s">
        <v>38</v>
      </c>
      <c r="D39" s="11" t="s">
        <v>50</v>
      </c>
      <c r="E39" s="11">
        <v>10</v>
      </c>
      <c r="F39" s="11">
        <v>2</v>
      </c>
      <c r="G39" s="11">
        <v>13</v>
      </c>
      <c r="H39" s="11">
        <v>4</v>
      </c>
      <c r="I39" s="11">
        <v>16</v>
      </c>
      <c r="J39" s="11">
        <v>6</v>
      </c>
      <c r="K39" s="11">
        <v>2</v>
      </c>
      <c r="L39" s="20">
        <f>G39*H39</f>
        <v>52</v>
      </c>
    </row>
    <row r="40" spans="1:12">
      <c r="A40" s="11">
        <v>33</v>
      </c>
      <c r="B40" s="11">
        <v>723</v>
      </c>
      <c r="C40" s="11" t="s">
        <v>38</v>
      </c>
      <c r="D40" s="11" t="s">
        <v>51</v>
      </c>
      <c r="E40" s="11">
        <v>3</v>
      </c>
      <c r="F40" s="11">
        <v>2</v>
      </c>
      <c r="G40" s="11">
        <v>4</v>
      </c>
      <c r="H40" s="11">
        <v>4</v>
      </c>
      <c r="I40" s="11">
        <v>5</v>
      </c>
      <c r="J40" s="11">
        <v>6</v>
      </c>
      <c r="K40" s="11">
        <v>1</v>
      </c>
      <c r="L40" s="20">
        <f>E40*F40</f>
        <v>6</v>
      </c>
    </row>
    <row r="41" spans="1:12">
      <c r="A41" s="11">
        <v>34</v>
      </c>
      <c r="B41" s="11">
        <v>742</v>
      </c>
      <c r="C41" s="11" t="s">
        <v>38</v>
      </c>
      <c r="D41" s="11" t="s">
        <v>52</v>
      </c>
      <c r="E41" s="11">
        <v>16</v>
      </c>
      <c r="F41" s="11">
        <v>2</v>
      </c>
      <c r="G41" s="11">
        <v>21</v>
      </c>
      <c r="H41" s="11">
        <v>4</v>
      </c>
      <c r="I41" s="11">
        <v>25</v>
      </c>
      <c r="J41" s="11">
        <v>6</v>
      </c>
      <c r="K41" s="11" t="s">
        <v>11</v>
      </c>
      <c r="L41" s="20">
        <f>I41*J41</f>
        <v>150</v>
      </c>
    </row>
    <row r="42" spans="1:12">
      <c r="A42" s="11">
        <v>35</v>
      </c>
      <c r="B42" s="11">
        <v>744</v>
      </c>
      <c r="C42" s="11" t="s">
        <v>38</v>
      </c>
      <c r="D42" s="11" t="s">
        <v>53</v>
      </c>
      <c r="E42" s="11">
        <v>15</v>
      </c>
      <c r="F42" s="11">
        <v>2</v>
      </c>
      <c r="G42" s="11">
        <v>20</v>
      </c>
      <c r="H42" s="11">
        <v>4</v>
      </c>
      <c r="I42" s="11">
        <v>24</v>
      </c>
      <c r="J42" s="11">
        <v>6</v>
      </c>
      <c r="K42" s="25" t="s">
        <v>54</v>
      </c>
      <c r="L42" s="20">
        <f>E42*F42</f>
        <v>30</v>
      </c>
    </row>
    <row r="43" spans="1:12">
      <c r="A43" s="11">
        <v>36</v>
      </c>
      <c r="B43" s="11">
        <v>747</v>
      </c>
      <c r="C43" s="11" t="s">
        <v>38</v>
      </c>
      <c r="D43" s="11" t="s">
        <v>55</v>
      </c>
      <c r="E43" s="11">
        <v>5</v>
      </c>
      <c r="F43" s="11">
        <v>2</v>
      </c>
      <c r="G43" s="11">
        <v>7</v>
      </c>
      <c r="H43" s="11">
        <v>4</v>
      </c>
      <c r="I43" s="11">
        <v>9</v>
      </c>
      <c r="J43" s="11">
        <v>6</v>
      </c>
      <c r="K43" s="11">
        <v>3</v>
      </c>
      <c r="L43" s="20">
        <f>I43*J43</f>
        <v>54</v>
      </c>
    </row>
    <row r="44" spans="1:12">
      <c r="A44" s="11">
        <v>37</v>
      </c>
      <c r="B44" s="11">
        <v>102478</v>
      </c>
      <c r="C44" s="11" t="s">
        <v>38</v>
      </c>
      <c r="D44" s="11" t="s">
        <v>56</v>
      </c>
      <c r="E44" s="11">
        <v>4</v>
      </c>
      <c r="F44" s="11">
        <v>2</v>
      </c>
      <c r="G44" s="11">
        <v>5</v>
      </c>
      <c r="H44" s="11">
        <v>4</v>
      </c>
      <c r="I44" s="11">
        <v>6</v>
      </c>
      <c r="J44" s="11">
        <v>6</v>
      </c>
      <c r="K44" s="11">
        <v>3</v>
      </c>
      <c r="L44" s="20">
        <f>I44*J44</f>
        <v>36</v>
      </c>
    </row>
    <row r="45" spans="1:12">
      <c r="A45" s="11">
        <v>38</v>
      </c>
      <c r="B45" s="11">
        <v>102479</v>
      </c>
      <c r="C45" s="11" t="s">
        <v>38</v>
      </c>
      <c r="D45" s="11" t="s">
        <v>57</v>
      </c>
      <c r="E45" s="11">
        <v>4</v>
      </c>
      <c r="F45" s="11">
        <v>2</v>
      </c>
      <c r="G45" s="11">
        <v>5</v>
      </c>
      <c r="H45" s="11">
        <v>4</v>
      </c>
      <c r="I45" s="11">
        <v>6</v>
      </c>
      <c r="J45" s="11">
        <v>6</v>
      </c>
      <c r="K45" s="11">
        <v>3</v>
      </c>
      <c r="L45" s="20">
        <f>I45*J45</f>
        <v>36</v>
      </c>
    </row>
    <row r="46" spans="1:12">
      <c r="A46" s="11">
        <v>39</v>
      </c>
      <c r="B46" s="11">
        <v>102935</v>
      </c>
      <c r="C46" s="11" t="s">
        <v>38</v>
      </c>
      <c r="D46" s="11" t="s">
        <v>58</v>
      </c>
      <c r="E46" s="11">
        <v>18</v>
      </c>
      <c r="F46" s="11">
        <v>2</v>
      </c>
      <c r="G46" s="11">
        <v>23</v>
      </c>
      <c r="H46" s="11">
        <v>4</v>
      </c>
      <c r="I46" s="11">
        <v>28</v>
      </c>
      <c r="J46" s="11">
        <v>6</v>
      </c>
      <c r="K46" s="11" t="s">
        <v>11</v>
      </c>
      <c r="L46" s="20">
        <f>I46*J46</f>
        <v>168</v>
      </c>
    </row>
    <row r="47" spans="1:12">
      <c r="A47" s="11">
        <v>40</v>
      </c>
      <c r="B47" s="16">
        <v>106865</v>
      </c>
      <c r="C47" s="16" t="s">
        <v>38</v>
      </c>
      <c r="D47" s="16" t="s">
        <v>59</v>
      </c>
      <c r="E47" s="16">
        <v>3</v>
      </c>
      <c r="F47" s="16">
        <v>2</v>
      </c>
      <c r="G47" s="16">
        <v>4</v>
      </c>
      <c r="H47" s="16">
        <v>4</v>
      </c>
      <c r="I47" s="16">
        <v>5</v>
      </c>
      <c r="J47" s="16">
        <v>6</v>
      </c>
      <c r="K47" s="16">
        <v>2</v>
      </c>
      <c r="L47" s="20">
        <f>G47*H47</f>
        <v>16</v>
      </c>
    </row>
    <row r="48" spans="1:12">
      <c r="A48" s="11">
        <v>41</v>
      </c>
      <c r="B48" s="16">
        <v>107829</v>
      </c>
      <c r="C48" s="16" t="s">
        <v>38</v>
      </c>
      <c r="D48" s="16" t="s">
        <v>60</v>
      </c>
      <c r="E48" s="16">
        <v>5</v>
      </c>
      <c r="F48" s="16">
        <v>2</v>
      </c>
      <c r="G48" s="16">
        <v>7</v>
      </c>
      <c r="H48" s="16">
        <v>4</v>
      </c>
      <c r="I48" s="16">
        <v>9</v>
      </c>
      <c r="J48" s="16">
        <v>6</v>
      </c>
      <c r="K48" s="16" t="s">
        <v>11</v>
      </c>
      <c r="L48" s="20">
        <f>I48*J48</f>
        <v>54</v>
      </c>
    </row>
    <row r="49" s="47" customFormat="1" spans="1:12">
      <c r="A49" s="12"/>
      <c r="B49" s="12"/>
      <c r="C49" s="12" t="s">
        <v>38</v>
      </c>
      <c r="D49" s="12"/>
      <c r="E49" s="12"/>
      <c r="F49" s="12"/>
      <c r="G49" s="12"/>
      <c r="H49" s="12"/>
      <c r="I49" s="12"/>
      <c r="J49" s="12"/>
      <c r="K49" s="12"/>
      <c r="L49" s="23">
        <f>SUM(L28:L48)</f>
        <v>2000</v>
      </c>
    </row>
    <row r="50" ht="14.25" spans="1:12">
      <c r="A50" s="11">
        <v>42</v>
      </c>
      <c r="B50" s="17">
        <v>377</v>
      </c>
      <c r="C50" s="17" t="s">
        <v>61</v>
      </c>
      <c r="D50" s="17" t="s">
        <v>62</v>
      </c>
      <c r="E50" s="17">
        <v>6</v>
      </c>
      <c r="F50" s="17">
        <v>2</v>
      </c>
      <c r="G50" s="17">
        <v>8</v>
      </c>
      <c r="H50" s="17">
        <v>4</v>
      </c>
      <c r="I50" s="17">
        <v>10</v>
      </c>
      <c r="J50" s="17">
        <v>6</v>
      </c>
      <c r="K50" s="17" t="s">
        <v>11</v>
      </c>
      <c r="L50" s="20">
        <f>I50*J50</f>
        <v>60</v>
      </c>
    </row>
    <row r="51" ht="14.25" spans="1:12">
      <c r="A51" s="11">
        <v>43</v>
      </c>
      <c r="B51" s="17">
        <v>387</v>
      </c>
      <c r="C51" s="17" t="s">
        <v>61</v>
      </c>
      <c r="D51" s="17" t="s">
        <v>63</v>
      </c>
      <c r="E51" s="17">
        <v>30</v>
      </c>
      <c r="F51" s="17">
        <v>2</v>
      </c>
      <c r="G51" s="17">
        <v>39</v>
      </c>
      <c r="H51" s="17">
        <v>4</v>
      </c>
      <c r="I51" s="17">
        <v>47</v>
      </c>
      <c r="J51" s="17">
        <v>6</v>
      </c>
      <c r="K51" s="17">
        <v>1</v>
      </c>
      <c r="L51" s="20">
        <f>E51*F51</f>
        <v>60</v>
      </c>
    </row>
    <row r="52" ht="14.25" spans="1:12">
      <c r="A52" s="11">
        <v>44</v>
      </c>
      <c r="B52" s="17">
        <v>399</v>
      </c>
      <c r="C52" s="17" t="s">
        <v>61</v>
      </c>
      <c r="D52" s="17" t="s">
        <v>64</v>
      </c>
      <c r="E52" s="17">
        <v>18</v>
      </c>
      <c r="F52" s="17">
        <v>2</v>
      </c>
      <c r="G52" s="17">
        <v>23</v>
      </c>
      <c r="H52" s="17">
        <v>4</v>
      </c>
      <c r="I52" s="17">
        <v>28</v>
      </c>
      <c r="J52" s="17">
        <v>6</v>
      </c>
      <c r="K52" s="17" t="s">
        <v>11</v>
      </c>
      <c r="L52" s="20">
        <f>I52*J52</f>
        <v>168</v>
      </c>
    </row>
    <row r="53" ht="14.25" spans="1:12">
      <c r="A53" s="11">
        <v>45</v>
      </c>
      <c r="B53" s="17">
        <v>545</v>
      </c>
      <c r="C53" s="17" t="s">
        <v>61</v>
      </c>
      <c r="D53" s="17" t="s">
        <v>65</v>
      </c>
      <c r="E53" s="17">
        <v>9</v>
      </c>
      <c r="F53" s="17">
        <v>2</v>
      </c>
      <c r="G53" s="17">
        <v>12</v>
      </c>
      <c r="H53" s="17">
        <v>4</v>
      </c>
      <c r="I53" s="17">
        <v>15</v>
      </c>
      <c r="J53" s="17">
        <v>6</v>
      </c>
      <c r="K53" s="17" t="s">
        <v>11</v>
      </c>
      <c r="L53" s="20">
        <f>I53*J53</f>
        <v>90</v>
      </c>
    </row>
    <row r="54" ht="14.25" spans="1:12">
      <c r="A54" s="11">
        <v>46</v>
      </c>
      <c r="B54" s="17">
        <v>546</v>
      </c>
      <c r="C54" s="17" t="s">
        <v>61</v>
      </c>
      <c r="D54" s="17" t="s">
        <v>66</v>
      </c>
      <c r="E54" s="17">
        <v>22</v>
      </c>
      <c r="F54" s="17">
        <v>2</v>
      </c>
      <c r="G54" s="17">
        <v>29</v>
      </c>
      <c r="H54" s="17">
        <v>4</v>
      </c>
      <c r="I54" s="17">
        <v>35</v>
      </c>
      <c r="J54" s="17">
        <v>6</v>
      </c>
      <c r="K54" s="17">
        <v>2</v>
      </c>
      <c r="L54" s="20">
        <f>G54*H54</f>
        <v>116</v>
      </c>
    </row>
    <row r="55" ht="14.25" spans="1:12">
      <c r="A55" s="11">
        <v>47</v>
      </c>
      <c r="B55" s="17">
        <v>571</v>
      </c>
      <c r="C55" s="17" t="s">
        <v>61</v>
      </c>
      <c r="D55" s="17" t="s">
        <v>67</v>
      </c>
      <c r="E55" s="17">
        <v>15</v>
      </c>
      <c r="F55" s="17">
        <v>2</v>
      </c>
      <c r="G55" s="17">
        <v>20</v>
      </c>
      <c r="H55" s="17">
        <v>4</v>
      </c>
      <c r="I55" s="17">
        <v>24</v>
      </c>
      <c r="J55" s="17">
        <v>6</v>
      </c>
      <c r="K55" s="17">
        <v>3</v>
      </c>
      <c r="L55" s="20">
        <f>I55*J55</f>
        <v>144</v>
      </c>
    </row>
    <row r="56" ht="14.25" spans="1:12">
      <c r="A56" s="11">
        <v>48</v>
      </c>
      <c r="B56" s="17">
        <v>573</v>
      </c>
      <c r="C56" s="17" t="s">
        <v>61</v>
      </c>
      <c r="D56" s="17" t="s">
        <v>68</v>
      </c>
      <c r="E56" s="17">
        <v>10</v>
      </c>
      <c r="F56" s="17">
        <v>2</v>
      </c>
      <c r="G56" s="17">
        <v>13</v>
      </c>
      <c r="H56" s="17">
        <v>4</v>
      </c>
      <c r="I56" s="17">
        <v>16</v>
      </c>
      <c r="J56" s="17">
        <v>6</v>
      </c>
      <c r="K56" s="17">
        <v>2</v>
      </c>
      <c r="L56" s="20">
        <f>G56*H56</f>
        <v>52</v>
      </c>
    </row>
    <row r="57" ht="14.25" spans="1:12">
      <c r="A57" s="11">
        <v>49</v>
      </c>
      <c r="B57" s="17">
        <v>598</v>
      </c>
      <c r="C57" s="17" t="s">
        <v>61</v>
      </c>
      <c r="D57" s="17" t="s">
        <v>69</v>
      </c>
      <c r="E57" s="17">
        <v>5</v>
      </c>
      <c r="F57" s="17">
        <v>2</v>
      </c>
      <c r="G57" s="17">
        <v>7</v>
      </c>
      <c r="H57" s="17">
        <v>4</v>
      </c>
      <c r="I57" s="17">
        <v>9</v>
      </c>
      <c r="J57" s="17">
        <v>6</v>
      </c>
      <c r="K57" s="17">
        <v>3</v>
      </c>
      <c r="L57" s="20">
        <f t="shared" ref="L57:L62" si="1">I57*J57</f>
        <v>54</v>
      </c>
    </row>
    <row r="58" ht="14.25" spans="1:12">
      <c r="A58" s="11">
        <v>50</v>
      </c>
      <c r="B58" s="17">
        <v>707</v>
      </c>
      <c r="C58" s="17" t="s">
        <v>61</v>
      </c>
      <c r="D58" s="17" t="s">
        <v>70</v>
      </c>
      <c r="E58" s="17">
        <v>25</v>
      </c>
      <c r="F58" s="17">
        <v>2</v>
      </c>
      <c r="G58" s="17">
        <v>32</v>
      </c>
      <c r="H58" s="17">
        <v>4</v>
      </c>
      <c r="I58" s="17">
        <v>39</v>
      </c>
      <c r="J58" s="17">
        <v>6</v>
      </c>
      <c r="K58" s="17">
        <v>3</v>
      </c>
      <c r="L58" s="20">
        <f t="shared" si="1"/>
        <v>234</v>
      </c>
    </row>
    <row r="59" ht="14.25" spans="1:12">
      <c r="A59" s="11">
        <v>51</v>
      </c>
      <c r="B59" s="17">
        <v>712</v>
      </c>
      <c r="C59" s="17" t="s">
        <v>61</v>
      </c>
      <c r="D59" s="17" t="s">
        <v>71</v>
      </c>
      <c r="E59" s="17">
        <v>31</v>
      </c>
      <c r="F59" s="17">
        <v>2</v>
      </c>
      <c r="G59" s="17">
        <v>40</v>
      </c>
      <c r="H59" s="17">
        <v>4</v>
      </c>
      <c r="I59" s="17">
        <v>48</v>
      </c>
      <c r="J59" s="17">
        <v>6</v>
      </c>
      <c r="K59" s="17">
        <v>3</v>
      </c>
      <c r="L59" s="20">
        <f t="shared" si="1"/>
        <v>288</v>
      </c>
    </row>
    <row r="60" ht="14.25" spans="1:12">
      <c r="A60" s="11">
        <v>52</v>
      </c>
      <c r="B60" s="17">
        <v>724</v>
      </c>
      <c r="C60" s="17" t="s">
        <v>61</v>
      </c>
      <c r="D60" s="17" t="s">
        <v>72</v>
      </c>
      <c r="E60" s="17">
        <v>20</v>
      </c>
      <c r="F60" s="17">
        <v>2</v>
      </c>
      <c r="G60" s="17">
        <v>26</v>
      </c>
      <c r="H60" s="17">
        <v>4</v>
      </c>
      <c r="I60" s="17">
        <v>31</v>
      </c>
      <c r="J60" s="17">
        <v>6</v>
      </c>
      <c r="K60" s="17">
        <v>3</v>
      </c>
      <c r="L60" s="20">
        <f t="shared" si="1"/>
        <v>186</v>
      </c>
    </row>
    <row r="61" s="48" customFormat="1" ht="14.25" spans="1:12">
      <c r="A61" s="11">
        <v>53</v>
      </c>
      <c r="B61" s="17">
        <v>733</v>
      </c>
      <c r="C61" s="17" t="s">
        <v>61</v>
      </c>
      <c r="D61" s="17" t="s">
        <v>73</v>
      </c>
      <c r="E61" s="17">
        <v>5</v>
      </c>
      <c r="F61" s="17">
        <v>2</v>
      </c>
      <c r="G61" s="17">
        <v>7</v>
      </c>
      <c r="H61" s="17">
        <v>4</v>
      </c>
      <c r="I61" s="17">
        <v>9</v>
      </c>
      <c r="J61" s="17">
        <v>6</v>
      </c>
      <c r="K61" s="17" t="s">
        <v>11</v>
      </c>
      <c r="L61" s="20">
        <f t="shared" si="1"/>
        <v>54</v>
      </c>
    </row>
    <row r="62" s="48" customFormat="1" ht="14.25" spans="1:12">
      <c r="A62" s="11">
        <v>54</v>
      </c>
      <c r="B62" s="17">
        <v>737</v>
      </c>
      <c r="C62" s="17" t="s">
        <v>61</v>
      </c>
      <c r="D62" s="17" t="s">
        <v>74</v>
      </c>
      <c r="E62" s="17">
        <v>25</v>
      </c>
      <c r="F62" s="17">
        <v>2</v>
      </c>
      <c r="G62" s="17">
        <v>32</v>
      </c>
      <c r="H62" s="17">
        <v>4</v>
      </c>
      <c r="I62" s="17">
        <v>39</v>
      </c>
      <c r="J62" s="17">
        <v>6</v>
      </c>
      <c r="K62" s="17">
        <v>3</v>
      </c>
      <c r="L62" s="20">
        <f t="shared" si="1"/>
        <v>234</v>
      </c>
    </row>
    <row r="63" s="48" customFormat="1" ht="14.25" spans="1:12">
      <c r="A63" s="11">
        <v>55</v>
      </c>
      <c r="B63" s="17">
        <v>740</v>
      </c>
      <c r="C63" s="17" t="s">
        <v>61</v>
      </c>
      <c r="D63" s="17" t="s">
        <v>75</v>
      </c>
      <c r="E63" s="17">
        <v>4</v>
      </c>
      <c r="F63" s="17">
        <v>2</v>
      </c>
      <c r="G63" s="17">
        <v>5</v>
      </c>
      <c r="H63" s="17">
        <v>4</v>
      </c>
      <c r="I63" s="17">
        <v>6</v>
      </c>
      <c r="J63" s="17">
        <v>6</v>
      </c>
      <c r="K63" s="17">
        <v>1</v>
      </c>
      <c r="L63" s="20">
        <f>E63*F63</f>
        <v>8</v>
      </c>
    </row>
    <row r="64" s="48" customFormat="1" ht="14.25" spans="1:12">
      <c r="A64" s="11">
        <v>56</v>
      </c>
      <c r="B64" s="17">
        <v>743</v>
      </c>
      <c r="C64" s="17" t="s">
        <v>61</v>
      </c>
      <c r="D64" s="17" t="s">
        <v>76</v>
      </c>
      <c r="E64" s="17">
        <v>5</v>
      </c>
      <c r="F64" s="17">
        <v>2</v>
      </c>
      <c r="G64" s="17">
        <v>7</v>
      </c>
      <c r="H64" s="17">
        <v>4</v>
      </c>
      <c r="I64" s="17">
        <v>9</v>
      </c>
      <c r="J64" s="17">
        <v>6</v>
      </c>
      <c r="K64" s="17">
        <v>3</v>
      </c>
      <c r="L64" s="20">
        <f t="shared" ref="L64:L69" si="2">I64*J64</f>
        <v>54</v>
      </c>
    </row>
    <row r="65" s="48" customFormat="1" ht="14.25" spans="1:12">
      <c r="A65" s="11">
        <v>57</v>
      </c>
      <c r="B65" s="17">
        <v>750</v>
      </c>
      <c r="C65" s="17" t="s">
        <v>61</v>
      </c>
      <c r="D65" s="17" t="s">
        <v>77</v>
      </c>
      <c r="E65" s="17">
        <v>45</v>
      </c>
      <c r="F65" s="17">
        <v>2</v>
      </c>
      <c r="G65" s="17">
        <v>59</v>
      </c>
      <c r="H65" s="17">
        <v>4</v>
      </c>
      <c r="I65" s="17">
        <v>71</v>
      </c>
      <c r="J65" s="17">
        <v>6</v>
      </c>
      <c r="K65" s="17">
        <v>3</v>
      </c>
      <c r="L65" s="20">
        <f t="shared" si="2"/>
        <v>426</v>
      </c>
    </row>
    <row r="66" s="48" customFormat="1" ht="14.25" spans="1:12">
      <c r="A66" s="11">
        <v>58</v>
      </c>
      <c r="B66" s="17">
        <v>753</v>
      </c>
      <c r="C66" s="17" t="s">
        <v>61</v>
      </c>
      <c r="D66" s="17" t="s">
        <v>78</v>
      </c>
      <c r="E66" s="17">
        <v>5</v>
      </c>
      <c r="F66" s="17">
        <v>2</v>
      </c>
      <c r="G66" s="17">
        <v>7</v>
      </c>
      <c r="H66" s="17">
        <v>4</v>
      </c>
      <c r="I66" s="17">
        <v>9</v>
      </c>
      <c r="J66" s="17">
        <v>6</v>
      </c>
      <c r="K66" s="17">
        <v>3</v>
      </c>
      <c r="L66" s="20">
        <f t="shared" si="2"/>
        <v>54</v>
      </c>
    </row>
    <row r="67" ht="14.25" spans="1:12">
      <c r="A67" s="11">
        <v>59</v>
      </c>
      <c r="B67" s="17">
        <v>103639</v>
      </c>
      <c r="C67" s="17" t="s">
        <v>61</v>
      </c>
      <c r="D67" s="17" t="s">
        <v>79</v>
      </c>
      <c r="E67" s="17">
        <v>14</v>
      </c>
      <c r="F67" s="17">
        <v>2</v>
      </c>
      <c r="G67" s="17">
        <v>18</v>
      </c>
      <c r="H67" s="17">
        <v>4</v>
      </c>
      <c r="I67" s="17">
        <v>22</v>
      </c>
      <c r="J67" s="17">
        <v>6</v>
      </c>
      <c r="K67" s="17">
        <v>3</v>
      </c>
      <c r="L67" s="20">
        <f t="shared" si="2"/>
        <v>132</v>
      </c>
    </row>
    <row r="68" ht="14.25" spans="1:12">
      <c r="A68" s="11">
        <v>60</v>
      </c>
      <c r="B68" s="17">
        <v>104430</v>
      </c>
      <c r="C68" s="17" t="s">
        <v>61</v>
      </c>
      <c r="D68" s="17" t="s">
        <v>80</v>
      </c>
      <c r="E68" s="17">
        <v>5</v>
      </c>
      <c r="F68" s="17">
        <v>2</v>
      </c>
      <c r="G68" s="17">
        <v>7</v>
      </c>
      <c r="H68" s="17">
        <v>4</v>
      </c>
      <c r="I68" s="17">
        <v>9</v>
      </c>
      <c r="J68" s="17">
        <v>6</v>
      </c>
      <c r="K68" s="17">
        <v>3</v>
      </c>
      <c r="L68" s="20">
        <f t="shared" si="2"/>
        <v>54</v>
      </c>
    </row>
    <row r="69" ht="14.25" spans="1:12">
      <c r="A69" s="11">
        <v>61</v>
      </c>
      <c r="B69" s="17">
        <v>105396</v>
      </c>
      <c r="C69" s="17" t="s">
        <v>61</v>
      </c>
      <c r="D69" s="17" t="s">
        <v>81</v>
      </c>
      <c r="E69" s="17">
        <v>8</v>
      </c>
      <c r="F69" s="17">
        <v>2</v>
      </c>
      <c r="G69" s="17">
        <v>10</v>
      </c>
      <c r="H69" s="17">
        <v>4</v>
      </c>
      <c r="I69" s="17">
        <v>12</v>
      </c>
      <c r="J69" s="17">
        <v>6</v>
      </c>
      <c r="K69" s="17">
        <v>3</v>
      </c>
      <c r="L69" s="20">
        <f t="shared" si="2"/>
        <v>72</v>
      </c>
    </row>
    <row r="70" ht="14.25" spans="1:12">
      <c r="A70" s="11">
        <v>62</v>
      </c>
      <c r="B70" s="17">
        <v>105751</v>
      </c>
      <c r="C70" s="17" t="s">
        <v>61</v>
      </c>
      <c r="D70" s="17" t="s">
        <v>82</v>
      </c>
      <c r="E70" s="17">
        <v>3</v>
      </c>
      <c r="F70" s="17">
        <v>2</v>
      </c>
      <c r="G70" s="17">
        <v>4</v>
      </c>
      <c r="H70" s="17">
        <v>4</v>
      </c>
      <c r="I70" s="17">
        <v>5</v>
      </c>
      <c r="J70" s="17">
        <v>6</v>
      </c>
      <c r="K70" s="17">
        <v>2</v>
      </c>
      <c r="L70" s="20">
        <f>G70*H70</f>
        <v>16</v>
      </c>
    </row>
    <row r="71" ht="14.25" spans="1:12">
      <c r="A71" s="11">
        <v>63</v>
      </c>
      <c r="B71" s="17">
        <v>105910</v>
      </c>
      <c r="C71" s="17" t="s">
        <v>61</v>
      </c>
      <c r="D71" s="17" t="s">
        <v>83</v>
      </c>
      <c r="E71" s="17">
        <v>6</v>
      </c>
      <c r="F71" s="17">
        <v>2</v>
      </c>
      <c r="G71" s="17">
        <v>8</v>
      </c>
      <c r="H71" s="17">
        <v>4</v>
      </c>
      <c r="I71" s="17">
        <v>10</v>
      </c>
      <c r="J71" s="17">
        <v>6</v>
      </c>
      <c r="K71" s="17">
        <v>3</v>
      </c>
      <c r="L71" s="20">
        <f>I71*J71</f>
        <v>60</v>
      </c>
    </row>
    <row r="72" ht="14.25" spans="1:12">
      <c r="A72" s="11">
        <v>64</v>
      </c>
      <c r="B72" s="17">
        <v>106485</v>
      </c>
      <c r="C72" s="17" t="s">
        <v>61</v>
      </c>
      <c r="D72" s="17" t="s">
        <v>84</v>
      </c>
      <c r="E72" s="17">
        <v>3</v>
      </c>
      <c r="F72" s="17">
        <v>2</v>
      </c>
      <c r="G72" s="17">
        <v>4</v>
      </c>
      <c r="H72" s="17">
        <v>4</v>
      </c>
      <c r="I72" s="17">
        <v>5</v>
      </c>
      <c r="J72" s="17">
        <v>6</v>
      </c>
      <c r="K72" s="17">
        <v>3</v>
      </c>
      <c r="L72" s="20">
        <f>I72*J72</f>
        <v>30</v>
      </c>
    </row>
    <row r="73" ht="14.25" spans="1:12">
      <c r="A73" s="11">
        <v>65</v>
      </c>
      <c r="B73" s="17">
        <v>106568</v>
      </c>
      <c r="C73" s="17" t="s">
        <v>61</v>
      </c>
      <c r="D73" s="17" t="s">
        <v>85</v>
      </c>
      <c r="E73" s="17">
        <v>4</v>
      </c>
      <c r="F73" s="17">
        <v>2</v>
      </c>
      <c r="G73" s="17">
        <v>5</v>
      </c>
      <c r="H73" s="17">
        <v>4</v>
      </c>
      <c r="I73" s="17">
        <v>6</v>
      </c>
      <c r="J73" s="17">
        <v>6</v>
      </c>
      <c r="K73" s="17">
        <v>3</v>
      </c>
      <c r="L73" s="20">
        <f>I73*J73</f>
        <v>36</v>
      </c>
    </row>
    <row r="74" s="47" customFormat="1" ht="14.25" spans="1:12">
      <c r="A74" s="12"/>
      <c r="B74" s="30"/>
      <c r="C74" s="30" t="s">
        <v>61</v>
      </c>
      <c r="D74" s="30"/>
      <c r="E74" s="30"/>
      <c r="F74" s="30"/>
      <c r="G74" s="30"/>
      <c r="H74" s="30"/>
      <c r="I74" s="30"/>
      <c r="J74" s="30"/>
      <c r="K74" s="30"/>
      <c r="L74" s="23">
        <f>SUM(L50:L73)</f>
        <v>2682</v>
      </c>
    </row>
    <row r="75" spans="1:12">
      <c r="A75" s="11">
        <v>66</v>
      </c>
      <c r="B75" s="11">
        <v>52</v>
      </c>
      <c r="C75" s="11" t="s">
        <v>86</v>
      </c>
      <c r="D75" s="11" t="s">
        <v>87</v>
      </c>
      <c r="E75" s="11">
        <v>9</v>
      </c>
      <c r="F75" s="11">
        <v>2</v>
      </c>
      <c r="G75" s="11">
        <v>12</v>
      </c>
      <c r="H75" s="11">
        <v>4</v>
      </c>
      <c r="I75" s="11">
        <v>15</v>
      </c>
      <c r="J75" s="11">
        <v>6</v>
      </c>
      <c r="K75" s="11">
        <v>3</v>
      </c>
      <c r="L75" s="20">
        <f t="shared" ref="L75:L80" si="3">I75*J75</f>
        <v>90</v>
      </c>
    </row>
    <row r="76" spans="1:12">
      <c r="A76" s="11">
        <v>67</v>
      </c>
      <c r="B76" s="11">
        <v>54</v>
      </c>
      <c r="C76" s="11" t="s">
        <v>86</v>
      </c>
      <c r="D76" s="11" t="s">
        <v>88</v>
      </c>
      <c r="E76" s="11">
        <v>14</v>
      </c>
      <c r="F76" s="11">
        <v>2</v>
      </c>
      <c r="G76" s="11">
        <v>18</v>
      </c>
      <c r="H76" s="11">
        <v>4</v>
      </c>
      <c r="I76" s="11">
        <v>22</v>
      </c>
      <c r="J76" s="11">
        <v>6</v>
      </c>
      <c r="K76" s="11">
        <v>3</v>
      </c>
      <c r="L76" s="20">
        <f t="shared" si="3"/>
        <v>132</v>
      </c>
    </row>
    <row r="77" spans="1:12">
      <c r="A77" s="11">
        <v>68</v>
      </c>
      <c r="B77" s="11">
        <v>56</v>
      </c>
      <c r="C77" s="11" t="s">
        <v>86</v>
      </c>
      <c r="D77" s="11" t="s">
        <v>89</v>
      </c>
      <c r="E77" s="11">
        <v>11</v>
      </c>
      <c r="F77" s="11">
        <v>2</v>
      </c>
      <c r="G77" s="11">
        <v>14</v>
      </c>
      <c r="H77" s="11">
        <v>4</v>
      </c>
      <c r="I77" s="11">
        <v>17</v>
      </c>
      <c r="J77" s="11">
        <v>6</v>
      </c>
      <c r="K77" s="11">
        <v>3</v>
      </c>
      <c r="L77" s="20">
        <f t="shared" si="3"/>
        <v>102</v>
      </c>
    </row>
    <row r="78" spans="1:12">
      <c r="A78" s="11">
        <v>69</v>
      </c>
      <c r="B78" s="11">
        <v>329</v>
      </c>
      <c r="C78" s="11" t="s">
        <v>86</v>
      </c>
      <c r="D78" s="11" t="s">
        <v>90</v>
      </c>
      <c r="E78" s="11">
        <v>6</v>
      </c>
      <c r="F78" s="11">
        <v>2</v>
      </c>
      <c r="G78" s="11">
        <v>8</v>
      </c>
      <c r="H78" s="11">
        <v>4</v>
      </c>
      <c r="I78" s="11">
        <v>10</v>
      </c>
      <c r="J78" s="11">
        <v>6</v>
      </c>
      <c r="K78" s="11" t="s">
        <v>11</v>
      </c>
      <c r="L78" s="20">
        <f t="shared" si="3"/>
        <v>60</v>
      </c>
    </row>
    <row r="79" spans="1:12">
      <c r="A79" s="11">
        <v>70</v>
      </c>
      <c r="B79" s="11">
        <v>351</v>
      </c>
      <c r="C79" s="11" t="s">
        <v>86</v>
      </c>
      <c r="D79" s="11" t="s">
        <v>91</v>
      </c>
      <c r="E79" s="11">
        <v>6</v>
      </c>
      <c r="F79" s="11">
        <v>2</v>
      </c>
      <c r="G79" s="11">
        <v>8</v>
      </c>
      <c r="H79" s="11">
        <v>4</v>
      </c>
      <c r="I79" s="11">
        <v>10</v>
      </c>
      <c r="J79" s="11">
        <v>6</v>
      </c>
      <c r="K79" s="11">
        <v>3</v>
      </c>
      <c r="L79" s="20">
        <f t="shared" si="3"/>
        <v>60</v>
      </c>
    </row>
    <row r="80" spans="1:12">
      <c r="A80" s="11">
        <v>71</v>
      </c>
      <c r="B80" s="11">
        <v>367</v>
      </c>
      <c r="C80" s="11" t="s">
        <v>86</v>
      </c>
      <c r="D80" s="11" t="s">
        <v>92</v>
      </c>
      <c r="E80" s="11">
        <v>7</v>
      </c>
      <c r="F80" s="11">
        <v>2</v>
      </c>
      <c r="G80" s="11">
        <v>9</v>
      </c>
      <c r="H80" s="11">
        <v>4</v>
      </c>
      <c r="I80" s="11">
        <v>11</v>
      </c>
      <c r="J80" s="11">
        <v>6</v>
      </c>
      <c r="K80" s="11" t="s">
        <v>11</v>
      </c>
      <c r="L80" s="20">
        <f t="shared" si="3"/>
        <v>66</v>
      </c>
    </row>
    <row r="81" spans="1:12">
      <c r="A81" s="11">
        <v>72</v>
      </c>
      <c r="B81" s="11">
        <v>587</v>
      </c>
      <c r="C81" s="11" t="s">
        <v>86</v>
      </c>
      <c r="D81" s="11" t="s">
        <v>93</v>
      </c>
      <c r="E81" s="11">
        <v>6</v>
      </c>
      <c r="F81" s="11">
        <v>2</v>
      </c>
      <c r="G81" s="11">
        <v>8</v>
      </c>
      <c r="H81" s="11">
        <v>4</v>
      </c>
      <c r="I81" s="11">
        <v>10</v>
      </c>
      <c r="J81" s="11">
        <v>6</v>
      </c>
      <c r="K81" s="11">
        <v>1</v>
      </c>
      <c r="L81" s="20">
        <f>E81*F81</f>
        <v>12</v>
      </c>
    </row>
    <row r="82" spans="1:12">
      <c r="A82" s="11">
        <v>73</v>
      </c>
      <c r="B82" s="11">
        <v>704</v>
      </c>
      <c r="C82" s="11" t="s">
        <v>86</v>
      </c>
      <c r="D82" s="11" t="s">
        <v>94</v>
      </c>
      <c r="E82" s="11">
        <v>3</v>
      </c>
      <c r="F82" s="11">
        <v>2</v>
      </c>
      <c r="G82" s="11">
        <v>4</v>
      </c>
      <c r="H82" s="11">
        <v>4</v>
      </c>
      <c r="I82" s="11">
        <v>5</v>
      </c>
      <c r="J82" s="11">
        <v>6</v>
      </c>
      <c r="K82" s="11">
        <v>3</v>
      </c>
      <c r="L82" s="20">
        <f t="shared" ref="L82:L90" si="4">I82*J82</f>
        <v>30</v>
      </c>
    </row>
    <row r="83" spans="1:12">
      <c r="A83" s="11">
        <v>74</v>
      </c>
      <c r="B83" s="11">
        <v>706</v>
      </c>
      <c r="C83" s="11" t="s">
        <v>86</v>
      </c>
      <c r="D83" s="11" t="s">
        <v>95</v>
      </c>
      <c r="E83" s="11">
        <v>4</v>
      </c>
      <c r="F83" s="11">
        <v>2</v>
      </c>
      <c r="G83" s="11">
        <v>5</v>
      </c>
      <c r="H83" s="11">
        <v>4</v>
      </c>
      <c r="I83" s="11">
        <v>6</v>
      </c>
      <c r="J83" s="11">
        <v>6</v>
      </c>
      <c r="K83" s="11">
        <v>3</v>
      </c>
      <c r="L83" s="20">
        <f t="shared" si="4"/>
        <v>36</v>
      </c>
    </row>
    <row r="84" spans="1:12">
      <c r="A84" s="11">
        <v>75</v>
      </c>
      <c r="B84" s="11">
        <v>710</v>
      </c>
      <c r="C84" s="11" t="s">
        <v>86</v>
      </c>
      <c r="D84" s="11" t="s">
        <v>96</v>
      </c>
      <c r="E84" s="11">
        <v>9</v>
      </c>
      <c r="F84" s="11">
        <v>2</v>
      </c>
      <c r="G84" s="11">
        <v>12</v>
      </c>
      <c r="H84" s="11">
        <v>4</v>
      </c>
      <c r="I84" s="11">
        <v>15</v>
      </c>
      <c r="J84" s="11">
        <v>6</v>
      </c>
      <c r="K84" s="11">
        <v>3</v>
      </c>
      <c r="L84" s="20">
        <f t="shared" si="4"/>
        <v>90</v>
      </c>
    </row>
    <row r="85" spans="1:12">
      <c r="A85" s="11">
        <v>76</v>
      </c>
      <c r="B85" s="11">
        <v>713</v>
      </c>
      <c r="C85" s="11" t="s">
        <v>86</v>
      </c>
      <c r="D85" s="11" t="s">
        <v>97</v>
      </c>
      <c r="E85" s="11">
        <v>4</v>
      </c>
      <c r="F85" s="11">
        <v>2</v>
      </c>
      <c r="G85" s="11">
        <v>5</v>
      </c>
      <c r="H85" s="11">
        <v>4</v>
      </c>
      <c r="I85" s="11">
        <v>6</v>
      </c>
      <c r="J85" s="11">
        <v>6</v>
      </c>
      <c r="K85" s="11" t="s">
        <v>11</v>
      </c>
      <c r="L85" s="20">
        <f t="shared" si="4"/>
        <v>36</v>
      </c>
    </row>
    <row r="86" spans="1:12">
      <c r="A86" s="11">
        <v>77</v>
      </c>
      <c r="B86" s="11">
        <v>738</v>
      </c>
      <c r="C86" s="11" t="s">
        <v>86</v>
      </c>
      <c r="D86" s="11" t="s">
        <v>98</v>
      </c>
      <c r="E86" s="11">
        <v>7</v>
      </c>
      <c r="F86" s="11">
        <v>2</v>
      </c>
      <c r="G86" s="11">
        <v>9</v>
      </c>
      <c r="H86" s="11">
        <v>4</v>
      </c>
      <c r="I86" s="11">
        <v>11</v>
      </c>
      <c r="J86" s="11">
        <v>6</v>
      </c>
      <c r="K86" s="11">
        <v>3</v>
      </c>
      <c r="L86" s="20">
        <f t="shared" si="4"/>
        <v>66</v>
      </c>
    </row>
    <row r="87" spans="1:12">
      <c r="A87" s="11">
        <v>78</v>
      </c>
      <c r="B87" s="11">
        <v>754</v>
      </c>
      <c r="C87" s="11" t="s">
        <v>86</v>
      </c>
      <c r="D87" s="11" t="s">
        <v>99</v>
      </c>
      <c r="E87" s="11">
        <v>5</v>
      </c>
      <c r="F87" s="11">
        <v>2</v>
      </c>
      <c r="G87" s="11">
        <v>7</v>
      </c>
      <c r="H87" s="11">
        <v>4</v>
      </c>
      <c r="I87" s="11">
        <v>9</v>
      </c>
      <c r="J87" s="11">
        <v>6</v>
      </c>
      <c r="K87" s="11" t="s">
        <v>100</v>
      </c>
      <c r="L87" s="20">
        <f t="shared" si="4"/>
        <v>54</v>
      </c>
    </row>
    <row r="88" spans="1:12">
      <c r="A88" s="11">
        <v>79</v>
      </c>
      <c r="B88" s="11">
        <v>101453</v>
      </c>
      <c r="C88" s="11" t="s">
        <v>86</v>
      </c>
      <c r="D88" s="11" t="s">
        <v>101</v>
      </c>
      <c r="E88" s="11">
        <v>5</v>
      </c>
      <c r="F88" s="11">
        <v>2</v>
      </c>
      <c r="G88" s="11">
        <v>7</v>
      </c>
      <c r="H88" s="11">
        <v>4</v>
      </c>
      <c r="I88" s="11">
        <v>9</v>
      </c>
      <c r="J88" s="11">
        <v>6</v>
      </c>
      <c r="K88" s="11" t="s">
        <v>11</v>
      </c>
      <c r="L88" s="20">
        <f t="shared" si="4"/>
        <v>54</v>
      </c>
    </row>
    <row r="89" spans="1:12">
      <c r="A89" s="11">
        <v>80</v>
      </c>
      <c r="B89" s="11">
        <v>104428</v>
      </c>
      <c r="C89" s="11" t="s">
        <v>86</v>
      </c>
      <c r="D89" s="11" t="s">
        <v>102</v>
      </c>
      <c r="E89" s="11">
        <v>15</v>
      </c>
      <c r="F89" s="11">
        <v>2</v>
      </c>
      <c r="G89" s="11">
        <v>20</v>
      </c>
      <c r="H89" s="11">
        <v>4</v>
      </c>
      <c r="I89" s="11">
        <v>24</v>
      </c>
      <c r="J89" s="11">
        <v>6</v>
      </c>
      <c r="K89" s="11" t="s">
        <v>11</v>
      </c>
      <c r="L89" s="20">
        <f t="shared" si="4"/>
        <v>144</v>
      </c>
    </row>
    <row r="90" spans="1:12">
      <c r="A90" s="11">
        <v>81</v>
      </c>
      <c r="B90" s="11">
        <v>104838</v>
      </c>
      <c r="C90" s="11" t="s">
        <v>86</v>
      </c>
      <c r="D90" s="11" t="s">
        <v>103</v>
      </c>
      <c r="E90" s="11">
        <v>9</v>
      </c>
      <c r="F90" s="11">
        <v>2</v>
      </c>
      <c r="G90" s="11">
        <v>12</v>
      </c>
      <c r="H90" s="11">
        <v>4</v>
      </c>
      <c r="I90" s="11">
        <v>15</v>
      </c>
      <c r="J90" s="11">
        <v>6</v>
      </c>
      <c r="K90" s="11" t="s">
        <v>11</v>
      </c>
      <c r="L90" s="20">
        <f t="shared" si="4"/>
        <v>90</v>
      </c>
    </row>
    <row r="91" s="47" customFormat="1" spans="1:12">
      <c r="A91" s="12"/>
      <c r="B91" s="12"/>
      <c r="C91" s="12" t="s">
        <v>86</v>
      </c>
      <c r="D91" s="12"/>
      <c r="E91" s="12"/>
      <c r="F91" s="12"/>
      <c r="G91" s="12"/>
      <c r="H91" s="12"/>
      <c r="I91" s="12"/>
      <c r="J91" s="12"/>
      <c r="K91" s="12"/>
      <c r="L91" s="23">
        <f>SUM(L75:L90)</f>
        <v>1122</v>
      </c>
    </row>
    <row r="92" spans="1:12">
      <c r="A92" s="11">
        <v>82</v>
      </c>
      <c r="B92" s="11">
        <v>307</v>
      </c>
      <c r="C92" s="11" t="s">
        <v>104</v>
      </c>
      <c r="D92" s="11" t="s">
        <v>105</v>
      </c>
      <c r="E92" s="11">
        <v>50</v>
      </c>
      <c r="F92" s="11">
        <v>2</v>
      </c>
      <c r="G92" s="11">
        <v>65</v>
      </c>
      <c r="H92" s="11">
        <v>4</v>
      </c>
      <c r="I92" s="11">
        <v>78</v>
      </c>
      <c r="J92" s="11">
        <v>6</v>
      </c>
      <c r="K92" s="11">
        <v>3</v>
      </c>
      <c r="L92" s="20">
        <f>I92*J92</f>
        <v>468</v>
      </c>
    </row>
    <row r="93" spans="1:12">
      <c r="A93" s="11">
        <v>83</v>
      </c>
      <c r="B93" s="11">
        <v>106066</v>
      </c>
      <c r="C93" s="11" t="s">
        <v>104</v>
      </c>
      <c r="D93" s="11" t="s">
        <v>106</v>
      </c>
      <c r="E93" s="11">
        <v>13</v>
      </c>
      <c r="F93" s="11">
        <v>2</v>
      </c>
      <c r="G93" s="11">
        <v>17</v>
      </c>
      <c r="H93" s="11">
        <v>4</v>
      </c>
      <c r="I93" s="11">
        <v>20</v>
      </c>
      <c r="J93" s="11">
        <v>6</v>
      </c>
      <c r="K93" s="11">
        <v>3</v>
      </c>
      <c r="L93" s="20">
        <f>I93*J93</f>
        <v>120</v>
      </c>
    </row>
    <row r="94" s="47" customFormat="1" spans="1:12">
      <c r="A94" s="12"/>
      <c r="B94" s="12"/>
      <c r="C94" s="12" t="s">
        <v>104</v>
      </c>
      <c r="D94" s="12"/>
      <c r="E94" s="12"/>
      <c r="F94" s="12"/>
      <c r="G94" s="12"/>
      <c r="H94" s="12"/>
      <c r="I94" s="12"/>
      <c r="J94" s="12"/>
      <c r="K94" s="12"/>
      <c r="L94" s="23">
        <f>SUM(L92:L93)</f>
        <v>588</v>
      </c>
    </row>
    <row r="95" spans="1:12">
      <c r="A95" s="11">
        <v>84</v>
      </c>
      <c r="B95" s="11">
        <v>311</v>
      </c>
      <c r="C95" s="11" t="s">
        <v>107</v>
      </c>
      <c r="D95" s="11" t="s">
        <v>108</v>
      </c>
      <c r="E95" s="11">
        <v>5</v>
      </c>
      <c r="F95" s="11">
        <v>2</v>
      </c>
      <c r="G95" s="11">
        <v>7</v>
      </c>
      <c r="H95" s="11">
        <v>4</v>
      </c>
      <c r="I95" s="11">
        <v>9</v>
      </c>
      <c r="J95" s="11">
        <v>6</v>
      </c>
      <c r="K95" s="11">
        <v>3</v>
      </c>
      <c r="L95" s="20">
        <f>I95*J95</f>
        <v>54</v>
      </c>
    </row>
    <row r="96" spans="1:12">
      <c r="A96" s="11">
        <v>85</v>
      </c>
      <c r="B96" s="11">
        <v>339</v>
      </c>
      <c r="C96" s="11" t="s">
        <v>107</v>
      </c>
      <c r="D96" s="11" t="s">
        <v>109</v>
      </c>
      <c r="E96" s="11">
        <v>3</v>
      </c>
      <c r="F96" s="11">
        <v>2</v>
      </c>
      <c r="G96" s="11">
        <v>4</v>
      </c>
      <c r="H96" s="11">
        <v>4</v>
      </c>
      <c r="I96" s="11">
        <v>5</v>
      </c>
      <c r="J96" s="11">
        <v>6</v>
      </c>
      <c r="K96" s="11">
        <v>3</v>
      </c>
      <c r="L96" s="20">
        <f>I96*J96</f>
        <v>30</v>
      </c>
    </row>
    <row r="97" spans="1:12">
      <c r="A97" s="11">
        <v>86</v>
      </c>
      <c r="B97" s="11">
        <v>343</v>
      </c>
      <c r="C97" s="11" t="s">
        <v>107</v>
      </c>
      <c r="D97" s="11" t="s">
        <v>110</v>
      </c>
      <c r="E97" s="11">
        <v>6</v>
      </c>
      <c r="F97" s="11">
        <v>2</v>
      </c>
      <c r="G97" s="11">
        <v>8</v>
      </c>
      <c r="H97" s="11">
        <v>4</v>
      </c>
      <c r="I97" s="11">
        <v>10</v>
      </c>
      <c r="J97" s="11">
        <v>6</v>
      </c>
      <c r="K97" s="11">
        <v>3</v>
      </c>
      <c r="L97" s="20">
        <f>I97*J97</f>
        <v>60</v>
      </c>
    </row>
    <row r="98" spans="1:12">
      <c r="A98" s="11">
        <v>87</v>
      </c>
      <c r="B98" s="11">
        <v>347</v>
      </c>
      <c r="C98" s="11" t="s">
        <v>107</v>
      </c>
      <c r="D98" s="11" t="s">
        <v>111</v>
      </c>
      <c r="E98" s="11">
        <v>5</v>
      </c>
      <c r="F98" s="11">
        <v>2</v>
      </c>
      <c r="G98" s="11">
        <v>7</v>
      </c>
      <c r="H98" s="11">
        <v>4</v>
      </c>
      <c r="I98" s="11">
        <v>9</v>
      </c>
      <c r="J98" s="11">
        <v>6</v>
      </c>
      <c r="K98" s="11">
        <v>2</v>
      </c>
      <c r="L98" s="20">
        <f>G98*H98</f>
        <v>28</v>
      </c>
    </row>
    <row r="99" spans="1:12">
      <c r="A99" s="11">
        <v>88</v>
      </c>
      <c r="B99" s="11">
        <v>357</v>
      </c>
      <c r="C99" s="11" t="s">
        <v>107</v>
      </c>
      <c r="D99" s="11" t="s">
        <v>112</v>
      </c>
      <c r="E99" s="11">
        <v>5</v>
      </c>
      <c r="F99" s="11">
        <v>2</v>
      </c>
      <c r="G99" s="11">
        <v>7</v>
      </c>
      <c r="H99" s="11">
        <v>4</v>
      </c>
      <c r="I99" s="11">
        <v>9</v>
      </c>
      <c r="J99" s="11">
        <v>6</v>
      </c>
      <c r="K99" s="34">
        <v>1</v>
      </c>
      <c r="L99" s="20">
        <f>E99*F99</f>
        <v>10</v>
      </c>
    </row>
    <row r="100" spans="1:12">
      <c r="A100" s="11">
        <v>89</v>
      </c>
      <c r="B100" s="11">
        <v>359</v>
      </c>
      <c r="C100" s="11" t="s">
        <v>107</v>
      </c>
      <c r="D100" s="11" t="s">
        <v>113</v>
      </c>
      <c r="E100" s="11">
        <v>10</v>
      </c>
      <c r="F100" s="11">
        <v>2</v>
      </c>
      <c r="G100" s="11">
        <v>13</v>
      </c>
      <c r="H100" s="11">
        <v>4</v>
      </c>
      <c r="I100" s="11">
        <v>16</v>
      </c>
      <c r="J100" s="11">
        <v>6</v>
      </c>
      <c r="K100" s="11">
        <v>3</v>
      </c>
      <c r="L100" s="20">
        <f t="shared" ref="L100:L105" si="5">I100*J100</f>
        <v>96</v>
      </c>
    </row>
    <row r="101" spans="1:12">
      <c r="A101" s="11">
        <v>90</v>
      </c>
      <c r="B101" s="11">
        <v>365</v>
      </c>
      <c r="C101" s="11" t="s">
        <v>107</v>
      </c>
      <c r="D101" s="11" t="s">
        <v>114</v>
      </c>
      <c r="E101" s="11">
        <v>6</v>
      </c>
      <c r="F101" s="11">
        <v>2</v>
      </c>
      <c r="G101" s="11">
        <v>8</v>
      </c>
      <c r="H101" s="11">
        <v>4</v>
      </c>
      <c r="I101" s="11">
        <v>10</v>
      </c>
      <c r="J101" s="11">
        <v>6</v>
      </c>
      <c r="K101" s="11">
        <v>3</v>
      </c>
      <c r="L101" s="20">
        <f t="shared" si="5"/>
        <v>60</v>
      </c>
    </row>
    <row r="102" spans="1:12">
      <c r="A102" s="11">
        <v>91</v>
      </c>
      <c r="B102" s="11">
        <v>379</v>
      </c>
      <c r="C102" s="11" t="s">
        <v>107</v>
      </c>
      <c r="D102" s="11" t="s">
        <v>115</v>
      </c>
      <c r="E102" s="11">
        <v>9</v>
      </c>
      <c r="F102" s="11">
        <v>2</v>
      </c>
      <c r="G102" s="11">
        <v>12</v>
      </c>
      <c r="H102" s="11">
        <v>4</v>
      </c>
      <c r="I102" s="11">
        <v>15</v>
      </c>
      <c r="J102" s="11">
        <v>6</v>
      </c>
      <c r="K102" s="11">
        <v>3</v>
      </c>
      <c r="L102" s="20">
        <f t="shared" si="5"/>
        <v>90</v>
      </c>
    </row>
    <row r="103" spans="1:12">
      <c r="A103" s="11">
        <v>92</v>
      </c>
      <c r="B103" s="11">
        <v>513</v>
      </c>
      <c r="C103" s="11" t="s">
        <v>107</v>
      </c>
      <c r="D103" s="11" t="s">
        <v>116</v>
      </c>
      <c r="E103" s="11">
        <v>20</v>
      </c>
      <c r="F103" s="11">
        <v>2</v>
      </c>
      <c r="G103" s="11">
        <v>26</v>
      </c>
      <c r="H103" s="11">
        <v>4</v>
      </c>
      <c r="I103" s="11">
        <v>31</v>
      </c>
      <c r="J103" s="11">
        <v>6</v>
      </c>
      <c r="K103" s="11">
        <v>3</v>
      </c>
      <c r="L103" s="20">
        <f t="shared" si="5"/>
        <v>186</v>
      </c>
    </row>
    <row r="104" spans="1:12">
      <c r="A104" s="11">
        <v>93</v>
      </c>
      <c r="B104" s="11">
        <v>570</v>
      </c>
      <c r="C104" s="11" t="s">
        <v>107</v>
      </c>
      <c r="D104" s="11" t="s">
        <v>117</v>
      </c>
      <c r="E104" s="11">
        <v>5</v>
      </c>
      <c r="F104" s="11">
        <v>2</v>
      </c>
      <c r="G104" s="11">
        <v>7</v>
      </c>
      <c r="H104" s="11">
        <v>4</v>
      </c>
      <c r="I104" s="11">
        <v>9</v>
      </c>
      <c r="J104" s="11">
        <v>6</v>
      </c>
      <c r="K104" s="11">
        <v>3</v>
      </c>
      <c r="L104" s="20">
        <f t="shared" si="5"/>
        <v>54</v>
      </c>
    </row>
    <row r="105" spans="1:12">
      <c r="A105" s="11">
        <v>94</v>
      </c>
      <c r="B105" s="11">
        <v>581</v>
      </c>
      <c r="C105" s="11" t="s">
        <v>107</v>
      </c>
      <c r="D105" s="11" t="s">
        <v>118</v>
      </c>
      <c r="E105" s="11">
        <v>26</v>
      </c>
      <c r="F105" s="11">
        <v>2</v>
      </c>
      <c r="G105" s="11">
        <v>34</v>
      </c>
      <c r="H105" s="11">
        <v>4</v>
      </c>
      <c r="I105" s="11">
        <v>41</v>
      </c>
      <c r="J105" s="11">
        <v>6</v>
      </c>
      <c r="K105" s="11" t="s">
        <v>11</v>
      </c>
      <c r="L105" s="20">
        <f t="shared" si="5"/>
        <v>246</v>
      </c>
    </row>
    <row r="106" spans="1:12">
      <c r="A106" s="11">
        <v>95</v>
      </c>
      <c r="B106" s="11">
        <v>582</v>
      </c>
      <c r="C106" s="11" t="s">
        <v>107</v>
      </c>
      <c r="D106" s="11" t="s">
        <v>119</v>
      </c>
      <c r="E106" s="11">
        <v>23</v>
      </c>
      <c r="F106" s="11">
        <v>2</v>
      </c>
      <c r="G106" s="11">
        <v>30</v>
      </c>
      <c r="H106" s="11">
        <v>4</v>
      </c>
      <c r="I106" s="11">
        <v>36</v>
      </c>
      <c r="J106" s="11">
        <v>6</v>
      </c>
      <c r="K106" s="11" t="s">
        <v>54</v>
      </c>
      <c r="L106" s="20">
        <f>E106*F106</f>
        <v>46</v>
      </c>
    </row>
    <row r="107" spans="1:12">
      <c r="A107" s="11">
        <v>96</v>
      </c>
      <c r="B107" s="11">
        <v>585</v>
      </c>
      <c r="C107" s="11" t="s">
        <v>107</v>
      </c>
      <c r="D107" s="11" t="s">
        <v>120</v>
      </c>
      <c r="E107" s="11">
        <v>20</v>
      </c>
      <c r="F107" s="11">
        <v>2</v>
      </c>
      <c r="G107" s="11">
        <v>26</v>
      </c>
      <c r="H107" s="11">
        <v>4</v>
      </c>
      <c r="I107" s="11">
        <v>31</v>
      </c>
      <c r="J107" s="11">
        <v>6</v>
      </c>
      <c r="K107" s="11">
        <v>3</v>
      </c>
      <c r="L107" s="20">
        <f t="shared" ref="L107:L114" si="6">I107*J107</f>
        <v>186</v>
      </c>
    </row>
    <row r="108" spans="1:12">
      <c r="A108" s="11">
        <v>97</v>
      </c>
      <c r="B108" s="11">
        <v>709</v>
      </c>
      <c r="C108" s="11" t="s">
        <v>107</v>
      </c>
      <c r="D108" s="11" t="s">
        <v>121</v>
      </c>
      <c r="E108" s="11">
        <v>26</v>
      </c>
      <c r="F108" s="11">
        <v>2</v>
      </c>
      <c r="G108" s="11">
        <v>34</v>
      </c>
      <c r="H108" s="11">
        <v>4</v>
      </c>
      <c r="I108" s="11">
        <v>41</v>
      </c>
      <c r="J108" s="11">
        <v>6</v>
      </c>
      <c r="K108" s="11">
        <v>3</v>
      </c>
      <c r="L108" s="20">
        <f t="shared" si="6"/>
        <v>246</v>
      </c>
    </row>
    <row r="109" spans="1:12">
      <c r="A109" s="11">
        <v>98</v>
      </c>
      <c r="B109" s="11">
        <v>726</v>
      </c>
      <c r="C109" s="11" t="s">
        <v>107</v>
      </c>
      <c r="D109" s="11" t="s">
        <v>122</v>
      </c>
      <c r="E109" s="11">
        <v>30</v>
      </c>
      <c r="F109" s="11">
        <v>2</v>
      </c>
      <c r="G109" s="11">
        <v>39</v>
      </c>
      <c r="H109" s="11">
        <v>4</v>
      </c>
      <c r="I109" s="11">
        <v>47</v>
      </c>
      <c r="J109" s="11">
        <v>6</v>
      </c>
      <c r="K109" s="11">
        <v>3</v>
      </c>
      <c r="L109" s="20">
        <f t="shared" si="6"/>
        <v>282</v>
      </c>
    </row>
    <row r="110" spans="1:12">
      <c r="A110" s="11">
        <v>99</v>
      </c>
      <c r="B110" s="11">
        <v>727</v>
      </c>
      <c r="C110" s="11" t="s">
        <v>107</v>
      </c>
      <c r="D110" s="11" t="s">
        <v>123</v>
      </c>
      <c r="E110" s="11">
        <v>7</v>
      </c>
      <c r="F110" s="11">
        <v>2</v>
      </c>
      <c r="G110" s="11">
        <v>9</v>
      </c>
      <c r="H110" s="11">
        <v>4</v>
      </c>
      <c r="I110" s="11">
        <v>11</v>
      </c>
      <c r="J110" s="11">
        <v>6</v>
      </c>
      <c r="K110" s="11">
        <v>3</v>
      </c>
      <c r="L110" s="20">
        <f t="shared" si="6"/>
        <v>66</v>
      </c>
    </row>
    <row r="111" spans="1:12">
      <c r="A111" s="11">
        <v>100</v>
      </c>
      <c r="B111" s="11">
        <v>730</v>
      </c>
      <c r="C111" s="11" t="s">
        <v>107</v>
      </c>
      <c r="D111" s="11" t="s">
        <v>124</v>
      </c>
      <c r="E111" s="11">
        <v>20</v>
      </c>
      <c r="F111" s="11">
        <v>2</v>
      </c>
      <c r="G111" s="11">
        <v>26</v>
      </c>
      <c r="H111" s="11">
        <v>4</v>
      </c>
      <c r="I111" s="11">
        <v>31</v>
      </c>
      <c r="J111" s="11">
        <v>6</v>
      </c>
      <c r="K111" s="11">
        <v>3</v>
      </c>
      <c r="L111" s="20">
        <f t="shared" si="6"/>
        <v>186</v>
      </c>
    </row>
    <row r="112" spans="1:12">
      <c r="A112" s="11">
        <v>101</v>
      </c>
      <c r="B112" s="11">
        <v>741</v>
      </c>
      <c r="C112" s="11" t="s">
        <v>107</v>
      </c>
      <c r="D112" s="11" t="s">
        <v>125</v>
      </c>
      <c r="E112" s="11">
        <v>5</v>
      </c>
      <c r="F112" s="11">
        <v>2</v>
      </c>
      <c r="G112" s="11">
        <v>7</v>
      </c>
      <c r="H112" s="11">
        <v>4</v>
      </c>
      <c r="I112" s="11">
        <v>9</v>
      </c>
      <c r="J112" s="11">
        <v>6</v>
      </c>
      <c r="K112" s="11">
        <v>3</v>
      </c>
      <c r="L112" s="20">
        <f t="shared" si="6"/>
        <v>54</v>
      </c>
    </row>
    <row r="113" spans="1:12">
      <c r="A113" s="11">
        <v>102</v>
      </c>
      <c r="B113" s="11">
        <v>745</v>
      </c>
      <c r="C113" s="11" t="s">
        <v>107</v>
      </c>
      <c r="D113" s="11" t="s">
        <v>126</v>
      </c>
      <c r="E113" s="11">
        <v>6</v>
      </c>
      <c r="F113" s="11">
        <v>2</v>
      </c>
      <c r="G113" s="11">
        <v>8</v>
      </c>
      <c r="H113" s="11">
        <v>4</v>
      </c>
      <c r="I113" s="11">
        <v>10</v>
      </c>
      <c r="J113" s="11">
        <v>6</v>
      </c>
      <c r="K113" s="11">
        <v>3</v>
      </c>
      <c r="L113" s="20">
        <f t="shared" si="6"/>
        <v>60</v>
      </c>
    </row>
    <row r="114" spans="1:12">
      <c r="A114" s="11">
        <v>103</v>
      </c>
      <c r="B114" s="11">
        <v>752</v>
      </c>
      <c r="C114" s="11" t="s">
        <v>107</v>
      </c>
      <c r="D114" s="11" t="s">
        <v>127</v>
      </c>
      <c r="E114" s="11">
        <v>5</v>
      </c>
      <c r="F114" s="11">
        <v>2</v>
      </c>
      <c r="G114" s="11">
        <v>7</v>
      </c>
      <c r="H114" s="11">
        <v>4</v>
      </c>
      <c r="I114" s="11">
        <v>9</v>
      </c>
      <c r="J114" s="11">
        <v>6</v>
      </c>
      <c r="K114" s="11">
        <v>3</v>
      </c>
      <c r="L114" s="20">
        <f t="shared" si="6"/>
        <v>54</v>
      </c>
    </row>
    <row r="115" spans="1:12">
      <c r="A115" s="11">
        <v>104</v>
      </c>
      <c r="B115" s="11">
        <v>102565</v>
      </c>
      <c r="C115" s="11" t="s">
        <v>107</v>
      </c>
      <c r="D115" s="11" t="s">
        <v>128</v>
      </c>
      <c r="E115" s="11">
        <v>5</v>
      </c>
      <c r="F115" s="11">
        <v>2</v>
      </c>
      <c r="G115" s="11">
        <v>7</v>
      </c>
      <c r="H115" s="11">
        <v>4</v>
      </c>
      <c r="I115" s="11">
        <v>9</v>
      </c>
      <c r="J115" s="11">
        <v>6</v>
      </c>
      <c r="K115" s="11">
        <v>1</v>
      </c>
      <c r="L115" s="20">
        <f>E115*F115</f>
        <v>10</v>
      </c>
    </row>
    <row r="116" spans="1:12">
      <c r="A116" s="11">
        <v>105</v>
      </c>
      <c r="B116" s="11">
        <v>102934</v>
      </c>
      <c r="C116" s="11" t="s">
        <v>107</v>
      </c>
      <c r="D116" s="11" t="s">
        <v>129</v>
      </c>
      <c r="E116" s="11">
        <v>38</v>
      </c>
      <c r="F116" s="11">
        <v>2</v>
      </c>
      <c r="G116" s="11">
        <v>50</v>
      </c>
      <c r="H116" s="11">
        <v>4</v>
      </c>
      <c r="I116" s="11">
        <v>60</v>
      </c>
      <c r="J116" s="11">
        <v>6</v>
      </c>
      <c r="K116" s="11">
        <v>3</v>
      </c>
      <c r="L116" s="20">
        <f>I116*J116</f>
        <v>360</v>
      </c>
    </row>
    <row r="117" spans="1:12">
      <c r="A117" s="11">
        <v>106</v>
      </c>
      <c r="B117" s="11">
        <v>103198</v>
      </c>
      <c r="C117" s="11" t="s">
        <v>107</v>
      </c>
      <c r="D117" s="11" t="s">
        <v>130</v>
      </c>
      <c r="E117" s="11">
        <v>12</v>
      </c>
      <c r="F117" s="11">
        <v>2</v>
      </c>
      <c r="G117" s="11">
        <v>16</v>
      </c>
      <c r="H117" s="11">
        <v>4</v>
      </c>
      <c r="I117" s="11">
        <v>20</v>
      </c>
      <c r="J117" s="11">
        <v>6</v>
      </c>
      <c r="K117" s="11">
        <v>3</v>
      </c>
      <c r="L117" s="20">
        <f>I117*J117</f>
        <v>120</v>
      </c>
    </row>
    <row r="118" spans="1:12">
      <c r="A118" s="11">
        <v>107</v>
      </c>
      <c r="B118" s="11">
        <v>103199</v>
      </c>
      <c r="C118" s="11" t="s">
        <v>107</v>
      </c>
      <c r="D118" s="11" t="s">
        <v>131</v>
      </c>
      <c r="E118" s="11">
        <v>6</v>
      </c>
      <c r="F118" s="11">
        <v>2</v>
      </c>
      <c r="G118" s="11">
        <v>8</v>
      </c>
      <c r="H118" s="11">
        <v>4</v>
      </c>
      <c r="I118" s="11">
        <v>10</v>
      </c>
      <c r="J118" s="11">
        <v>6</v>
      </c>
      <c r="K118" s="11">
        <v>3</v>
      </c>
      <c r="L118" s="20">
        <f>I118*J118</f>
        <v>60</v>
      </c>
    </row>
    <row r="119" spans="1:12">
      <c r="A119" s="11">
        <v>108</v>
      </c>
      <c r="B119" s="11">
        <v>104429</v>
      </c>
      <c r="C119" s="11" t="s">
        <v>107</v>
      </c>
      <c r="D119" s="11" t="s">
        <v>132</v>
      </c>
      <c r="E119" s="11">
        <v>5</v>
      </c>
      <c r="F119" s="11">
        <v>2</v>
      </c>
      <c r="G119" s="11">
        <v>7</v>
      </c>
      <c r="H119" s="11">
        <v>4</v>
      </c>
      <c r="I119" s="11">
        <v>9</v>
      </c>
      <c r="J119" s="11">
        <v>6</v>
      </c>
      <c r="K119" s="11">
        <v>3</v>
      </c>
      <c r="L119" s="20">
        <f>I119*J119</f>
        <v>54</v>
      </c>
    </row>
    <row r="120" spans="1:12">
      <c r="A120" s="11">
        <v>109</v>
      </c>
      <c r="B120" s="11">
        <v>105267</v>
      </c>
      <c r="C120" s="11" t="s">
        <v>107</v>
      </c>
      <c r="D120" s="11" t="s">
        <v>133</v>
      </c>
      <c r="E120" s="11">
        <v>3</v>
      </c>
      <c r="F120" s="11">
        <v>2</v>
      </c>
      <c r="G120" s="11">
        <v>4</v>
      </c>
      <c r="H120" s="11">
        <v>4</v>
      </c>
      <c r="I120" s="11">
        <v>5</v>
      </c>
      <c r="J120" s="11">
        <v>6</v>
      </c>
      <c r="K120" s="11">
        <v>1</v>
      </c>
      <c r="L120" s="20">
        <f>E120*F120</f>
        <v>6</v>
      </c>
    </row>
    <row r="121" spans="1:12">
      <c r="A121" s="11">
        <v>110</v>
      </c>
      <c r="B121" s="11">
        <v>106399</v>
      </c>
      <c r="C121" s="11" t="s">
        <v>107</v>
      </c>
      <c r="D121" s="11" t="s">
        <v>134</v>
      </c>
      <c r="E121" s="11">
        <v>3</v>
      </c>
      <c r="F121" s="11">
        <v>2</v>
      </c>
      <c r="G121" s="11">
        <v>4</v>
      </c>
      <c r="H121" s="11">
        <v>4</v>
      </c>
      <c r="I121" s="11">
        <v>5</v>
      </c>
      <c r="J121" s="11">
        <v>6</v>
      </c>
      <c r="K121" s="11">
        <v>3</v>
      </c>
      <c r="L121" s="20">
        <f>I121*J121</f>
        <v>30</v>
      </c>
    </row>
    <row r="122" spans="1:12">
      <c r="A122" s="11">
        <v>111</v>
      </c>
      <c r="B122" s="11">
        <v>107658</v>
      </c>
      <c r="C122" s="11" t="s">
        <v>107</v>
      </c>
      <c r="D122" s="11" t="s">
        <v>135</v>
      </c>
      <c r="E122" s="11">
        <v>5</v>
      </c>
      <c r="F122" s="11">
        <v>2</v>
      </c>
      <c r="G122" s="11">
        <v>7</v>
      </c>
      <c r="H122" s="11">
        <v>4</v>
      </c>
      <c r="I122" s="11">
        <v>9</v>
      </c>
      <c r="J122" s="11">
        <v>6</v>
      </c>
      <c r="K122" s="11">
        <v>3</v>
      </c>
      <c r="L122" s="20">
        <f>I122*J122</f>
        <v>54</v>
      </c>
    </row>
    <row r="123" spans="1:12">
      <c r="A123" s="11">
        <v>112</v>
      </c>
      <c r="B123" s="11">
        <v>106569</v>
      </c>
      <c r="C123" s="11" t="s">
        <v>107</v>
      </c>
      <c r="D123" s="11" t="s">
        <v>136</v>
      </c>
      <c r="E123" s="11">
        <v>12</v>
      </c>
      <c r="F123" s="11">
        <v>2</v>
      </c>
      <c r="G123" s="11">
        <v>16</v>
      </c>
      <c r="H123" s="11">
        <v>4</v>
      </c>
      <c r="I123" s="11">
        <v>20</v>
      </c>
      <c r="J123" s="11">
        <v>6</v>
      </c>
      <c r="K123" s="11">
        <v>3</v>
      </c>
      <c r="L123" s="20">
        <f>I123*J123</f>
        <v>120</v>
      </c>
    </row>
    <row r="124" ht="14.25" spans="1:12">
      <c r="A124" s="11">
        <v>113</v>
      </c>
      <c r="B124" s="13">
        <v>108277</v>
      </c>
      <c r="C124" s="31" t="s">
        <v>107</v>
      </c>
      <c r="D124" s="14" t="s">
        <v>137</v>
      </c>
      <c r="E124" s="16">
        <v>8</v>
      </c>
      <c r="F124" s="16">
        <v>2</v>
      </c>
      <c r="G124" s="16">
        <v>10</v>
      </c>
      <c r="H124" s="16">
        <v>4</v>
      </c>
      <c r="I124" s="16">
        <v>12</v>
      </c>
      <c r="J124" s="16">
        <v>6</v>
      </c>
      <c r="K124" s="16">
        <v>3</v>
      </c>
      <c r="L124" s="20">
        <f>I124*J124</f>
        <v>72</v>
      </c>
    </row>
    <row r="125" s="47" customFormat="1" ht="14.25" spans="1:12">
      <c r="A125" s="12"/>
      <c r="B125" s="15"/>
      <c r="C125" s="32" t="s">
        <v>107</v>
      </c>
      <c r="D125" s="33"/>
      <c r="E125" s="12"/>
      <c r="F125" s="12"/>
      <c r="G125" s="12"/>
      <c r="H125" s="12"/>
      <c r="I125" s="12"/>
      <c r="J125" s="12"/>
      <c r="K125" s="12"/>
      <c r="L125" s="23">
        <f>SUM(L95:L124)</f>
        <v>2980</v>
      </c>
    </row>
    <row r="126" spans="1:12">
      <c r="A126" s="20"/>
      <c r="B126" s="20"/>
      <c r="C126" s="20"/>
      <c r="D126" s="20" t="s">
        <v>138</v>
      </c>
      <c r="E126" s="20">
        <f t="shared" ref="E126:J126" si="7">SUM(E5:E124)</f>
        <v>1254</v>
      </c>
      <c r="F126" s="20">
        <f t="shared" si="7"/>
        <v>226</v>
      </c>
      <c r="G126" s="20">
        <f t="shared" si="7"/>
        <v>1646</v>
      </c>
      <c r="H126" s="20">
        <f t="shared" si="7"/>
        <v>452</v>
      </c>
      <c r="I126" s="20">
        <f t="shared" si="7"/>
        <v>2010</v>
      </c>
      <c r="J126" s="20">
        <f t="shared" si="7"/>
        <v>678</v>
      </c>
      <c r="K126" s="20"/>
      <c r="L126" s="20"/>
    </row>
    <row r="127" spans="3:12">
      <c r="C127" s="2" t="s">
        <v>138</v>
      </c>
      <c r="L127" s="2">
        <f>SUBTOTAL(9,L10:L126)</f>
        <v>21548</v>
      </c>
    </row>
  </sheetData>
  <mergeCells count="7">
    <mergeCell ref="A1:L1"/>
    <mergeCell ref="A2:L2"/>
    <mergeCell ref="E3:K3"/>
    <mergeCell ref="A3:A4"/>
    <mergeCell ref="B3:B4"/>
    <mergeCell ref="C3:C4"/>
    <mergeCell ref="D3:D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workbookViewId="0">
      <selection activeCell="C24" sqref="C24"/>
    </sheetView>
  </sheetViews>
  <sheetFormatPr defaultColWidth="9" defaultRowHeight="14.25" outlineLevelCol="3"/>
  <cols>
    <col min="1" max="1" width="6.45" style="37" customWidth="1"/>
    <col min="2" max="2" width="23.9083333333333" style="38" customWidth="1"/>
    <col min="3" max="3" width="17.3666666666667" style="38" customWidth="1"/>
    <col min="4" max="4" width="24.0916666666667" customWidth="1"/>
  </cols>
  <sheetData>
    <row r="1" ht="13.5" spans="1:3">
      <c r="A1" s="39" t="s">
        <v>139</v>
      </c>
      <c r="B1" s="39" t="s">
        <v>140</v>
      </c>
      <c r="C1" s="39" t="s">
        <v>4</v>
      </c>
    </row>
    <row r="2" ht="13.5" spans="1:4">
      <c r="A2" s="40">
        <v>307</v>
      </c>
      <c r="B2" s="40" t="s">
        <v>141</v>
      </c>
      <c r="C2" s="40" t="s">
        <v>142</v>
      </c>
      <c r="D2" t="str">
        <f>VLOOKUP(A:A,认购原表!B:D,3,0)</f>
        <v>四川太极旗舰店</v>
      </c>
    </row>
    <row r="3" ht="13.5" spans="1:4">
      <c r="A3" s="40">
        <v>308</v>
      </c>
      <c r="B3" s="40" t="s">
        <v>143</v>
      </c>
      <c r="C3" s="40" t="s">
        <v>38</v>
      </c>
      <c r="D3" t="str">
        <f>VLOOKUP(A:A,认购原表!B:D,3,0)</f>
        <v>四川太极红星店</v>
      </c>
    </row>
    <row r="4" ht="13.5" spans="1:4">
      <c r="A4" s="40">
        <v>311</v>
      </c>
      <c r="B4" s="40" t="s">
        <v>144</v>
      </c>
      <c r="C4" s="40" t="s">
        <v>107</v>
      </c>
      <c r="D4" t="str">
        <f>VLOOKUP(A:A,认购原表!B:D,3,0)</f>
        <v>四川太极西部店</v>
      </c>
    </row>
    <row r="5" ht="13.5" spans="1:4">
      <c r="A5" s="40">
        <v>52</v>
      </c>
      <c r="B5" s="40" t="s">
        <v>145</v>
      </c>
      <c r="C5" s="40" t="s">
        <v>86</v>
      </c>
      <c r="D5" t="str">
        <f>VLOOKUP(A:A,认购原表!B:D,3,0)</f>
        <v>四川太极崇州中心店</v>
      </c>
    </row>
    <row r="6" ht="13.5" spans="1:4">
      <c r="A6" s="40">
        <v>56</v>
      </c>
      <c r="B6" s="40" t="s">
        <v>146</v>
      </c>
      <c r="C6" s="40" t="s">
        <v>86</v>
      </c>
      <c r="D6" t="str">
        <f>VLOOKUP(A:A,认购原表!B:D,3,0)</f>
        <v>四川太极三江店</v>
      </c>
    </row>
    <row r="7" ht="13.5" spans="1:4">
      <c r="A7" s="40">
        <v>54</v>
      </c>
      <c r="B7" s="40" t="s">
        <v>147</v>
      </c>
      <c r="C7" s="40" t="s">
        <v>86</v>
      </c>
      <c r="D7" t="str">
        <f>VLOOKUP(A:A,认购原表!B:D,3,0)</f>
        <v>四川太极怀远店</v>
      </c>
    </row>
    <row r="8" ht="13.5" spans="1:4">
      <c r="A8" s="40">
        <v>329</v>
      </c>
      <c r="B8" s="40" t="s">
        <v>148</v>
      </c>
      <c r="C8" s="40" t="s">
        <v>86</v>
      </c>
      <c r="D8" t="str">
        <f>VLOOKUP(A:A,认购原表!B:D,3,0)</f>
        <v>四川太极温江店</v>
      </c>
    </row>
    <row r="9" ht="13.5" spans="1:4">
      <c r="A9" s="40">
        <v>337</v>
      </c>
      <c r="B9" s="40" t="s">
        <v>149</v>
      </c>
      <c r="C9" s="40" t="s">
        <v>38</v>
      </c>
      <c r="D9" t="str">
        <f>VLOOKUP(A:A,认购原表!B:D,3,0)</f>
        <v>四川太极浆洗街药店</v>
      </c>
    </row>
    <row r="10" ht="13.5" spans="1:4">
      <c r="A10" s="40">
        <v>343</v>
      </c>
      <c r="B10" s="40" t="s">
        <v>150</v>
      </c>
      <c r="C10" s="40" t="s">
        <v>107</v>
      </c>
      <c r="D10" t="str">
        <f>VLOOKUP(A:A,认购原表!B:D,3,0)</f>
        <v>四川太极光华药店</v>
      </c>
    </row>
    <row r="11" ht="13.5" spans="1:4">
      <c r="A11" s="40">
        <v>341</v>
      </c>
      <c r="B11" s="40" t="s">
        <v>151</v>
      </c>
      <c r="C11" s="40" t="s">
        <v>20</v>
      </c>
      <c r="D11" t="str">
        <f>VLOOKUP(A:A,认购原表!B:D,3,0)</f>
        <v>四川太极邛崃中心药店</v>
      </c>
    </row>
    <row r="12" ht="13.5" spans="1:4">
      <c r="A12" s="40">
        <v>339</v>
      </c>
      <c r="B12" s="40" t="s">
        <v>152</v>
      </c>
      <c r="C12" s="40" t="s">
        <v>107</v>
      </c>
      <c r="D12" t="str">
        <f>VLOOKUP(A:A,认购原表!B:D,3,0)</f>
        <v>四川太极沙河源药店</v>
      </c>
    </row>
    <row r="13" ht="13.5" spans="1:4">
      <c r="A13" s="40">
        <v>349</v>
      </c>
      <c r="B13" s="40" t="s">
        <v>153</v>
      </c>
      <c r="C13" s="40" t="s">
        <v>38</v>
      </c>
      <c r="D13" t="str">
        <f>VLOOKUP(A:A,认购原表!B:D,3,0)</f>
        <v>四川太极人民中路店</v>
      </c>
    </row>
    <row r="14" ht="13.5" spans="1:4">
      <c r="A14" s="40">
        <v>351</v>
      </c>
      <c r="B14" s="40" t="s">
        <v>154</v>
      </c>
      <c r="C14" s="40" t="s">
        <v>86</v>
      </c>
      <c r="D14" t="str">
        <f>VLOOKUP(A:A,认购原表!B:D,3,0)</f>
        <v>四川太极都江堰药店</v>
      </c>
    </row>
    <row r="15" ht="13.5" spans="1:4">
      <c r="A15" s="40">
        <v>357</v>
      </c>
      <c r="B15" s="40" t="s">
        <v>155</v>
      </c>
      <c r="C15" s="40" t="s">
        <v>107</v>
      </c>
      <c r="D15" t="str">
        <f>VLOOKUP(A:A,认购原表!B:D,3,0)</f>
        <v>四川太极清江东路药店</v>
      </c>
    </row>
    <row r="16" ht="13.5" spans="1:4">
      <c r="A16" s="40">
        <v>355</v>
      </c>
      <c r="B16" s="40" t="s">
        <v>156</v>
      </c>
      <c r="C16" s="40" t="s">
        <v>38</v>
      </c>
      <c r="D16" t="str">
        <f>VLOOKUP(A:A,认购原表!B:D,3,0)</f>
        <v>四川太极双林路药店</v>
      </c>
    </row>
    <row r="17" ht="13.5" spans="1:4">
      <c r="A17" s="40">
        <v>367</v>
      </c>
      <c r="B17" s="40" t="s">
        <v>157</v>
      </c>
      <c r="C17" s="40" t="s">
        <v>86</v>
      </c>
      <c r="D17" t="str">
        <f>VLOOKUP(A:A,认购原表!B:D,3,0)</f>
        <v>四川太极金带街药店</v>
      </c>
    </row>
    <row r="18" ht="13.5" spans="1:4">
      <c r="A18" s="40">
        <v>359</v>
      </c>
      <c r="B18" s="40" t="s">
        <v>158</v>
      </c>
      <c r="C18" s="40" t="s">
        <v>107</v>
      </c>
      <c r="D18" t="str">
        <f>VLOOKUP(A:A,认购原表!B:D,3,0)</f>
        <v>四川太极枣子巷药店</v>
      </c>
    </row>
    <row r="19" ht="13.5" spans="1:4">
      <c r="A19" s="40">
        <v>371</v>
      </c>
      <c r="B19" s="40" t="s">
        <v>159</v>
      </c>
      <c r="C19" s="40" t="s">
        <v>37</v>
      </c>
      <c r="D19" t="str">
        <f>VLOOKUP(A:A,认购原表!B:D,3,0)</f>
        <v>四川太极兴义镇万兴路药店</v>
      </c>
    </row>
    <row r="20" ht="13.5" spans="1:4">
      <c r="A20" s="40">
        <v>365</v>
      </c>
      <c r="B20" s="40" t="s">
        <v>160</v>
      </c>
      <c r="C20" s="40" t="s">
        <v>107</v>
      </c>
      <c r="D20" t="str">
        <f>VLOOKUP(A:A,认购原表!B:D,3,0)</f>
        <v>四川太极光华村街药店</v>
      </c>
    </row>
    <row r="21" ht="13.5" spans="1:4">
      <c r="A21" s="40">
        <v>373</v>
      </c>
      <c r="B21" s="40" t="s">
        <v>161</v>
      </c>
      <c r="C21" s="40" t="s">
        <v>38</v>
      </c>
      <c r="D21" t="str">
        <f>VLOOKUP(A:A,认购原表!B:D,3,0)</f>
        <v>四川太极通盈街药店</v>
      </c>
    </row>
    <row r="22" ht="13.5" spans="1:4">
      <c r="A22" s="40">
        <v>385</v>
      </c>
      <c r="B22" s="40" t="s">
        <v>162</v>
      </c>
      <c r="C22" s="40" t="s">
        <v>37</v>
      </c>
      <c r="D22" t="str">
        <f>VLOOKUP(A:A,认购原表!B:D,3,0)</f>
        <v>四川太极五津西路药店</v>
      </c>
    </row>
    <row r="23" ht="13.5" spans="1:4">
      <c r="A23" s="40">
        <v>387</v>
      </c>
      <c r="B23" s="40" t="s">
        <v>163</v>
      </c>
      <c r="C23" s="40" t="s">
        <v>61</v>
      </c>
      <c r="D23" t="str">
        <f>VLOOKUP(A:A,认购原表!B:D,3,0)</f>
        <v>四川太极新乐中街药店</v>
      </c>
    </row>
    <row r="24" ht="13.5" spans="1:4">
      <c r="A24" s="40">
        <v>391</v>
      </c>
      <c r="B24" s="40" t="s">
        <v>164</v>
      </c>
      <c r="C24" s="40" t="s">
        <v>38</v>
      </c>
      <c r="D24" t="str">
        <f>VLOOKUP(A:A,认购原表!B:D,3,0)</f>
        <v>四川太极金丝街药店</v>
      </c>
    </row>
    <row r="25" ht="13.5" spans="1:4">
      <c r="A25" s="40">
        <v>379</v>
      </c>
      <c r="B25" s="40" t="s">
        <v>165</v>
      </c>
      <c r="C25" s="40" t="s">
        <v>107</v>
      </c>
      <c r="D25" t="str">
        <f>VLOOKUP(A:A,认购原表!B:D,3,0)</f>
        <v>四川太极土龙路药店</v>
      </c>
    </row>
    <row r="26" ht="13.5" spans="1:4">
      <c r="A26" s="40">
        <v>377</v>
      </c>
      <c r="B26" s="40" t="s">
        <v>166</v>
      </c>
      <c r="C26" s="40" t="s">
        <v>61</v>
      </c>
      <c r="D26" t="str">
        <f>VLOOKUP(A:A,认购原表!B:D,3,0)</f>
        <v>四川太极新园大道药店</v>
      </c>
    </row>
    <row r="27" ht="13.5" spans="1:4">
      <c r="A27" s="40">
        <v>399</v>
      </c>
      <c r="B27" s="40" t="s">
        <v>167</v>
      </c>
      <c r="C27" s="40" t="s">
        <v>61</v>
      </c>
      <c r="D27" t="str">
        <f>VLOOKUP(A:A,认购原表!B:D,3,0)</f>
        <v>四川太极高新天久北巷药店</v>
      </c>
    </row>
    <row r="28" ht="13.5" spans="1:4">
      <c r="A28" s="40">
        <v>539</v>
      </c>
      <c r="B28" s="40" t="s">
        <v>168</v>
      </c>
      <c r="C28" s="40" t="s">
        <v>31</v>
      </c>
      <c r="D28" t="str">
        <f>VLOOKUP(A:A,认购原表!B:D,3,0)</f>
        <v>四川太极大邑县晋原镇子龙路店</v>
      </c>
    </row>
    <row r="29" ht="13.5" spans="1:4">
      <c r="A29" s="40">
        <v>517</v>
      </c>
      <c r="B29" s="40" t="s">
        <v>169</v>
      </c>
      <c r="C29" s="40" t="s">
        <v>38</v>
      </c>
      <c r="D29" t="str">
        <f>VLOOKUP(A:A,认购原表!B:D,3,0)</f>
        <v>四川太极青羊区北东街店</v>
      </c>
    </row>
    <row r="30" ht="13.5" spans="1:4">
      <c r="A30" s="40">
        <v>514</v>
      </c>
      <c r="B30" s="40" t="s">
        <v>170</v>
      </c>
      <c r="C30" s="40" t="s">
        <v>37</v>
      </c>
      <c r="D30" t="str">
        <f>VLOOKUP(A:A,认购原表!B:D,3,0)</f>
        <v>四川太极新津邓双镇岷江店</v>
      </c>
    </row>
    <row r="31" ht="13.5" spans="1:4">
      <c r="A31" s="40">
        <v>545</v>
      </c>
      <c r="B31" s="40" t="s">
        <v>171</v>
      </c>
      <c r="C31" s="40" t="s">
        <v>61</v>
      </c>
      <c r="D31" t="str">
        <f>VLOOKUP(A:A,认购原表!B:D,3,0)</f>
        <v>四川太极龙潭西路店</v>
      </c>
    </row>
    <row r="32" ht="13.5" spans="1:4">
      <c r="A32" s="40">
        <v>511</v>
      </c>
      <c r="B32" s="40" t="s">
        <v>172</v>
      </c>
      <c r="C32" s="40" t="s">
        <v>38</v>
      </c>
      <c r="D32" t="str">
        <f>VLOOKUP(A:A,认购原表!B:D,3,0)</f>
        <v>四川太极成华杉板桥南一路店</v>
      </c>
    </row>
    <row r="33" ht="13.5" spans="1:4">
      <c r="A33" s="40">
        <v>513</v>
      </c>
      <c r="B33" s="40" t="s">
        <v>173</v>
      </c>
      <c r="C33" s="40" t="s">
        <v>107</v>
      </c>
      <c r="D33" t="str">
        <f>VLOOKUP(A:A,认购原表!B:D,3,0)</f>
        <v>四川太极武侯区顺和街店</v>
      </c>
    </row>
    <row r="34" ht="13.5" spans="1:4">
      <c r="A34" s="40">
        <v>570</v>
      </c>
      <c r="B34" s="40" t="s">
        <v>174</v>
      </c>
      <c r="C34" s="40" t="s">
        <v>107</v>
      </c>
      <c r="D34" t="str">
        <f>VLOOKUP(A:A,认购原表!B:D,3,0)</f>
        <v>四川太极青羊区浣花滨河路药店</v>
      </c>
    </row>
    <row r="35" ht="13.5" spans="1:4">
      <c r="A35" s="40">
        <v>546</v>
      </c>
      <c r="B35" s="40" t="s">
        <v>175</v>
      </c>
      <c r="C35" s="40" t="s">
        <v>61</v>
      </c>
      <c r="D35" t="str">
        <f>VLOOKUP(A:A,认购原表!B:D,3,0)</f>
        <v>四川太极锦江区榕声路店</v>
      </c>
    </row>
    <row r="36" ht="13.5" spans="1:4">
      <c r="A36" s="40">
        <v>571</v>
      </c>
      <c r="B36" s="40" t="s">
        <v>176</v>
      </c>
      <c r="C36" s="40" t="s">
        <v>61</v>
      </c>
      <c r="D36" t="str">
        <f>VLOOKUP(A:A,认购原表!B:D,3,0)</f>
        <v>四川太极高新区民丰大道西段药店</v>
      </c>
    </row>
    <row r="37" ht="13.5" spans="1:4">
      <c r="A37" s="40">
        <v>515</v>
      </c>
      <c r="B37" s="40" t="s">
        <v>177</v>
      </c>
      <c r="C37" s="40" t="s">
        <v>38</v>
      </c>
      <c r="D37" t="str">
        <f>VLOOKUP(A:A,认购原表!B:D,3,0)</f>
        <v>四川太极成华区崔家店路药店</v>
      </c>
    </row>
    <row r="38" ht="13.5" spans="1:4">
      <c r="A38" s="40">
        <v>549</v>
      </c>
      <c r="B38" s="40" t="s">
        <v>178</v>
      </c>
      <c r="C38" s="40" t="s">
        <v>31</v>
      </c>
      <c r="D38" t="str">
        <f>VLOOKUP(A:A,认购原表!B:D,3,0)</f>
        <v>四川太极大邑县晋源镇东壕沟段药店</v>
      </c>
    </row>
    <row r="39" ht="13.5" spans="1:4">
      <c r="A39" s="40">
        <v>573</v>
      </c>
      <c r="B39" s="40" t="s">
        <v>179</v>
      </c>
      <c r="C39" s="40" t="s">
        <v>61</v>
      </c>
      <c r="D39" t="str">
        <f>VLOOKUP(A:A,认购原表!B:D,3,0)</f>
        <v>四川太极双流县西航港街道锦华路一段药店</v>
      </c>
    </row>
    <row r="40" ht="13.5" spans="1:4">
      <c r="A40" s="40">
        <v>572</v>
      </c>
      <c r="B40" s="40" t="s">
        <v>180</v>
      </c>
      <c r="C40" s="40" t="s">
        <v>38</v>
      </c>
      <c r="D40" t="str">
        <f>VLOOKUP(A:A,认购原表!B:D,3,0)</f>
        <v>四川太极郫县郫筒镇东大街药店</v>
      </c>
    </row>
    <row r="41" ht="13.5" spans="1:4">
      <c r="A41" s="40">
        <v>582</v>
      </c>
      <c r="B41" s="40" t="s">
        <v>181</v>
      </c>
      <c r="C41" s="40" t="s">
        <v>107</v>
      </c>
      <c r="D41" t="str">
        <f>VLOOKUP(A:A,认购原表!B:D,3,0)</f>
        <v>四川太极青羊区十二桥药店</v>
      </c>
    </row>
    <row r="42" ht="13.5" spans="1:4">
      <c r="A42" s="40">
        <v>581</v>
      </c>
      <c r="B42" s="40" t="s">
        <v>182</v>
      </c>
      <c r="C42" s="40" t="s">
        <v>107</v>
      </c>
      <c r="D42" t="str">
        <f>VLOOKUP(A:A,认购原表!B:D,3,0)</f>
        <v>四川太极成华区二环路北四段药店（汇融名城）</v>
      </c>
    </row>
    <row r="43" ht="13.5" spans="1:4">
      <c r="A43" s="40">
        <v>585</v>
      </c>
      <c r="B43" s="40" t="s">
        <v>183</v>
      </c>
      <c r="C43" s="40" t="s">
        <v>107</v>
      </c>
      <c r="D43" t="str">
        <f>VLOOKUP(A:A,认购原表!B:D,3,0)</f>
        <v>四川太极成华区羊子山西路药店（兴元华盛）</v>
      </c>
    </row>
    <row r="44" ht="13.5" spans="1:4">
      <c r="A44" s="40">
        <v>578</v>
      </c>
      <c r="B44" s="40" t="s">
        <v>184</v>
      </c>
      <c r="C44" s="40" t="s">
        <v>38</v>
      </c>
      <c r="D44" t="str">
        <f>VLOOKUP(A:A,认购原表!B:D,3,0)</f>
        <v>四川太极成华区华油路药店</v>
      </c>
    </row>
    <row r="45" ht="13.5" spans="1:4">
      <c r="A45" s="40">
        <v>594</v>
      </c>
      <c r="B45" s="40" t="s">
        <v>185</v>
      </c>
      <c r="C45" s="40" t="s">
        <v>31</v>
      </c>
      <c r="D45" t="str">
        <f>VLOOKUP(A:A,认购原表!B:D,3,0)</f>
        <v>四川太极大邑县安仁镇千禧街药店</v>
      </c>
    </row>
    <row r="46" ht="13.5" spans="1:4">
      <c r="A46" s="40">
        <v>587</v>
      </c>
      <c r="B46" s="40" t="s">
        <v>186</v>
      </c>
      <c r="C46" s="40" t="s">
        <v>86</v>
      </c>
      <c r="D46" t="str">
        <f>VLOOKUP(A:A,认购原表!B:D,3,0)</f>
        <v>四川太极都江堰景中路店</v>
      </c>
    </row>
    <row r="47" ht="13.5" spans="1:4">
      <c r="A47" s="40">
        <v>591</v>
      </c>
      <c r="B47" s="40" t="s">
        <v>187</v>
      </c>
      <c r="C47" s="40" t="s">
        <v>20</v>
      </c>
      <c r="D47" t="str">
        <f>VLOOKUP(A:A,认购原表!B:D,3,0)</f>
        <v>四川太极邛崃市临邛镇长安大道药店</v>
      </c>
    </row>
    <row r="48" ht="13.5" spans="1:4">
      <c r="A48" s="40">
        <v>707</v>
      </c>
      <c r="B48" s="40" t="s">
        <v>188</v>
      </c>
      <c r="C48" s="40" t="s">
        <v>61</v>
      </c>
      <c r="D48" t="str">
        <f>VLOOKUP(A:A,认购原表!B:D,3,0)</f>
        <v>四川太极成华区万科路药店</v>
      </c>
    </row>
    <row r="49" ht="13.5" spans="1:4">
      <c r="A49" s="40">
        <v>598</v>
      </c>
      <c r="B49" s="40" t="s">
        <v>189</v>
      </c>
      <c r="C49" s="40" t="s">
        <v>61</v>
      </c>
      <c r="D49" t="str">
        <f>VLOOKUP(A:A,认购原表!B:D,3,0)</f>
        <v>四川太极锦江区水杉街药店</v>
      </c>
    </row>
    <row r="50" ht="13.5" spans="1:4">
      <c r="A50" s="40">
        <v>704</v>
      </c>
      <c r="B50" s="40" t="s">
        <v>190</v>
      </c>
      <c r="C50" s="40" t="s">
        <v>86</v>
      </c>
      <c r="D50" t="str">
        <f>VLOOKUP(A:A,认购原表!B:D,3,0)</f>
        <v>四川太极都江堰奎光路中段药店</v>
      </c>
    </row>
    <row r="51" ht="13.5" spans="1:4">
      <c r="A51" s="40">
        <v>706</v>
      </c>
      <c r="B51" s="40" t="s">
        <v>191</v>
      </c>
      <c r="C51" s="40" t="s">
        <v>86</v>
      </c>
      <c r="D51" t="str">
        <f>VLOOKUP(A:A,认购原表!B:D,3,0)</f>
        <v>四川太极都江堰幸福镇翔凤路药店</v>
      </c>
    </row>
    <row r="52" ht="13.5" spans="1:4">
      <c r="A52" s="40">
        <v>710</v>
      </c>
      <c r="B52" s="40" t="s">
        <v>192</v>
      </c>
      <c r="C52" s="40" t="s">
        <v>86</v>
      </c>
      <c r="D52" t="str">
        <f>VLOOKUP(A:A,认购原表!B:D,3,0)</f>
        <v>四川太极都江堰市蒲阳镇堰问道西路药店</v>
      </c>
    </row>
    <row r="53" ht="13.5" spans="1:4">
      <c r="A53" s="40">
        <v>709</v>
      </c>
      <c r="B53" s="40" t="s">
        <v>193</v>
      </c>
      <c r="C53" s="40" t="s">
        <v>107</v>
      </c>
      <c r="D53" t="str">
        <f>VLOOKUP(A:A,认购原表!B:D,3,0)</f>
        <v>四川太极新都区马超东路店</v>
      </c>
    </row>
    <row r="54" ht="13.5" spans="1:4">
      <c r="A54" s="40">
        <v>713</v>
      </c>
      <c r="B54" s="40" t="s">
        <v>194</v>
      </c>
      <c r="C54" s="40" t="s">
        <v>86</v>
      </c>
      <c r="D54" t="str">
        <f>VLOOKUP(A:A,认购原表!B:D,3,0)</f>
        <v>四川太极都江堰聚源镇药店</v>
      </c>
    </row>
    <row r="55" ht="13.5" spans="1:4">
      <c r="A55" s="40">
        <v>712</v>
      </c>
      <c r="B55" s="40" t="s">
        <v>195</v>
      </c>
      <c r="C55" s="40" t="s">
        <v>61</v>
      </c>
      <c r="D55" t="str">
        <f>VLOOKUP(A:A,认购原表!B:D,3,0)</f>
        <v>四川太极成华区华泰路药店</v>
      </c>
    </row>
    <row r="56" ht="13.5" spans="1:4">
      <c r="A56" s="40">
        <v>716</v>
      </c>
      <c r="B56" s="40" t="s">
        <v>196</v>
      </c>
      <c r="C56" s="40" t="s">
        <v>31</v>
      </c>
      <c r="D56" t="str">
        <f>VLOOKUP(A:A,认购原表!B:D,3,0)</f>
        <v>四川太极大邑县沙渠镇方圆路药店</v>
      </c>
    </row>
    <row r="57" ht="13.5" spans="1:4">
      <c r="A57" s="40">
        <v>721</v>
      </c>
      <c r="B57" s="40" t="s">
        <v>197</v>
      </c>
      <c r="C57" s="40" t="s">
        <v>20</v>
      </c>
      <c r="D57" t="str">
        <f>VLOOKUP(A:A,认购原表!B:D,3,0)</f>
        <v>四川太极邛崃市临邛镇洪川小区药店</v>
      </c>
    </row>
    <row r="58" ht="13.5" spans="1:4">
      <c r="A58" s="40">
        <v>717</v>
      </c>
      <c r="B58" s="40" t="s">
        <v>198</v>
      </c>
      <c r="C58" s="40" t="s">
        <v>31</v>
      </c>
      <c r="D58" t="str">
        <f>VLOOKUP(A:A,认购原表!B:D,3,0)</f>
        <v>四川太极大邑县晋原镇通达东路五段药店</v>
      </c>
    </row>
    <row r="59" ht="13.5" spans="1:4">
      <c r="A59" s="40">
        <v>720</v>
      </c>
      <c r="B59" s="40" t="s">
        <v>199</v>
      </c>
      <c r="C59" s="40" t="s">
        <v>31</v>
      </c>
      <c r="D59" t="str">
        <f>VLOOKUP(A:A,认购原表!B:D,3,0)</f>
        <v>四川太极大邑县新场镇文昌街药店</v>
      </c>
    </row>
    <row r="60" ht="13.5" spans="1:4">
      <c r="A60" s="40">
        <v>723</v>
      </c>
      <c r="B60" s="40" t="s">
        <v>200</v>
      </c>
      <c r="C60" s="40" t="s">
        <v>38</v>
      </c>
      <c r="D60" t="str">
        <f>VLOOKUP(A:A,认购原表!B:D,3,0)</f>
        <v>四川太极锦江区柳翠路药店</v>
      </c>
    </row>
    <row r="61" ht="13.5" spans="1:4">
      <c r="A61" s="40">
        <v>746</v>
      </c>
      <c r="B61" s="40" t="s">
        <v>201</v>
      </c>
      <c r="C61" s="40" t="s">
        <v>31</v>
      </c>
      <c r="D61" t="str">
        <f>VLOOKUP(A:A,认购原表!B:D,3,0)</f>
        <v>四川太极大邑县晋原镇内蒙古大道桃源药店</v>
      </c>
    </row>
    <row r="62" ht="13.5" spans="1:4">
      <c r="A62" s="40">
        <v>724</v>
      </c>
      <c r="B62" s="40" t="s">
        <v>202</v>
      </c>
      <c r="C62" s="40" t="s">
        <v>61</v>
      </c>
      <c r="D62" t="str">
        <f>VLOOKUP(A:A,认购原表!B:D,3,0)</f>
        <v>四川太极锦江区观音桥街药店</v>
      </c>
    </row>
    <row r="63" ht="13.5" spans="1:4">
      <c r="A63" s="40">
        <v>726</v>
      </c>
      <c r="B63" s="40" t="s">
        <v>203</v>
      </c>
      <c r="C63" s="40" t="s">
        <v>107</v>
      </c>
      <c r="D63" t="str">
        <f>VLOOKUP(A:A,认购原表!B:D,3,0)</f>
        <v>四川太极金牛区交大路第三药店</v>
      </c>
    </row>
    <row r="64" ht="13.5" spans="1:4">
      <c r="A64" s="40">
        <v>727</v>
      </c>
      <c r="B64" s="40" t="s">
        <v>204</v>
      </c>
      <c r="C64" s="40" t="s">
        <v>107</v>
      </c>
      <c r="D64" t="str">
        <f>VLOOKUP(A:A,认购原表!B:D,3,0)</f>
        <v>四川太极金牛区黄苑东街药店</v>
      </c>
    </row>
    <row r="65" ht="13.5" spans="1:4">
      <c r="A65" s="40">
        <v>732</v>
      </c>
      <c r="B65" s="40" t="s">
        <v>205</v>
      </c>
      <c r="C65" s="40" t="s">
        <v>20</v>
      </c>
      <c r="D65" t="str">
        <f>VLOOKUP(A:A,认购原表!B:D,3,0)</f>
        <v>四川太极邛崃市羊安镇永康大道药店</v>
      </c>
    </row>
    <row r="66" ht="13.5" spans="1:4">
      <c r="A66" s="40">
        <v>730</v>
      </c>
      <c r="B66" s="40" t="s">
        <v>206</v>
      </c>
      <c r="C66" s="40" t="s">
        <v>107</v>
      </c>
      <c r="D66" t="str">
        <f>VLOOKUP(A:A,认购原表!B:D,3,0)</f>
        <v>四川太极新都区新繁镇繁江北路药店</v>
      </c>
    </row>
    <row r="67" ht="13.5" spans="1:4">
      <c r="A67" s="40">
        <v>737</v>
      </c>
      <c r="B67" s="40" t="s">
        <v>207</v>
      </c>
      <c r="C67" s="40" t="s">
        <v>61</v>
      </c>
      <c r="D67" t="str">
        <f>VLOOKUP(A:A,认购原表!B:D,3,0)</f>
        <v>四川太极高新区大源北街药店</v>
      </c>
    </row>
    <row r="68" ht="13.5" spans="1:4">
      <c r="A68" s="40">
        <v>738</v>
      </c>
      <c r="B68" s="40" t="s">
        <v>208</v>
      </c>
      <c r="C68" s="40" t="s">
        <v>86</v>
      </c>
      <c r="D68" t="str">
        <f>VLOOKUP(A:A,认购原表!B:D,3,0)</f>
        <v>四川太极都江堰市蒲阳路药店</v>
      </c>
    </row>
    <row r="69" ht="13.5" spans="1:4">
      <c r="A69" s="40">
        <v>740</v>
      </c>
      <c r="B69" s="40" t="s">
        <v>209</v>
      </c>
      <c r="C69" s="40" t="s">
        <v>61</v>
      </c>
      <c r="D69" t="str">
        <f>VLOOKUP(A:A,认购原表!B:D,3,0)</f>
        <v>四川太极成华区华康路药店</v>
      </c>
    </row>
    <row r="70" ht="13.5" spans="1:4">
      <c r="A70" s="40">
        <v>741</v>
      </c>
      <c r="B70" s="40" t="s">
        <v>210</v>
      </c>
      <c r="C70" s="40" t="s">
        <v>38</v>
      </c>
      <c r="D70" t="str">
        <f>VLOOKUP(A:A,认购原表!B:D,3,0)</f>
        <v>四川太极成华区新怡路店</v>
      </c>
    </row>
    <row r="71" ht="13.5" spans="1:4">
      <c r="A71" s="40">
        <v>743</v>
      </c>
      <c r="B71" s="40" t="s">
        <v>211</v>
      </c>
      <c r="C71" s="40" t="s">
        <v>61</v>
      </c>
      <c r="D71" t="str">
        <f>VLOOKUP(A:A,认购原表!B:D,3,0)</f>
        <v>四川太极成华区万宇路药店</v>
      </c>
    </row>
    <row r="72" ht="13.5" spans="1:4">
      <c r="A72" s="40">
        <v>742</v>
      </c>
      <c r="B72" s="40" t="s">
        <v>212</v>
      </c>
      <c r="C72" s="40" t="s">
        <v>38</v>
      </c>
      <c r="D72" t="str">
        <f>VLOOKUP(A:A,认购原表!B:D,3,0)</f>
        <v>四川太极锦江区庆云南街药店</v>
      </c>
    </row>
    <row r="73" ht="13.5" spans="1:4">
      <c r="A73" s="40">
        <v>347</v>
      </c>
      <c r="B73" s="40" t="s">
        <v>213</v>
      </c>
      <c r="C73" s="40" t="s">
        <v>107</v>
      </c>
      <c r="D73" t="str">
        <f>VLOOKUP(A:A,认购原表!B:D,3,0)</f>
        <v>四川太极清江东路2药店</v>
      </c>
    </row>
    <row r="74" ht="13.5" spans="1:4">
      <c r="A74" s="40">
        <v>733</v>
      </c>
      <c r="B74" s="40" t="s">
        <v>214</v>
      </c>
      <c r="C74" s="40" t="s">
        <v>61</v>
      </c>
      <c r="D74" t="str">
        <f>VLOOKUP(A:A,认购原表!B:D,3,0)</f>
        <v>四川太极双流区东升街道三强西路药店</v>
      </c>
    </row>
    <row r="75" ht="13.5" spans="1:4">
      <c r="A75" s="40">
        <v>744</v>
      </c>
      <c r="B75" s="40" t="s">
        <v>215</v>
      </c>
      <c r="C75" s="40" t="s">
        <v>38</v>
      </c>
      <c r="D75" t="str">
        <f>VLOOKUP(A:A,认购原表!B:D,3,0)</f>
        <v>四川太极武侯区科华街药店</v>
      </c>
    </row>
    <row r="76" ht="13.5" spans="1:4">
      <c r="A76" s="40">
        <v>745</v>
      </c>
      <c r="B76" s="40" t="s">
        <v>216</v>
      </c>
      <c r="C76" s="40" t="s">
        <v>107</v>
      </c>
      <c r="D76" t="str">
        <f>VLOOKUP(A:A,认购原表!B:D,3,0)</f>
        <v>四川太极金牛区金沙路药店</v>
      </c>
    </row>
    <row r="77" ht="13.5" spans="1:4">
      <c r="A77" s="40">
        <v>718</v>
      </c>
      <c r="B77" s="40" t="s">
        <v>217</v>
      </c>
      <c r="C77" s="40" t="s">
        <v>38</v>
      </c>
      <c r="D77" t="str">
        <f>VLOOKUP(A:A,认购原表!B:D,3,0)</f>
        <v>四川太极龙泉驿区龙泉街道驿生路药店</v>
      </c>
    </row>
    <row r="78" ht="13.5" spans="1:4">
      <c r="A78" s="40">
        <v>747</v>
      </c>
      <c r="B78" s="40" t="s">
        <v>218</v>
      </c>
      <c r="C78" s="40" t="s">
        <v>38</v>
      </c>
      <c r="D78" t="str">
        <f>VLOOKUP(A:A,认购原表!B:D,3,0)</f>
        <v>四川太极郫县郫筒镇一环路东南段药店</v>
      </c>
    </row>
    <row r="79" ht="13.5" spans="1:4">
      <c r="A79" s="40">
        <v>748</v>
      </c>
      <c r="B79" s="40" t="s">
        <v>219</v>
      </c>
      <c r="C79" s="40" t="s">
        <v>31</v>
      </c>
      <c r="D79" t="str">
        <f>VLOOKUP(A:A,认购原表!B:D,3,0)</f>
        <v>四川太极大邑县晋原镇东街药店</v>
      </c>
    </row>
    <row r="80" ht="13.5" spans="1:4">
      <c r="A80" s="40">
        <v>750</v>
      </c>
      <c r="B80" s="40" t="s">
        <v>220</v>
      </c>
      <c r="C80" s="40" t="s">
        <v>61</v>
      </c>
      <c r="D80" t="str">
        <f>VLOOKUP(A:A,认购原表!B:D,3,0)</f>
        <v>成都成汉太极大药房有限公司</v>
      </c>
    </row>
    <row r="81" ht="13.5" spans="1:4">
      <c r="A81" s="40">
        <v>752</v>
      </c>
      <c r="B81" s="40" t="s">
        <v>221</v>
      </c>
      <c r="C81" s="40" t="s">
        <v>107</v>
      </c>
      <c r="D81" t="str">
        <f>VLOOKUP(A:A,认购原表!B:D,3,0)</f>
        <v>四川太极大药房连锁有限公司武侯区聚萃街药店</v>
      </c>
    </row>
    <row r="82" ht="13.5" spans="1:4">
      <c r="A82" s="40">
        <v>753</v>
      </c>
      <c r="B82" s="40" t="s">
        <v>222</v>
      </c>
      <c r="C82" s="40" t="s">
        <v>61</v>
      </c>
      <c r="D82" t="str">
        <f>VLOOKUP(A:A,认购原表!B:D,3,0)</f>
        <v>四川太极锦江区合欢树街药店</v>
      </c>
    </row>
    <row r="83" ht="13.5" spans="1:4">
      <c r="A83" s="40">
        <v>754</v>
      </c>
      <c r="B83" s="40" t="s">
        <v>223</v>
      </c>
      <c r="C83" s="40" t="s">
        <v>86</v>
      </c>
      <c r="D83" t="str">
        <f>VLOOKUP(A:A,认购原表!B:D,3,0)</f>
        <v>四川太极崇州市崇阳镇尚贤坊街药店</v>
      </c>
    </row>
    <row r="84" ht="13.5" spans="1:4">
      <c r="A84" s="40">
        <v>101453</v>
      </c>
      <c r="B84" s="40" t="s">
        <v>224</v>
      </c>
      <c r="C84" s="40" t="s">
        <v>86</v>
      </c>
      <c r="D84" t="str">
        <f>VLOOKUP(A:A,认购原表!B:D,3,0)</f>
        <v>四川太极温江区公平街道江安路药店</v>
      </c>
    </row>
    <row r="85" ht="13.5" spans="1:4">
      <c r="A85" s="40">
        <v>102479</v>
      </c>
      <c r="B85" s="40" t="s">
        <v>225</v>
      </c>
      <c r="C85" s="40" t="s">
        <v>38</v>
      </c>
      <c r="D85" t="str">
        <f>VLOOKUP(A:A,认购原表!B:D,3,0)</f>
        <v>四川太极锦江区劼人路药店</v>
      </c>
    </row>
    <row r="86" ht="13.5" spans="1:4">
      <c r="A86" s="40">
        <v>102478</v>
      </c>
      <c r="B86" s="40" t="s">
        <v>226</v>
      </c>
      <c r="C86" s="40" t="s">
        <v>38</v>
      </c>
      <c r="D86" t="str">
        <f>VLOOKUP(A:A,认购原表!B:D,3,0)</f>
        <v>四川太极锦江区静明路药店</v>
      </c>
    </row>
    <row r="87" ht="13.5" spans="1:4">
      <c r="A87" s="40">
        <v>102567</v>
      </c>
      <c r="B87" s="40" t="s">
        <v>227</v>
      </c>
      <c r="C87" s="40" t="s">
        <v>37</v>
      </c>
      <c r="D87" t="str">
        <f>VLOOKUP(A:A,认购原表!B:D,3,0)</f>
        <v>四川太极新津县五津镇武阳西路药店</v>
      </c>
    </row>
    <row r="88" ht="13.5" spans="1:4">
      <c r="A88" s="40">
        <v>102564</v>
      </c>
      <c r="B88" s="40" t="s">
        <v>228</v>
      </c>
      <c r="C88" s="40" t="s">
        <v>20</v>
      </c>
      <c r="D88" t="str">
        <f>VLOOKUP(A:A,认购原表!B:D,3,0)</f>
        <v>四川太极邛崃市临邛镇翠荫街药店</v>
      </c>
    </row>
    <row r="89" ht="13.5" spans="1:4">
      <c r="A89" s="40">
        <v>102565</v>
      </c>
      <c r="B89" s="40" t="s">
        <v>229</v>
      </c>
      <c r="C89" s="40" t="s">
        <v>107</v>
      </c>
      <c r="D89" t="str">
        <f>VLOOKUP(A:A,认购原表!B:D,3,0)</f>
        <v>四川太极武侯区佳灵路药店</v>
      </c>
    </row>
    <row r="90" ht="13.5" spans="1:4">
      <c r="A90" s="40">
        <v>102934</v>
      </c>
      <c r="B90" s="40" t="s">
        <v>230</v>
      </c>
      <c r="C90" s="40" t="s">
        <v>107</v>
      </c>
      <c r="D90" t="str">
        <f>VLOOKUP(A:A,认购原表!B:D,3,0)</f>
        <v>四川太极金牛区银河北街药店</v>
      </c>
    </row>
    <row r="91" ht="13.5" spans="1:4">
      <c r="A91" s="40">
        <v>102935</v>
      </c>
      <c r="B91" s="40" t="s">
        <v>231</v>
      </c>
      <c r="C91" s="40" t="s">
        <v>38</v>
      </c>
      <c r="D91" t="str">
        <f>VLOOKUP(A:A,认购原表!B:D,3,0)</f>
        <v>四川太极青羊区童子街药店</v>
      </c>
    </row>
    <row r="92" ht="13.5" spans="1:4">
      <c r="A92" s="40">
        <v>103198</v>
      </c>
      <c r="B92" s="40" t="s">
        <v>232</v>
      </c>
      <c r="C92" s="40" t="s">
        <v>107</v>
      </c>
      <c r="D92" t="str">
        <f>VLOOKUP(A:A,认购原表!B:D,3,0)</f>
        <v>四川太极青羊区贝森北路药店</v>
      </c>
    </row>
    <row r="93" ht="13.5" spans="1:4">
      <c r="A93" s="40">
        <v>103199</v>
      </c>
      <c r="B93" s="40" t="s">
        <v>233</v>
      </c>
      <c r="C93" s="40" t="s">
        <v>107</v>
      </c>
      <c r="D93" t="str">
        <f>VLOOKUP(A:A,认购原表!B:D,3,0)</f>
        <v>四川太极成华区西林一街药店</v>
      </c>
    </row>
    <row r="94" ht="13.5" spans="1:4">
      <c r="A94" s="40">
        <v>103639</v>
      </c>
      <c r="B94" s="40" t="s">
        <v>234</v>
      </c>
      <c r="C94" s="40" t="s">
        <v>61</v>
      </c>
      <c r="D94" t="str">
        <f>VLOOKUP(A:A,认购原表!B:D,3,0)</f>
        <v>四川太极成华区金马河路药店</v>
      </c>
    </row>
    <row r="95" spans="1:4">
      <c r="A95" s="31">
        <v>104838</v>
      </c>
      <c r="B95" s="31" t="s">
        <v>235</v>
      </c>
      <c r="C95" s="31" t="s">
        <v>86</v>
      </c>
      <c r="D95" t="str">
        <f>VLOOKUP(A:A,认购原表!B:D,3,0)</f>
        <v>四川太极崇州市崇阳镇蜀州中路药店</v>
      </c>
    </row>
    <row r="96" spans="1:4">
      <c r="A96" s="31">
        <v>104533</v>
      </c>
      <c r="B96" s="31" t="s">
        <v>236</v>
      </c>
      <c r="C96" s="31" t="s">
        <v>86</v>
      </c>
      <c r="D96" t="str">
        <f>VLOOKUP(A:A,认购原表!B:D,3,0)</f>
        <v>四川太极大邑县晋原镇潘家街药店</v>
      </c>
    </row>
    <row r="97" spans="1:4">
      <c r="A97" s="31">
        <v>104429</v>
      </c>
      <c r="B97" s="31" t="s">
        <v>237</v>
      </c>
      <c r="C97" s="31" t="s">
        <v>107</v>
      </c>
      <c r="D97" t="str">
        <f>VLOOKUP(A:A,认购原表!B:D,3,0)</f>
        <v>四川太极武侯区大华街药店</v>
      </c>
    </row>
    <row r="98" spans="1:4">
      <c r="A98" s="31">
        <v>104430</v>
      </c>
      <c r="B98" s="31" t="s">
        <v>238</v>
      </c>
      <c r="C98" s="31" t="s">
        <v>61</v>
      </c>
      <c r="D98" t="str">
        <f>VLOOKUP(A:A,认购原表!B:D,3,0)</f>
        <v>四川太极高新区中和大道药店</v>
      </c>
    </row>
    <row r="99" spans="1:4">
      <c r="A99" s="31">
        <v>104428</v>
      </c>
      <c r="B99" s="31" t="s">
        <v>239</v>
      </c>
      <c r="C99" s="31" t="s">
        <v>86</v>
      </c>
      <c r="D99" t="str">
        <f>VLOOKUP(A:A,认购原表!B:D,3,0)</f>
        <v>四川太极崇州市崇阳镇永康东路药店 </v>
      </c>
    </row>
    <row r="100" spans="1:4">
      <c r="A100" s="31">
        <v>105267</v>
      </c>
      <c r="B100" s="31" t="s">
        <v>133</v>
      </c>
      <c r="C100" s="31" t="s">
        <v>107</v>
      </c>
      <c r="D100" t="str">
        <f>VLOOKUP(A:A,认购原表!B:D,3,0)</f>
        <v>蜀汉路</v>
      </c>
    </row>
    <row r="101" spans="1:4">
      <c r="A101" s="31">
        <v>105396</v>
      </c>
      <c r="B101" s="31" t="s">
        <v>240</v>
      </c>
      <c r="C101" s="31" t="s">
        <v>61</v>
      </c>
      <c r="D101" t="str">
        <f>VLOOKUP(A:A,认购原表!B:D,3,0)</f>
        <v>四川太极武侯区航中街药店</v>
      </c>
    </row>
    <row r="102" spans="1:4">
      <c r="A102" s="13">
        <v>105751</v>
      </c>
      <c r="B102" s="14" t="s">
        <v>241</v>
      </c>
      <c r="C102" s="31" t="s">
        <v>61</v>
      </c>
      <c r="D102" t="str">
        <f>VLOOKUP(A:A,认购原表!B:D,3,0)</f>
        <v>四川太极高新区新下街药店</v>
      </c>
    </row>
    <row r="103" spans="1:4">
      <c r="A103" s="13">
        <v>105910</v>
      </c>
      <c r="B103" s="14" t="s">
        <v>83</v>
      </c>
      <c r="C103" s="31" t="s">
        <v>61</v>
      </c>
      <c r="D103" t="str">
        <f>VLOOKUP(A:A,认购原表!B:D,3,0)</f>
        <v>四川太极高新区紫薇东路药店</v>
      </c>
    </row>
    <row r="104" spans="1:4">
      <c r="A104" s="13">
        <v>106066</v>
      </c>
      <c r="B104" s="14" t="s">
        <v>242</v>
      </c>
      <c r="C104" s="31" t="s">
        <v>142</v>
      </c>
      <c r="D104" t="str">
        <f>VLOOKUP(A:A,认购原表!B:D,3,0)</f>
        <v>四川太极锦江区梨花街药店</v>
      </c>
    </row>
    <row r="105" spans="1:4">
      <c r="A105" s="41">
        <v>106569</v>
      </c>
      <c r="B105" s="41" t="s">
        <v>136</v>
      </c>
      <c r="C105" s="31" t="s">
        <v>107</v>
      </c>
      <c r="D105" t="str">
        <f>VLOOKUP(A:A,认购原表!B:D,3,0)</f>
        <v>四川太极武侯区大悦路药店</v>
      </c>
    </row>
    <row r="106" spans="1:4">
      <c r="A106" s="42">
        <v>106485</v>
      </c>
      <c r="B106" s="42" t="s">
        <v>243</v>
      </c>
      <c r="C106" s="43" t="s">
        <v>61</v>
      </c>
      <c r="D106" t="str">
        <f>VLOOKUP(A:A,认购原表!B:D,3,0)</f>
        <v>成都高新区元华二巷药店</v>
      </c>
    </row>
    <row r="107" spans="1:4">
      <c r="A107" s="41">
        <v>106399</v>
      </c>
      <c r="B107" s="41" t="s">
        <v>244</v>
      </c>
      <c r="C107" s="31" t="s">
        <v>107</v>
      </c>
      <c r="D107" t="str">
        <f>VLOOKUP(A:A,认购原表!B:D,3,0)</f>
        <v>蜀辉路店</v>
      </c>
    </row>
    <row r="108" spans="1:4">
      <c r="A108" s="41">
        <v>106568</v>
      </c>
      <c r="B108" s="41" t="s">
        <v>85</v>
      </c>
      <c r="C108" s="31" t="s">
        <v>61</v>
      </c>
      <c r="D108" t="str">
        <f>VLOOKUP(A:A,认购原表!B:D,3,0)</f>
        <v>四川太极高新区中和公济桥路药店</v>
      </c>
    </row>
    <row r="109" spans="1:4">
      <c r="A109" s="44">
        <v>106865</v>
      </c>
      <c r="B109" s="45" t="s">
        <v>245</v>
      </c>
      <c r="C109" s="44" t="s">
        <v>107</v>
      </c>
      <c r="D109" t="str">
        <f>VLOOKUP(A:A,认购原表!B:D,3,0)</f>
        <v>四川太极武侯区丝竹路药店</v>
      </c>
    </row>
    <row r="110" spans="1:4">
      <c r="A110" s="13">
        <v>107658</v>
      </c>
      <c r="B110" s="14" t="s">
        <v>246</v>
      </c>
      <c r="C110" s="13" t="s">
        <v>107</v>
      </c>
      <c r="D110" t="str">
        <f>VLOOKUP(A:A,认购原表!B:D,3,0)</f>
        <v>四川太极新都区新都街道万和北路药店</v>
      </c>
    </row>
    <row r="111" spans="1:4">
      <c r="A111" s="44">
        <v>107829</v>
      </c>
      <c r="B111" s="45" t="s">
        <v>247</v>
      </c>
      <c r="C111" s="44" t="s">
        <v>38</v>
      </c>
      <c r="D111" t="str">
        <f>VLOOKUP(A:A,认购原表!B:D,3,0)</f>
        <v>四川太极金牛区解放路药店</v>
      </c>
    </row>
    <row r="112" spans="1:4">
      <c r="A112" s="13">
        <v>107728</v>
      </c>
      <c r="B112" s="14" t="s">
        <v>30</v>
      </c>
      <c r="C112" s="13" t="s">
        <v>31</v>
      </c>
      <c r="D112" t="str">
        <f>VLOOKUP(A:A,认购原表!B:D,3,0)</f>
        <v>大邑北街</v>
      </c>
    </row>
    <row r="113" spans="1:4">
      <c r="A113" s="44">
        <v>108277</v>
      </c>
      <c r="B113" s="45" t="s">
        <v>137</v>
      </c>
      <c r="C113" s="46" t="s">
        <v>107</v>
      </c>
      <c r="D113" t="str">
        <f>VLOOKUP(A:A,认购原表!B:D,3,0)</f>
        <v>四川太极金牛区银沙路药店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6"/>
  <sheetViews>
    <sheetView tabSelected="1" workbookViewId="0">
      <pane ySplit="4" topLeftCell="A5" activePane="bottomLeft" state="frozen"/>
      <selection/>
      <selection pane="bottomLeft" activeCell="F93" sqref="F93"/>
    </sheetView>
  </sheetViews>
  <sheetFormatPr defaultColWidth="9" defaultRowHeight="13.5"/>
  <cols>
    <col min="1" max="1" width="9" hidden="1" customWidth="1"/>
    <col min="4" max="4" width="17.725" customWidth="1"/>
    <col min="12" max="12" width="9" customWidth="1"/>
    <col min="13" max="13" width="9.63333333333333" customWidth="1"/>
    <col min="14" max="14" width="7.63333333333333" customWidth="1"/>
    <col min="15" max="15" width="6.36666666666667" hidden="1" customWidth="1"/>
    <col min="16" max="16" width="6.26666666666667" hidden="1" customWidth="1"/>
    <col min="17" max="17" width="5.09166666666667" hidden="1" customWidth="1"/>
    <col min="18" max="18" width="5" hidden="1" customWidth="1"/>
    <col min="19" max="19" width="5.90833333333333" hidden="1" customWidth="1"/>
    <col min="20" max="20" width="9" style="2" customWidth="1"/>
    <col min="21" max="21" width="10.9083333333333" style="2" customWidth="1"/>
    <col min="22" max="22" width="9" customWidth="1"/>
  </cols>
  <sheetData>
    <row r="1" ht="54" customHeight="1" spans="1:2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6"/>
    </row>
    <row r="2" spans="1:2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7"/>
    </row>
    <row r="3" spans="1:21">
      <c r="A3" s="7" t="s">
        <v>2</v>
      </c>
      <c r="B3" s="7" t="s">
        <v>3</v>
      </c>
      <c r="C3" s="7" t="s">
        <v>4</v>
      </c>
      <c r="D3" s="7" t="s">
        <v>5</v>
      </c>
      <c r="E3" s="3" t="s">
        <v>6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6"/>
    </row>
    <row r="4" s="1" customFormat="1" ht="36" spans="1:21">
      <c r="A4" s="8"/>
      <c r="B4" s="9"/>
      <c r="C4" s="9"/>
      <c r="D4" s="9"/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10</v>
      </c>
      <c r="K4" s="10" t="s">
        <v>12</v>
      </c>
      <c r="L4" s="10" t="s">
        <v>248</v>
      </c>
      <c r="M4" s="18" t="s">
        <v>249</v>
      </c>
      <c r="N4" s="18" t="s">
        <v>250</v>
      </c>
      <c r="O4" s="19" t="s">
        <v>251</v>
      </c>
      <c r="P4" s="19" t="s">
        <v>252</v>
      </c>
      <c r="Q4" s="19" t="s">
        <v>253</v>
      </c>
      <c r="R4" s="19" t="s">
        <v>254</v>
      </c>
      <c r="S4" s="19" t="s">
        <v>255</v>
      </c>
      <c r="T4" s="28" t="s">
        <v>256</v>
      </c>
      <c r="U4" s="29" t="s">
        <v>257</v>
      </c>
    </row>
    <row r="5" spans="1:21">
      <c r="A5" s="11">
        <v>1</v>
      </c>
      <c r="B5" s="11">
        <v>102564</v>
      </c>
      <c r="C5" s="11" t="s">
        <v>14</v>
      </c>
      <c r="D5" s="11" t="s">
        <v>15</v>
      </c>
      <c r="E5" s="11">
        <v>3</v>
      </c>
      <c r="F5" s="11">
        <v>2</v>
      </c>
      <c r="G5" s="11">
        <v>4</v>
      </c>
      <c r="H5" s="11">
        <v>4</v>
      </c>
      <c r="I5" s="11">
        <v>5</v>
      </c>
      <c r="J5" s="11">
        <v>6</v>
      </c>
      <c r="K5" s="11">
        <v>1</v>
      </c>
      <c r="L5" s="20">
        <f>E5*F5</f>
        <v>6</v>
      </c>
      <c r="M5" s="21">
        <f>VLOOKUP(B5,[1]Sheet1!$A$1:$C$65536,3,0)</f>
        <v>2</v>
      </c>
      <c r="N5" s="21">
        <f>Q5+R5+S5</f>
        <v>4</v>
      </c>
      <c r="O5" s="22">
        <f>M5-G5</f>
        <v>-2</v>
      </c>
      <c r="P5" s="22">
        <f>M5-I5</f>
        <v>-3</v>
      </c>
      <c r="Q5" s="11">
        <f>M5*F5</f>
        <v>4</v>
      </c>
      <c r="R5" s="11"/>
      <c r="S5" s="11"/>
      <c r="T5" s="20">
        <f>N5-L5</f>
        <v>-2</v>
      </c>
      <c r="U5" s="20"/>
    </row>
    <row r="6" spans="1:21">
      <c r="A6" s="11">
        <v>2</v>
      </c>
      <c r="B6" s="11">
        <v>341</v>
      </c>
      <c r="C6" s="11" t="s">
        <v>14</v>
      </c>
      <c r="D6" s="11" t="s">
        <v>16</v>
      </c>
      <c r="E6" s="11">
        <v>21</v>
      </c>
      <c r="F6" s="11">
        <v>2</v>
      </c>
      <c r="G6" s="11">
        <v>27</v>
      </c>
      <c r="H6" s="11">
        <v>4</v>
      </c>
      <c r="I6" s="11">
        <v>32</v>
      </c>
      <c r="J6" s="11">
        <v>6</v>
      </c>
      <c r="K6" s="11">
        <v>3</v>
      </c>
      <c r="L6" s="20">
        <f t="shared" ref="L6:L8" si="0">I6*J6</f>
        <v>192</v>
      </c>
      <c r="M6" s="21">
        <f>VLOOKUP(B6,[1]Sheet1!$A$1:$C$65536,3,0)</f>
        <v>28</v>
      </c>
      <c r="N6" s="21">
        <f t="shared" ref="N6:N37" si="1">Q6+R6+S6</f>
        <v>112</v>
      </c>
      <c r="O6" s="22">
        <f t="shared" ref="O6:O37" si="2">M6-G6</f>
        <v>1</v>
      </c>
      <c r="P6" s="22">
        <f t="shared" ref="P6:P37" si="3">M6-I6</f>
        <v>-4</v>
      </c>
      <c r="Q6" s="11"/>
      <c r="R6" s="11">
        <f>M6*H6</f>
        <v>112</v>
      </c>
      <c r="S6" s="11"/>
      <c r="T6" s="20">
        <f t="shared" ref="T6:T37" si="4">N6-L6</f>
        <v>-80</v>
      </c>
      <c r="U6" s="20"/>
    </row>
    <row r="7" spans="1:21">
      <c r="A7" s="11">
        <v>3</v>
      </c>
      <c r="B7" s="11">
        <v>591</v>
      </c>
      <c r="C7" s="11" t="s">
        <v>14</v>
      </c>
      <c r="D7" s="11" t="s">
        <v>17</v>
      </c>
      <c r="E7" s="11">
        <v>5</v>
      </c>
      <c r="F7" s="11">
        <v>2</v>
      </c>
      <c r="G7" s="11">
        <v>7</v>
      </c>
      <c r="H7" s="11">
        <v>4</v>
      </c>
      <c r="I7" s="11">
        <v>9</v>
      </c>
      <c r="J7" s="11">
        <v>6</v>
      </c>
      <c r="K7" s="11">
        <v>3</v>
      </c>
      <c r="L7" s="20">
        <f t="shared" si="0"/>
        <v>54</v>
      </c>
      <c r="M7" s="21">
        <f>VLOOKUP(B7,[1]Sheet1!$A$1:$C$65536,3,0)</f>
        <v>7</v>
      </c>
      <c r="N7" s="21">
        <f t="shared" si="1"/>
        <v>28</v>
      </c>
      <c r="O7" s="22">
        <f t="shared" si="2"/>
        <v>0</v>
      </c>
      <c r="P7" s="22">
        <f t="shared" si="3"/>
        <v>-2</v>
      </c>
      <c r="Q7" s="11"/>
      <c r="R7" s="11">
        <f>M7*H7</f>
        <v>28</v>
      </c>
      <c r="S7" s="11"/>
      <c r="T7" s="20">
        <f t="shared" si="4"/>
        <v>-26</v>
      </c>
      <c r="U7" s="20"/>
    </row>
    <row r="8" spans="1:21">
      <c r="A8" s="11">
        <v>4</v>
      </c>
      <c r="B8" s="11">
        <v>721</v>
      </c>
      <c r="C8" s="11" t="s">
        <v>14</v>
      </c>
      <c r="D8" s="11" t="s">
        <v>18</v>
      </c>
      <c r="E8" s="11">
        <v>5</v>
      </c>
      <c r="F8" s="11">
        <v>2</v>
      </c>
      <c r="G8" s="11">
        <v>7</v>
      </c>
      <c r="H8" s="11">
        <v>4</v>
      </c>
      <c r="I8" s="11">
        <v>9</v>
      </c>
      <c r="J8" s="11">
        <v>6</v>
      </c>
      <c r="K8" s="11">
        <v>3</v>
      </c>
      <c r="L8" s="20">
        <f t="shared" si="0"/>
        <v>54</v>
      </c>
      <c r="M8" s="21">
        <f>VLOOKUP(B8,[1]Sheet1!$A$1:$C$65536,3,0)</f>
        <v>11</v>
      </c>
      <c r="N8" s="21">
        <f t="shared" si="1"/>
        <v>66</v>
      </c>
      <c r="O8" s="22">
        <f t="shared" si="2"/>
        <v>4</v>
      </c>
      <c r="P8" s="22">
        <f t="shared" si="3"/>
        <v>2</v>
      </c>
      <c r="Q8" s="11"/>
      <c r="R8" s="11">
        <v>0</v>
      </c>
      <c r="S8" s="11">
        <f>M8*J8</f>
        <v>66</v>
      </c>
      <c r="T8" s="20"/>
      <c r="U8" s="20">
        <v>12</v>
      </c>
    </row>
    <row r="9" spans="1:21">
      <c r="A9" s="11">
        <v>5</v>
      </c>
      <c r="B9" s="11">
        <v>732</v>
      </c>
      <c r="C9" s="11" t="s">
        <v>14</v>
      </c>
      <c r="D9" s="11" t="s">
        <v>19</v>
      </c>
      <c r="E9" s="11">
        <v>5</v>
      </c>
      <c r="F9" s="11">
        <v>2</v>
      </c>
      <c r="G9" s="11">
        <v>7</v>
      </c>
      <c r="H9" s="11">
        <v>4</v>
      </c>
      <c r="I9" s="11">
        <v>9</v>
      </c>
      <c r="J9" s="11">
        <v>6</v>
      </c>
      <c r="K9" s="11">
        <v>1</v>
      </c>
      <c r="L9" s="20">
        <f>E9*F9</f>
        <v>10</v>
      </c>
      <c r="M9" s="21">
        <f>VLOOKUP(B9,[1]Sheet1!$A$1:$C$65536,3,0)</f>
        <v>1</v>
      </c>
      <c r="N9" s="21">
        <f t="shared" si="1"/>
        <v>2</v>
      </c>
      <c r="O9" s="22">
        <f t="shared" si="2"/>
        <v>-6</v>
      </c>
      <c r="P9" s="22">
        <f t="shared" si="3"/>
        <v>-8</v>
      </c>
      <c r="Q9" s="11">
        <f>M9*F9</f>
        <v>2</v>
      </c>
      <c r="R9" s="11"/>
      <c r="S9" s="11"/>
      <c r="T9" s="20">
        <f t="shared" si="4"/>
        <v>-8</v>
      </c>
      <c r="U9" s="20"/>
    </row>
    <row r="10" spans="1:21">
      <c r="A10" s="11"/>
      <c r="B10" s="11"/>
      <c r="C10" s="12" t="s">
        <v>20</v>
      </c>
      <c r="D10" s="11"/>
      <c r="E10" s="11"/>
      <c r="F10" s="11"/>
      <c r="G10" s="11"/>
      <c r="H10" s="11"/>
      <c r="I10" s="11"/>
      <c r="J10" s="11"/>
      <c r="K10" s="11"/>
      <c r="L10" s="23">
        <f>SUM(L5:L9)</f>
        <v>316</v>
      </c>
      <c r="M10" s="21">
        <f>SUM(M5:M9)</f>
        <v>49</v>
      </c>
      <c r="N10" s="21">
        <f t="shared" ref="N10:T10" si="5">SUM(N5:N9)</f>
        <v>212</v>
      </c>
      <c r="O10" s="21">
        <f t="shared" si="5"/>
        <v>-3</v>
      </c>
      <c r="P10" s="21">
        <f t="shared" si="5"/>
        <v>-15</v>
      </c>
      <c r="Q10" s="21">
        <f t="shared" si="5"/>
        <v>6</v>
      </c>
      <c r="R10" s="21">
        <f t="shared" si="5"/>
        <v>140</v>
      </c>
      <c r="S10" s="21">
        <f t="shared" si="5"/>
        <v>66</v>
      </c>
      <c r="T10" s="21">
        <f t="shared" si="5"/>
        <v>-116</v>
      </c>
      <c r="U10" s="21">
        <v>12</v>
      </c>
    </row>
    <row r="11" spans="1:21">
      <c r="A11" s="11">
        <v>6</v>
      </c>
      <c r="B11" s="11">
        <v>539</v>
      </c>
      <c r="C11" s="11" t="s">
        <v>14</v>
      </c>
      <c r="D11" s="11" t="s">
        <v>21</v>
      </c>
      <c r="E11" s="11">
        <v>5</v>
      </c>
      <c r="F11" s="11">
        <v>2</v>
      </c>
      <c r="G11" s="11">
        <v>7</v>
      </c>
      <c r="H11" s="11">
        <v>4</v>
      </c>
      <c r="I11" s="11">
        <v>9</v>
      </c>
      <c r="J11" s="11">
        <v>6</v>
      </c>
      <c r="K11" s="11">
        <v>3</v>
      </c>
      <c r="L11" s="20">
        <f t="shared" ref="L11:L20" si="6">I11*J11</f>
        <v>54</v>
      </c>
      <c r="M11" s="21">
        <f>VLOOKUP(B11,[1]Sheet1!$A$1:$C$65536,3,0)</f>
        <v>1</v>
      </c>
      <c r="N11" s="21">
        <f t="shared" si="1"/>
        <v>2</v>
      </c>
      <c r="O11" s="22">
        <f t="shared" si="2"/>
        <v>-6</v>
      </c>
      <c r="P11" s="22">
        <f t="shared" si="3"/>
        <v>-8</v>
      </c>
      <c r="Q11" s="11">
        <f>M11*F11</f>
        <v>2</v>
      </c>
      <c r="R11" s="11"/>
      <c r="S11" s="11"/>
      <c r="T11" s="20">
        <f t="shared" si="4"/>
        <v>-52</v>
      </c>
      <c r="U11" s="20"/>
    </row>
    <row r="12" spans="1:21">
      <c r="A12" s="11">
        <v>7</v>
      </c>
      <c r="B12" s="11">
        <v>549</v>
      </c>
      <c r="C12" s="11" t="s">
        <v>14</v>
      </c>
      <c r="D12" s="11" t="s">
        <v>22</v>
      </c>
      <c r="E12" s="11">
        <v>9</v>
      </c>
      <c r="F12" s="11">
        <v>2</v>
      </c>
      <c r="G12" s="11">
        <v>12</v>
      </c>
      <c r="H12" s="11">
        <v>4</v>
      </c>
      <c r="I12" s="11">
        <v>15</v>
      </c>
      <c r="J12" s="11">
        <v>6</v>
      </c>
      <c r="K12" s="11">
        <v>3</v>
      </c>
      <c r="L12" s="20">
        <f t="shared" si="6"/>
        <v>90</v>
      </c>
      <c r="M12" s="21">
        <f>VLOOKUP(B12,[1]Sheet1!$A$1:$C$65536,3,0)</f>
        <v>3</v>
      </c>
      <c r="N12" s="21">
        <f t="shared" si="1"/>
        <v>6</v>
      </c>
      <c r="O12" s="22">
        <f t="shared" si="2"/>
        <v>-9</v>
      </c>
      <c r="P12" s="22">
        <f t="shared" si="3"/>
        <v>-12</v>
      </c>
      <c r="Q12" s="11">
        <f>M12*F12</f>
        <v>6</v>
      </c>
      <c r="R12" s="11"/>
      <c r="S12" s="11"/>
      <c r="T12" s="20">
        <f t="shared" si="4"/>
        <v>-84</v>
      </c>
      <c r="U12" s="20"/>
    </row>
    <row r="13" spans="1:21">
      <c r="A13" s="11">
        <v>8</v>
      </c>
      <c r="B13" s="11">
        <v>594</v>
      </c>
      <c r="C13" s="11" t="s">
        <v>14</v>
      </c>
      <c r="D13" s="11" t="s">
        <v>23</v>
      </c>
      <c r="E13" s="11">
        <v>10</v>
      </c>
      <c r="F13" s="11">
        <v>2</v>
      </c>
      <c r="G13" s="11">
        <v>13</v>
      </c>
      <c r="H13" s="11">
        <v>4</v>
      </c>
      <c r="I13" s="11">
        <v>16</v>
      </c>
      <c r="J13" s="11">
        <v>6</v>
      </c>
      <c r="K13" s="11">
        <v>3</v>
      </c>
      <c r="L13" s="20">
        <f t="shared" si="6"/>
        <v>96</v>
      </c>
      <c r="M13" s="21">
        <f>VLOOKUP(B13,[1]Sheet1!$A$1:$C$65536,3,0)</f>
        <v>5</v>
      </c>
      <c r="N13" s="21">
        <f t="shared" si="1"/>
        <v>10</v>
      </c>
      <c r="O13" s="22">
        <f t="shared" si="2"/>
        <v>-8</v>
      </c>
      <c r="P13" s="22">
        <f t="shared" si="3"/>
        <v>-11</v>
      </c>
      <c r="Q13" s="11">
        <f>M13*F13</f>
        <v>10</v>
      </c>
      <c r="R13" s="11"/>
      <c r="S13" s="11"/>
      <c r="T13" s="20">
        <f t="shared" si="4"/>
        <v>-86</v>
      </c>
      <c r="U13" s="20"/>
    </row>
    <row r="14" spans="1:21">
      <c r="A14" s="11">
        <v>9</v>
      </c>
      <c r="B14" s="11">
        <v>716</v>
      </c>
      <c r="C14" s="11" t="s">
        <v>14</v>
      </c>
      <c r="D14" s="11" t="s">
        <v>24</v>
      </c>
      <c r="E14" s="11">
        <v>15</v>
      </c>
      <c r="F14" s="11">
        <v>2</v>
      </c>
      <c r="G14" s="11">
        <v>20</v>
      </c>
      <c r="H14" s="11">
        <v>4</v>
      </c>
      <c r="I14" s="11">
        <v>24</v>
      </c>
      <c r="J14" s="11">
        <v>6</v>
      </c>
      <c r="K14" s="11">
        <v>3</v>
      </c>
      <c r="L14" s="20">
        <f t="shared" si="6"/>
        <v>144</v>
      </c>
      <c r="M14" s="21">
        <f>VLOOKUP(B14,[1]Sheet1!$A$1:$C$65536,3,0)</f>
        <v>26</v>
      </c>
      <c r="N14" s="21">
        <f t="shared" si="1"/>
        <v>156</v>
      </c>
      <c r="O14" s="22">
        <f t="shared" si="2"/>
        <v>6</v>
      </c>
      <c r="P14" s="22">
        <f t="shared" si="3"/>
        <v>2</v>
      </c>
      <c r="Q14" s="11"/>
      <c r="R14" s="11">
        <v>0</v>
      </c>
      <c r="S14" s="11">
        <f>M14*J14</f>
        <v>156</v>
      </c>
      <c r="T14" s="20"/>
      <c r="U14" s="20">
        <v>12</v>
      </c>
    </row>
    <row r="15" spans="1:21">
      <c r="A15" s="11">
        <v>10</v>
      </c>
      <c r="B15" s="11">
        <v>717</v>
      </c>
      <c r="C15" s="11" t="s">
        <v>14</v>
      </c>
      <c r="D15" s="11" t="s">
        <v>25</v>
      </c>
      <c r="E15" s="11">
        <v>10</v>
      </c>
      <c r="F15" s="11">
        <v>2</v>
      </c>
      <c r="G15" s="11">
        <v>13</v>
      </c>
      <c r="H15" s="11">
        <v>4</v>
      </c>
      <c r="I15" s="11">
        <v>16</v>
      </c>
      <c r="J15" s="11">
        <v>6</v>
      </c>
      <c r="K15" s="11">
        <v>3</v>
      </c>
      <c r="L15" s="20">
        <f t="shared" si="6"/>
        <v>96</v>
      </c>
      <c r="M15" s="21">
        <f>VLOOKUP(B15,[1]Sheet1!$A$1:$C$65536,3,0)</f>
        <v>11</v>
      </c>
      <c r="N15" s="21">
        <f t="shared" si="1"/>
        <v>22</v>
      </c>
      <c r="O15" s="22">
        <f t="shared" si="2"/>
        <v>-2</v>
      </c>
      <c r="P15" s="22">
        <f t="shared" si="3"/>
        <v>-5</v>
      </c>
      <c r="Q15" s="11">
        <f>M15*F15</f>
        <v>22</v>
      </c>
      <c r="R15" s="11"/>
      <c r="S15" s="11"/>
      <c r="T15" s="20">
        <f t="shared" si="4"/>
        <v>-74</v>
      </c>
      <c r="U15" s="20"/>
    </row>
    <row r="16" spans="1:21">
      <c r="A16" s="11">
        <v>11</v>
      </c>
      <c r="B16" s="11">
        <v>720</v>
      </c>
      <c r="C16" s="11" t="s">
        <v>14</v>
      </c>
      <c r="D16" s="11" t="s">
        <v>26</v>
      </c>
      <c r="E16" s="11">
        <v>15</v>
      </c>
      <c r="F16" s="11">
        <v>2</v>
      </c>
      <c r="G16" s="11">
        <v>20</v>
      </c>
      <c r="H16" s="11">
        <v>4</v>
      </c>
      <c r="I16" s="11">
        <v>24</v>
      </c>
      <c r="J16" s="11">
        <v>6</v>
      </c>
      <c r="K16" s="11">
        <v>3</v>
      </c>
      <c r="L16" s="20">
        <f t="shared" si="6"/>
        <v>144</v>
      </c>
      <c r="M16" s="21">
        <f>VLOOKUP(B16,[1]Sheet1!$A$1:$C$65536,3,0)</f>
        <v>9</v>
      </c>
      <c r="N16" s="21">
        <f t="shared" si="1"/>
        <v>18</v>
      </c>
      <c r="O16" s="22">
        <f t="shared" si="2"/>
        <v>-11</v>
      </c>
      <c r="P16" s="22">
        <f t="shared" si="3"/>
        <v>-15</v>
      </c>
      <c r="Q16" s="11">
        <f>M16*F16</f>
        <v>18</v>
      </c>
      <c r="R16" s="11"/>
      <c r="S16" s="11"/>
      <c r="T16" s="20">
        <f t="shared" si="4"/>
        <v>-126</v>
      </c>
      <c r="U16" s="20"/>
    </row>
    <row r="17" spans="1:21">
      <c r="A17" s="11">
        <v>12</v>
      </c>
      <c r="B17" s="11">
        <v>746</v>
      </c>
      <c r="C17" s="11" t="s">
        <v>14</v>
      </c>
      <c r="D17" s="11" t="s">
        <v>27</v>
      </c>
      <c r="E17" s="11">
        <v>10</v>
      </c>
      <c r="F17" s="11">
        <v>2</v>
      </c>
      <c r="G17" s="11">
        <v>13</v>
      </c>
      <c r="H17" s="11">
        <v>4</v>
      </c>
      <c r="I17" s="11">
        <v>16</v>
      </c>
      <c r="J17" s="11">
        <v>6</v>
      </c>
      <c r="K17" s="11">
        <v>3</v>
      </c>
      <c r="L17" s="20">
        <f t="shared" si="6"/>
        <v>96</v>
      </c>
      <c r="M17" s="21">
        <f>VLOOKUP(B17,[1]Sheet1!$A$1:$C$65536,3,0)</f>
        <v>14</v>
      </c>
      <c r="N17" s="21">
        <f t="shared" si="1"/>
        <v>56</v>
      </c>
      <c r="O17" s="22">
        <f t="shared" si="2"/>
        <v>1</v>
      </c>
      <c r="P17" s="22">
        <f t="shared" si="3"/>
        <v>-2</v>
      </c>
      <c r="Q17" s="11"/>
      <c r="R17" s="11">
        <f>M17*H17</f>
        <v>56</v>
      </c>
      <c r="S17" s="11"/>
      <c r="T17" s="20">
        <f t="shared" si="4"/>
        <v>-40</v>
      </c>
      <c r="U17" s="20"/>
    </row>
    <row r="18" spans="1:21">
      <c r="A18" s="11">
        <v>13</v>
      </c>
      <c r="B18" s="11">
        <v>748</v>
      </c>
      <c r="C18" s="11" t="s">
        <v>14</v>
      </c>
      <c r="D18" s="11" t="s">
        <v>28</v>
      </c>
      <c r="E18" s="11">
        <v>9</v>
      </c>
      <c r="F18" s="11">
        <v>2</v>
      </c>
      <c r="G18" s="11">
        <v>12</v>
      </c>
      <c r="H18" s="11">
        <v>4</v>
      </c>
      <c r="I18" s="11">
        <v>15</v>
      </c>
      <c r="J18" s="11">
        <v>6</v>
      </c>
      <c r="K18" s="11">
        <v>3</v>
      </c>
      <c r="L18" s="20">
        <f t="shared" si="6"/>
        <v>90</v>
      </c>
      <c r="M18" s="21">
        <f>VLOOKUP(B18,[1]Sheet1!$A$1:$C$65536,3,0)</f>
        <v>7</v>
      </c>
      <c r="N18" s="21">
        <f t="shared" si="1"/>
        <v>14</v>
      </c>
      <c r="O18" s="22">
        <f t="shared" si="2"/>
        <v>-5</v>
      </c>
      <c r="P18" s="22">
        <f t="shared" si="3"/>
        <v>-8</v>
      </c>
      <c r="Q18" s="11">
        <f>M18*F18</f>
        <v>14</v>
      </c>
      <c r="R18" s="11"/>
      <c r="S18" s="11"/>
      <c r="T18" s="20">
        <f t="shared" si="4"/>
        <v>-76</v>
      </c>
      <c r="U18" s="20"/>
    </row>
    <row r="19" spans="1:21">
      <c r="A19" s="11">
        <v>14</v>
      </c>
      <c r="B19" s="11">
        <v>104533</v>
      </c>
      <c r="C19" s="11" t="s">
        <v>14</v>
      </c>
      <c r="D19" s="11" t="s">
        <v>29</v>
      </c>
      <c r="E19" s="11">
        <v>9</v>
      </c>
      <c r="F19" s="11">
        <v>2</v>
      </c>
      <c r="G19" s="11">
        <v>12</v>
      </c>
      <c r="H19" s="11">
        <v>4</v>
      </c>
      <c r="I19" s="11">
        <v>15</v>
      </c>
      <c r="J19" s="11">
        <v>6</v>
      </c>
      <c r="K19" s="11">
        <v>3</v>
      </c>
      <c r="L19" s="20">
        <f t="shared" si="6"/>
        <v>90</v>
      </c>
      <c r="M19" s="21">
        <f>VLOOKUP(B19,[1]Sheet1!$A$1:$C$65536,3,0)</f>
        <v>5</v>
      </c>
      <c r="N19" s="21">
        <f t="shared" si="1"/>
        <v>10</v>
      </c>
      <c r="O19" s="22">
        <f t="shared" si="2"/>
        <v>-7</v>
      </c>
      <c r="P19" s="22">
        <f t="shared" si="3"/>
        <v>-10</v>
      </c>
      <c r="Q19" s="11">
        <f>M19*F19</f>
        <v>10</v>
      </c>
      <c r="R19" s="11"/>
      <c r="S19" s="11"/>
      <c r="T19" s="20">
        <f t="shared" si="4"/>
        <v>-80</v>
      </c>
      <c r="U19" s="20"/>
    </row>
    <row r="20" ht="14.25" spans="1:21">
      <c r="A20" s="11">
        <v>15</v>
      </c>
      <c r="B20" s="13">
        <v>107728</v>
      </c>
      <c r="C20" s="13" t="s">
        <v>14</v>
      </c>
      <c r="D20" s="14" t="s">
        <v>30</v>
      </c>
      <c r="E20" s="11">
        <v>3</v>
      </c>
      <c r="F20" s="11">
        <v>2</v>
      </c>
      <c r="G20" s="11">
        <v>4</v>
      </c>
      <c r="H20" s="11">
        <v>4</v>
      </c>
      <c r="I20" s="11">
        <v>5</v>
      </c>
      <c r="J20" s="11">
        <v>6</v>
      </c>
      <c r="K20" s="11">
        <v>3</v>
      </c>
      <c r="L20" s="20">
        <f t="shared" si="6"/>
        <v>30</v>
      </c>
      <c r="M20" s="21">
        <f>VLOOKUP(B20,[1]Sheet1!$A$1:$C$65536,3,0)</f>
        <v>3</v>
      </c>
      <c r="N20" s="21">
        <f t="shared" si="1"/>
        <v>6</v>
      </c>
      <c r="O20" s="22">
        <f t="shared" si="2"/>
        <v>-1</v>
      </c>
      <c r="P20" s="22">
        <f t="shared" si="3"/>
        <v>-2</v>
      </c>
      <c r="Q20" s="11">
        <f>M20*F20</f>
        <v>6</v>
      </c>
      <c r="R20" s="11"/>
      <c r="S20" s="11"/>
      <c r="T20" s="20">
        <f t="shared" si="4"/>
        <v>-24</v>
      </c>
      <c r="U20" s="20"/>
    </row>
    <row r="21" ht="14.25" spans="1:21">
      <c r="A21" s="11"/>
      <c r="B21" s="13"/>
      <c r="C21" s="15" t="s">
        <v>31</v>
      </c>
      <c r="D21" s="14"/>
      <c r="E21" s="11"/>
      <c r="F21" s="11"/>
      <c r="G21" s="11"/>
      <c r="H21" s="11"/>
      <c r="I21" s="11"/>
      <c r="J21" s="11"/>
      <c r="K21" s="11"/>
      <c r="L21" s="23">
        <f>SUM(L11:L20)</f>
        <v>930</v>
      </c>
      <c r="M21" s="21">
        <v>6</v>
      </c>
      <c r="N21" s="21">
        <f t="shared" ref="N21:U21" si="7">SUM(N11:N20)</f>
        <v>300</v>
      </c>
      <c r="O21" s="21">
        <f t="shared" si="7"/>
        <v>-42</v>
      </c>
      <c r="P21" s="21">
        <f t="shared" si="7"/>
        <v>-71</v>
      </c>
      <c r="Q21" s="21">
        <f t="shared" si="7"/>
        <v>88</v>
      </c>
      <c r="R21" s="21">
        <f t="shared" si="7"/>
        <v>56</v>
      </c>
      <c r="S21" s="21">
        <f t="shared" si="7"/>
        <v>156</v>
      </c>
      <c r="T21" s="21">
        <f t="shared" si="7"/>
        <v>-642</v>
      </c>
      <c r="U21" s="21">
        <f t="shared" si="7"/>
        <v>12</v>
      </c>
    </row>
    <row r="22" spans="1:21">
      <c r="A22" s="11">
        <v>16</v>
      </c>
      <c r="B22" s="11">
        <v>371</v>
      </c>
      <c r="C22" s="11" t="s">
        <v>14</v>
      </c>
      <c r="D22" s="11" t="s">
        <v>32</v>
      </c>
      <c r="E22" s="11">
        <v>6</v>
      </c>
      <c r="F22" s="11">
        <v>2</v>
      </c>
      <c r="G22" s="11">
        <v>8</v>
      </c>
      <c r="H22" s="11">
        <v>4</v>
      </c>
      <c r="I22" s="11">
        <v>10</v>
      </c>
      <c r="J22" s="11">
        <v>6</v>
      </c>
      <c r="K22" s="11">
        <v>3</v>
      </c>
      <c r="L22" s="20">
        <f t="shared" ref="L22:L25" si="8">I22*J22</f>
        <v>60</v>
      </c>
      <c r="M22" s="21">
        <f>VLOOKUP(B22,[1]Sheet1!$A$1:$C$65536,3,0)</f>
        <v>4</v>
      </c>
      <c r="N22" s="21">
        <f t="shared" si="1"/>
        <v>8</v>
      </c>
      <c r="O22" s="22">
        <f t="shared" si="2"/>
        <v>-4</v>
      </c>
      <c r="P22" s="22">
        <f t="shared" si="3"/>
        <v>-6</v>
      </c>
      <c r="Q22" s="11">
        <f>M22*F22</f>
        <v>8</v>
      </c>
      <c r="R22" s="11"/>
      <c r="S22" s="11"/>
      <c r="T22" s="20">
        <f t="shared" si="4"/>
        <v>-52</v>
      </c>
      <c r="U22" s="20"/>
    </row>
    <row r="23" spans="1:21">
      <c r="A23" s="11">
        <v>17</v>
      </c>
      <c r="B23" s="11">
        <v>385</v>
      </c>
      <c r="C23" s="11" t="s">
        <v>14</v>
      </c>
      <c r="D23" s="11" t="s">
        <v>33</v>
      </c>
      <c r="E23" s="11">
        <v>11</v>
      </c>
      <c r="F23" s="11">
        <v>2</v>
      </c>
      <c r="G23" s="11">
        <v>14</v>
      </c>
      <c r="H23" s="11">
        <v>4</v>
      </c>
      <c r="I23" s="11">
        <v>17</v>
      </c>
      <c r="J23" s="11">
        <v>6</v>
      </c>
      <c r="K23" s="11">
        <v>3</v>
      </c>
      <c r="L23" s="20">
        <f t="shared" si="8"/>
        <v>102</v>
      </c>
      <c r="M23" s="21">
        <f>VLOOKUP(B23,[1]Sheet1!$A$1:$C$65536,3,0)</f>
        <v>4</v>
      </c>
      <c r="N23" s="21">
        <f t="shared" si="1"/>
        <v>8</v>
      </c>
      <c r="O23" s="22">
        <f t="shared" si="2"/>
        <v>-10</v>
      </c>
      <c r="P23" s="22">
        <f t="shared" si="3"/>
        <v>-13</v>
      </c>
      <c r="Q23" s="11">
        <f>M23*F23</f>
        <v>8</v>
      </c>
      <c r="R23" s="11"/>
      <c r="S23" s="11"/>
      <c r="T23" s="20">
        <f t="shared" si="4"/>
        <v>-94</v>
      </c>
      <c r="U23" s="20"/>
    </row>
    <row r="24" spans="1:21">
      <c r="A24" s="11">
        <v>18</v>
      </c>
      <c r="B24" s="11">
        <v>108656</v>
      </c>
      <c r="C24" s="11" t="s">
        <v>14</v>
      </c>
      <c r="D24" s="11" t="s">
        <v>34</v>
      </c>
      <c r="E24" s="16">
        <v>8</v>
      </c>
      <c r="F24" s="16">
        <v>2</v>
      </c>
      <c r="G24" s="16">
        <v>10</v>
      </c>
      <c r="H24" s="16">
        <v>4</v>
      </c>
      <c r="I24" s="16">
        <v>12</v>
      </c>
      <c r="J24" s="16">
        <v>6</v>
      </c>
      <c r="K24" s="11">
        <v>3</v>
      </c>
      <c r="L24" s="20">
        <f t="shared" si="8"/>
        <v>72</v>
      </c>
      <c r="M24" s="21">
        <f>VLOOKUP(B24,[1]Sheet1!$A$1:$C$65536,3,0)</f>
        <v>4</v>
      </c>
      <c r="N24" s="21">
        <f t="shared" si="1"/>
        <v>8</v>
      </c>
      <c r="O24" s="22">
        <f t="shared" si="2"/>
        <v>-6</v>
      </c>
      <c r="P24" s="22">
        <f t="shared" si="3"/>
        <v>-8</v>
      </c>
      <c r="Q24" s="11">
        <f>M24*F24</f>
        <v>8</v>
      </c>
      <c r="R24" s="11"/>
      <c r="S24" s="11"/>
      <c r="T24" s="20">
        <f t="shared" si="4"/>
        <v>-64</v>
      </c>
      <c r="U24" s="20"/>
    </row>
    <row r="25" spans="1:21">
      <c r="A25" s="11">
        <v>19</v>
      </c>
      <c r="B25" s="11">
        <v>514</v>
      </c>
      <c r="C25" s="11" t="s">
        <v>14</v>
      </c>
      <c r="D25" s="11" t="s">
        <v>35</v>
      </c>
      <c r="E25" s="11">
        <v>6</v>
      </c>
      <c r="F25" s="11">
        <v>2</v>
      </c>
      <c r="G25" s="11">
        <v>8</v>
      </c>
      <c r="H25" s="11">
        <v>4</v>
      </c>
      <c r="I25" s="11">
        <v>10</v>
      </c>
      <c r="J25" s="11">
        <v>6</v>
      </c>
      <c r="K25" s="11">
        <v>3</v>
      </c>
      <c r="L25" s="20">
        <f t="shared" si="8"/>
        <v>60</v>
      </c>
      <c r="M25" s="21">
        <f>VLOOKUP(B25,[1]Sheet1!$A$1:$C$65536,3,0)</f>
        <v>16</v>
      </c>
      <c r="N25" s="21">
        <f t="shared" si="1"/>
        <v>96</v>
      </c>
      <c r="O25" s="22">
        <f t="shared" si="2"/>
        <v>8</v>
      </c>
      <c r="P25" s="22">
        <f t="shared" si="3"/>
        <v>6</v>
      </c>
      <c r="Q25" s="11"/>
      <c r="R25" s="11">
        <v>0</v>
      </c>
      <c r="S25" s="11">
        <f>M25*J25</f>
        <v>96</v>
      </c>
      <c r="T25" s="20"/>
      <c r="U25" s="20">
        <v>36</v>
      </c>
    </row>
    <row r="26" spans="1:21">
      <c r="A26" s="11">
        <v>20</v>
      </c>
      <c r="B26" s="11">
        <v>102567</v>
      </c>
      <c r="C26" s="11" t="s">
        <v>14</v>
      </c>
      <c r="D26" s="11" t="s">
        <v>36</v>
      </c>
      <c r="E26" s="11">
        <v>10</v>
      </c>
      <c r="F26" s="11">
        <v>2</v>
      </c>
      <c r="G26" s="11">
        <v>13</v>
      </c>
      <c r="H26" s="11">
        <v>4</v>
      </c>
      <c r="I26" s="11">
        <v>16</v>
      </c>
      <c r="J26" s="11">
        <v>6</v>
      </c>
      <c r="K26" s="11">
        <v>1</v>
      </c>
      <c r="L26" s="20">
        <f>E26*F26</f>
        <v>20</v>
      </c>
      <c r="M26" s="21">
        <f>VLOOKUP(B26,[1]Sheet1!$A$1:$C$65536,3,0)</f>
        <v>7</v>
      </c>
      <c r="N26" s="21">
        <f t="shared" si="1"/>
        <v>14</v>
      </c>
      <c r="O26" s="22">
        <f t="shared" si="2"/>
        <v>-6</v>
      </c>
      <c r="P26" s="22">
        <f t="shared" si="3"/>
        <v>-9</v>
      </c>
      <c r="Q26" s="11">
        <f>M26*F26</f>
        <v>14</v>
      </c>
      <c r="R26" s="11"/>
      <c r="S26" s="11"/>
      <c r="T26" s="20">
        <f t="shared" si="4"/>
        <v>-6</v>
      </c>
      <c r="U26" s="20"/>
    </row>
    <row r="27" spans="1:21">
      <c r="A27" s="11"/>
      <c r="B27" s="11"/>
      <c r="C27" s="12" t="s">
        <v>37</v>
      </c>
      <c r="D27" s="11"/>
      <c r="E27" s="11"/>
      <c r="F27" s="11"/>
      <c r="G27" s="11"/>
      <c r="H27" s="11"/>
      <c r="I27" s="11"/>
      <c r="J27" s="11"/>
      <c r="K27" s="11"/>
      <c r="L27" s="23">
        <f>SUM(L22:L26)</f>
        <v>314</v>
      </c>
      <c r="M27" s="21">
        <f>SUM(M22:M26)</f>
        <v>35</v>
      </c>
      <c r="N27" s="21">
        <f t="shared" ref="N27:U27" si="9">SUM(N22:N26)</f>
        <v>134</v>
      </c>
      <c r="O27" s="21">
        <f t="shared" si="9"/>
        <v>-18</v>
      </c>
      <c r="P27" s="21">
        <f t="shared" si="9"/>
        <v>-30</v>
      </c>
      <c r="Q27" s="21">
        <f t="shared" si="9"/>
        <v>38</v>
      </c>
      <c r="R27" s="21">
        <f t="shared" si="9"/>
        <v>0</v>
      </c>
      <c r="S27" s="21">
        <f t="shared" si="9"/>
        <v>96</v>
      </c>
      <c r="T27" s="21">
        <f t="shared" si="9"/>
        <v>-216</v>
      </c>
      <c r="U27" s="21">
        <f t="shared" si="9"/>
        <v>36</v>
      </c>
    </row>
    <row r="28" spans="1:21">
      <c r="A28" s="11">
        <v>21</v>
      </c>
      <c r="B28" s="11">
        <v>308</v>
      </c>
      <c r="C28" s="11" t="s">
        <v>38</v>
      </c>
      <c r="D28" s="11" t="s">
        <v>39</v>
      </c>
      <c r="E28" s="11">
        <v>8</v>
      </c>
      <c r="F28" s="11">
        <v>2</v>
      </c>
      <c r="G28" s="11">
        <v>10</v>
      </c>
      <c r="H28" s="11">
        <v>4</v>
      </c>
      <c r="I28" s="11">
        <v>12</v>
      </c>
      <c r="J28" s="11">
        <v>6</v>
      </c>
      <c r="K28" s="11">
        <v>3</v>
      </c>
      <c r="L28" s="20">
        <f t="shared" ref="L28:L32" si="10">I28*J28</f>
        <v>72</v>
      </c>
      <c r="M28" s="21">
        <f>VLOOKUP(B28,[1]Sheet1!$A$1:$C$65536,3,0)</f>
        <v>15.5</v>
      </c>
      <c r="N28" s="21">
        <f t="shared" si="1"/>
        <v>93</v>
      </c>
      <c r="O28" s="22">
        <f t="shared" si="2"/>
        <v>5.5</v>
      </c>
      <c r="P28" s="22">
        <f t="shared" si="3"/>
        <v>3.5</v>
      </c>
      <c r="Q28" s="11"/>
      <c r="R28" s="11">
        <v>0</v>
      </c>
      <c r="S28" s="11">
        <f>M28*J28</f>
        <v>93</v>
      </c>
      <c r="T28" s="20"/>
      <c r="U28" s="20">
        <v>21</v>
      </c>
    </row>
    <row r="29" spans="1:21">
      <c r="A29" s="11">
        <v>22</v>
      </c>
      <c r="B29" s="11">
        <v>337</v>
      </c>
      <c r="C29" s="11" t="s">
        <v>38</v>
      </c>
      <c r="D29" s="11" t="s">
        <v>40</v>
      </c>
      <c r="E29" s="11">
        <v>38</v>
      </c>
      <c r="F29" s="11">
        <v>2</v>
      </c>
      <c r="G29" s="11">
        <v>50</v>
      </c>
      <c r="H29" s="11">
        <v>4</v>
      </c>
      <c r="I29" s="11">
        <v>60</v>
      </c>
      <c r="J29" s="11">
        <v>6</v>
      </c>
      <c r="K29" s="11">
        <v>3</v>
      </c>
      <c r="L29" s="20">
        <f t="shared" si="10"/>
        <v>360</v>
      </c>
      <c r="M29" s="21">
        <f>VLOOKUP(B29,[1]Sheet1!$A$1:$C$65536,3,0)</f>
        <v>46</v>
      </c>
      <c r="N29" s="21">
        <f t="shared" si="1"/>
        <v>92</v>
      </c>
      <c r="O29" s="22">
        <f t="shared" si="2"/>
        <v>-4</v>
      </c>
      <c r="P29" s="22">
        <f t="shared" si="3"/>
        <v>-14</v>
      </c>
      <c r="Q29" s="11">
        <f>M29*F29</f>
        <v>92</v>
      </c>
      <c r="R29" s="11"/>
      <c r="S29" s="11"/>
      <c r="T29" s="20">
        <f t="shared" si="4"/>
        <v>-268</v>
      </c>
      <c r="U29" s="20"/>
    </row>
    <row r="30" spans="1:21">
      <c r="A30" s="11">
        <v>23</v>
      </c>
      <c r="B30" s="11">
        <v>349</v>
      </c>
      <c r="C30" s="11" t="s">
        <v>38</v>
      </c>
      <c r="D30" s="11" t="s">
        <v>41</v>
      </c>
      <c r="E30" s="11">
        <v>12</v>
      </c>
      <c r="F30" s="11">
        <v>2</v>
      </c>
      <c r="G30" s="11">
        <v>16</v>
      </c>
      <c r="H30" s="11">
        <v>4</v>
      </c>
      <c r="I30" s="11">
        <v>20</v>
      </c>
      <c r="J30" s="11">
        <v>6</v>
      </c>
      <c r="K30" s="11">
        <v>3</v>
      </c>
      <c r="L30" s="20">
        <f t="shared" si="10"/>
        <v>120</v>
      </c>
      <c r="M30" s="21">
        <f>VLOOKUP(B30,[1]Sheet1!$A$1:$C$65536,3,0)</f>
        <v>4</v>
      </c>
      <c r="N30" s="21">
        <f t="shared" si="1"/>
        <v>8</v>
      </c>
      <c r="O30" s="22">
        <f t="shared" si="2"/>
        <v>-12</v>
      </c>
      <c r="P30" s="22">
        <f t="shared" si="3"/>
        <v>-16</v>
      </c>
      <c r="Q30" s="11">
        <f>M30*F30</f>
        <v>8</v>
      </c>
      <c r="R30" s="11"/>
      <c r="S30" s="11"/>
      <c r="T30" s="20">
        <f t="shared" si="4"/>
        <v>-112</v>
      </c>
      <c r="U30" s="20"/>
    </row>
    <row r="31" spans="1:21">
      <c r="A31" s="11">
        <v>24</v>
      </c>
      <c r="B31" s="11">
        <v>355</v>
      </c>
      <c r="C31" s="11" t="s">
        <v>38</v>
      </c>
      <c r="D31" s="11" t="s">
        <v>42</v>
      </c>
      <c r="E31" s="11">
        <v>11</v>
      </c>
      <c r="F31" s="11">
        <v>2</v>
      </c>
      <c r="G31" s="11">
        <v>14</v>
      </c>
      <c r="H31" s="11">
        <v>4</v>
      </c>
      <c r="I31" s="11">
        <v>17</v>
      </c>
      <c r="J31" s="11">
        <v>6</v>
      </c>
      <c r="K31" s="24">
        <v>3</v>
      </c>
      <c r="L31" s="20">
        <f t="shared" si="10"/>
        <v>102</v>
      </c>
      <c r="M31" s="21">
        <f>VLOOKUP(B31,[1]Sheet1!$A$1:$C$65536,3,0)</f>
        <v>7</v>
      </c>
      <c r="N31" s="21">
        <f t="shared" si="1"/>
        <v>14</v>
      </c>
      <c r="O31" s="22">
        <f t="shared" si="2"/>
        <v>-7</v>
      </c>
      <c r="P31" s="22">
        <f t="shared" si="3"/>
        <v>-10</v>
      </c>
      <c r="Q31" s="11">
        <f>M31*F31</f>
        <v>14</v>
      </c>
      <c r="R31" s="11"/>
      <c r="S31" s="11"/>
      <c r="T31" s="20">
        <f t="shared" si="4"/>
        <v>-88</v>
      </c>
      <c r="U31" s="20"/>
    </row>
    <row r="32" spans="1:21">
      <c r="A32" s="11">
        <v>25</v>
      </c>
      <c r="B32" s="11">
        <v>373</v>
      </c>
      <c r="C32" s="11" t="s">
        <v>38</v>
      </c>
      <c r="D32" s="11" t="s">
        <v>43</v>
      </c>
      <c r="E32" s="11">
        <v>6</v>
      </c>
      <c r="F32" s="11">
        <v>2</v>
      </c>
      <c r="G32" s="11">
        <v>8</v>
      </c>
      <c r="H32" s="11">
        <v>4</v>
      </c>
      <c r="I32" s="11">
        <v>10</v>
      </c>
      <c r="J32" s="11">
        <v>6</v>
      </c>
      <c r="K32" s="11">
        <v>3</v>
      </c>
      <c r="L32" s="20">
        <f t="shared" si="10"/>
        <v>60</v>
      </c>
      <c r="M32" s="21">
        <f>VLOOKUP(B32,[1]Sheet1!$A$1:$C$65536,3,0)</f>
        <v>9</v>
      </c>
      <c r="N32" s="21">
        <f t="shared" si="1"/>
        <v>36</v>
      </c>
      <c r="O32" s="22">
        <f t="shared" si="2"/>
        <v>1</v>
      </c>
      <c r="P32" s="22">
        <f t="shared" si="3"/>
        <v>-1</v>
      </c>
      <c r="Q32" s="11"/>
      <c r="R32" s="11">
        <f>M32*H32</f>
        <v>36</v>
      </c>
      <c r="S32" s="11"/>
      <c r="T32" s="20">
        <f t="shared" si="4"/>
        <v>-24</v>
      </c>
      <c r="U32" s="20"/>
    </row>
    <row r="33" spans="1:21">
      <c r="A33" s="11">
        <v>26</v>
      </c>
      <c r="B33" s="11">
        <v>391</v>
      </c>
      <c r="C33" s="11" t="s">
        <v>38</v>
      </c>
      <c r="D33" s="11" t="s">
        <v>44</v>
      </c>
      <c r="E33" s="11">
        <v>7</v>
      </c>
      <c r="F33" s="11">
        <v>2</v>
      </c>
      <c r="G33" s="11">
        <v>9</v>
      </c>
      <c r="H33" s="11">
        <v>4</v>
      </c>
      <c r="I33" s="11">
        <v>11</v>
      </c>
      <c r="J33" s="11">
        <v>6</v>
      </c>
      <c r="K33" s="11">
        <v>2</v>
      </c>
      <c r="L33" s="20">
        <f>G33*H33</f>
        <v>36</v>
      </c>
      <c r="M33" s="21">
        <f>VLOOKUP(B33,[1]Sheet1!$A$1:$C$65536,3,0)</f>
        <v>18</v>
      </c>
      <c r="N33" s="21">
        <f t="shared" si="1"/>
        <v>108</v>
      </c>
      <c r="O33" s="22">
        <f t="shared" si="2"/>
        <v>9</v>
      </c>
      <c r="P33" s="22">
        <f t="shared" si="3"/>
        <v>7</v>
      </c>
      <c r="Q33" s="11"/>
      <c r="R33" s="11">
        <v>0</v>
      </c>
      <c r="S33" s="11">
        <f>M33*J33</f>
        <v>108</v>
      </c>
      <c r="T33" s="20"/>
      <c r="U33" s="20">
        <v>72</v>
      </c>
    </row>
    <row r="34" spans="1:21">
      <c r="A34" s="11">
        <v>27</v>
      </c>
      <c r="B34" s="11">
        <v>511</v>
      </c>
      <c r="C34" s="11" t="s">
        <v>38</v>
      </c>
      <c r="D34" s="11" t="s">
        <v>45</v>
      </c>
      <c r="E34" s="11">
        <v>9</v>
      </c>
      <c r="F34" s="11">
        <v>2</v>
      </c>
      <c r="G34" s="11">
        <v>12</v>
      </c>
      <c r="H34" s="11">
        <v>4</v>
      </c>
      <c r="I34" s="11">
        <v>15</v>
      </c>
      <c r="J34" s="11">
        <v>6</v>
      </c>
      <c r="K34" s="11">
        <v>3</v>
      </c>
      <c r="L34" s="20">
        <f t="shared" ref="L34:L38" si="11">I34*J34</f>
        <v>90</v>
      </c>
      <c r="M34" s="21">
        <f>VLOOKUP(B34,[1]Sheet1!$A$1:$C$65536,3,0)</f>
        <v>13</v>
      </c>
      <c r="N34" s="21">
        <f t="shared" si="1"/>
        <v>52</v>
      </c>
      <c r="O34" s="22">
        <f t="shared" si="2"/>
        <v>1</v>
      </c>
      <c r="P34" s="22">
        <f t="shared" si="3"/>
        <v>-2</v>
      </c>
      <c r="Q34" s="11"/>
      <c r="R34" s="11">
        <f>M34*H34</f>
        <v>52</v>
      </c>
      <c r="S34" s="11"/>
      <c r="T34" s="20">
        <f t="shared" si="4"/>
        <v>-38</v>
      </c>
      <c r="U34" s="20"/>
    </row>
    <row r="35" spans="1:21">
      <c r="A35" s="11">
        <v>28</v>
      </c>
      <c r="B35" s="11">
        <v>515</v>
      </c>
      <c r="C35" s="11" t="s">
        <v>38</v>
      </c>
      <c r="D35" s="11" t="s">
        <v>46</v>
      </c>
      <c r="E35" s="11">
        <v>11</v>
      </c>
      <c r="F35" s="11">
        <v>2</v>
      </c>
      <c r="G35" s="11">
        <v>14</v>
      </c>
      <c r="H35" s="11">
        <v>4</v>
      </c>
      <c r="I35" s="11">
        <v>17</v>
      </c>
      <c r="J35" s="11">
        <v>6</v>
      </c>
      <c r="K35" s="11">
        <v>3</v>
      </c>
      <c r="L35" s="20">
        <f t="shared" si="11"/>
        <v>102</v>
      </c>
      <c r="M35" s="21">
        <f>VLOOKUP(B35,[1]Sheet1!$A$1:$C$65536,3,0)</f>
        <v>5</v>
      </c>
      <c r="N35" s="21">
        <f t="shared" si="1"/>
        <v>10</v>
      </c>
      <c r="O35" s="22">
        <f t="shared" si="2"/>
        <v>-9</v>
      </c>
      <c r="P35" s="22">
        <f t="shared" si="3"/>
        <v>-12</v>
      </c>
      <c r="Q35" s="11">
        <f>M35*F35</f>
        <v>10</v>
      </c>
      <c r="R35" s="11"/>
      <c r="S35" s="11"/>
      <c r="T35" s="20">
        <f t="shared" si="4"/>
        <v>-92</v>
      </c>
      <c r="U35" s="20"/>
    </row>
    <row r="36" spans="1:21">
      <c r="A36" s="11">
        <v>29</v>
      </c>
      <c r="B36" s="11">
        <v>517</v>
      </c>
      <c r="C36" s="11" t="s">
        <v>38</v>
      </c>
      <c r="D36" s="11" t="s">
        <v>47</v>
      </c>
      <c r="E36" s="11">
        <v>25</v>
      </c>
      <c r="F36" s="11">
        <v>2</v>
      </c>
      <c r="G36" s="11">
        <v>32</v>
      </c>
      <c r="H36" s="11">
        <v>4</v>
      </c>
      <c r="I36" s="11">
        <v>39</v>
      </c>
      <c r="J36" s="11">
        <v>6</v>
      </c>
      <c r="K36" s="11">
        <v>3</v>
      </c>
      <c r="L36" s="20">
        <f t="shared" si="11"/>
        <v>234</v>
      </c>
      <c r="M36" s="21">
        <f>VLOOKUP(B36,[1]Sheet1!$A$1:$C$65536,3,0)</f>
        <v>33</v>
      </c>
      <c r="N36" s="21">
        <f t="shared" si="1"/>
        <v>132</v>
      </c>
      <c r="O36" s="22">
        <f t="shared" si="2"/>
        <v>1</v>
      </c>
      <c r="P36" s="22">
        <f t="shared" si="3"/>
        <v>-6</v>
      </c>
      <c r="Q36" s="11"/>
      <c r="R36" s="11">
        <f>M36*H36</f>
        <v>132</v>
      </c>
      <c r="S36" s="11"/>
      <c r="T36" s="20">
        <f t="shared" si="4"/>
        <v>-102</v>
      </c>
      <c r="U36" s="20"/>
    </row>
    <row r="37" spans="1:21">
      <c r="A37" s="11">
        <v>30</v>
      </c>
      <c r="B37" s="11">
        <v>572</v>
      </c>
      <c r="C37" s="11" t="s">
        <v>38</v>
      </c>
      <c r="D37" s="11" t="s">
        <v>48</v>
      </c>
      <c r="E37" s="11">
        <v>4</v>
      </c>
      <c r="F37" s="11">
        <v>2</v>
      </c>
      <c r="G37" s="11">
        <v>5</v>
      </c>
      <c r="H37" s="11">
        <v>4</v>
      </c>
      <c r="I37" s="11">
        <v>6</v>
      </c>
      <c r="J37" s="11">
        <v>6</v>
      </c>
      <c r="K37" s="11">
        <v>3</v>
      </c>
      <c r="L37" s="20">
        <f t="shared" si="11"/>
        <v>36</v>
      </c>
      <c r="M37" s="21">
        <f>VLOOKUP(B37,[1]Sheet1!$A$1:$C$65536,3,0)</f>
        <v>4</v>
      </c>
      <c r="N37" s="21">
        <f t="shared" si="1"/>
        <v>8</v>
      </c>
      <c r="O37" s="22">
        <f t="shared" si="2"/>
        <v>-1</v>
      </c>
      <c r="P37" s="22">
        <f t="shared" si="3"/>
        <v>-2</v>
      </c>
      <c r="Q37" s="11">
        <f>M37*F37</f>
        <v>8</v>
      </c>
      <c r="R37" s="11"/>
      <c r="S37" s="11"/>
      <c r="T37" s="20">
        <f t="shared" si="4"/>
        <v>-28</v>
      </c>
      <c r="U37" s="20"/>
    </row>
    <row r="38" spans="1:21">
      <c r="A38" s="11">
        <v>31</v>
      </c>
      <c r="B38" s="11">
        <v>578</v>
      </c>
      <c r="C38" s="11" t="s">
        <v>38</v>
      </c>
      <c r="D38" s="11" t="s">
        <v>49</v>
      </c>
      <c r="E38" s="11">
        <v>20</v>
      </c>
      <c r="F38" s="11">
        <v>2</v>
      </c>
      <c r="G38" s="11">
        <v>26</v>
      </c>
      <c r="H38" s="11">
        <v>4</v>
      </c>
      <c r="I38" s="11">
        <v>31</v>
      </c>
      <c r="J38" s="11">
        <v>6</v>
      </c>
      <c r="K38" s="11">
        <v>3</v>
      </c>
      <c r="L38" s="20">
        <f t="shared" si="11"/>
        <v>186</v>
      </c>
      <c r="M38" s="21">
        <f>VLOOKUP(B38,[1]Sheet1!$A$1:$C$65536,3,0)</f>
        <v>43</v>
      </c>
      <c r="N38" s="21">
        <f t="shared" ref="N38:N69" si="12">Q38+R38+S38</f>
        <v>258</v>
      </c>
      <c r="O38" s="22">
        <f t="shared" ref="O38:O69" si="13">M38-G38</f>
        <v>17</v>
      </c>
      <c r="P38" s="22">
        <f t="shared" ref="P38:P69" si="14">M38-I38</f>
        <v>12</v>
      </c>
      <c r="Q38" s="11"/>
      <c r="R38" s="11">
        <v>0</v>
      </c>
      <c r="S38" s="11">
        <f>M38*J38</f>
        <v>258</v>
      </c>
      <c r="T38" s="20"/>
      <c r="U38" s="20">
        <v>72</v>
      </c>
    </row>
    <row r="39" spans="1:21">
      <c r="A39" s="11">
        <v>32</v>
      </c>
      <c r="B39" s="11">
        <v>718</v>
      </c>
      <c r="C39" s="11" t="s">
        <v>38</v>
      </c>
      <c r="D39" s="11" t="s">
        <v>50</v>
      </c>
      <c r="E39" s="11">
        <v>10</v>
      </c>
      <c r="F39" s="11">
        <v>2</v>
      </c>
      <c r="G39" s="11">
        <v>13</v>
      </c>
      <c r="H39" s="11">
        <v>4</v>
      </c>
      <c r="I39" s="11">
        <v>16</v>
      </c>
      <c r="J39" s="11">
        <v>6</v>
      </c>
      <c r="K39" s="11">
        <v>2</v>
      </c>
      <c r="L39" s="20">
        <f>G39*H39</f>
        <v>52</v>
      </c>
      <c r="M39" s="21">
        <f>VLOOKUP(B39,[1]Sheet1!$A$1:$C$65536,3,0)</f>
        <v>3</v>
      </c>
      <c r="N39" s="21">
        <f t="shared" si="12"/>
        <v>6</v>
      </c>
      <c r="O39" s="22">
        <f t="shared" si="13"/>
        <v>-10</v>
      </c>
      <c r="P39" s="22">
        <f t="shared" si="14"/>
        <v>-13</v>
      </c>
      <c r="Q39" s="11">
        <f>M39*F39</f>
        <v>6</v>
      </c>
      <c r="R39" s="11"/>
      <c r="S39" s="11"/>
      <c r="T39" s="20">
        <f t="shared" ref="T39:T67" si="15">N39-L39</f>
        <v>-46</v>
      </c>
      <c r="U39" s="20"/>
    </row>
    <row r="40" spans="1:21">
      <c r="A40" s="11">
        <v>33</v>
      </c>
      <c r="B40" s="11">
        <v>723</v>
      </c>
      <c r="C40" s="11" t="s">
        <v>38</v>
      </c>
      <c r="D40" s="11" t="s">
        <v>51</v>
      </c>
      <c r="E40" s="11">
        <v>3</v>
      </c>
      <c r="F40" s="11">
        <v>2</v>
      </c>
      <c r="G40" s="11">
        <v>4</v>
      </c>
      <c r="H40" s="11">
        <v>4</v>
      </c>
      <c r="I40" s="11">
        <v>5</v>
      </c>
      <c r="J40" s="11">
        <v>6</v>
      </c>
      <c r="K40" s="11">
        <v>1</v>
      </c>
      <c r="L40" s="20">
        <f>E40*F40</f>
        <v>6</v>
      </c>
      <c r="M40" s="21">
        <v>0</v>
      </c>
      <c r="N40" s="21">
        <f t="shared" si="12"/>
        <v>0</v>
      </c>
      <c r="O40" s="22">
        <f t="shared" si="13"/>
        <v>-4</v>
      </c>
      <c r="P40" s="22">
        <f t="shared" si="14"/>
        <v>-5</v>
      </c>
      <c r="Q40" s="11">
        <f>M40*F40</f>
        <v>0</v>
      </c>
      <c r="R40" s="11"/>
      <c r="S40" s="11"/>
      <c r="T40" s="20">
        <f t="shared" si="15"/>
        <v>-6</v>
      </c>
      <c r="U40" s="20"/>
    </row>
    <row r="41" spans="1:21">
      <c r="A41" s="11">
        <v>34</v>
      </c>
      <c r="B41" s="11">
        <v>742</v>
      </c>
      <c r="C41" s="11" t="s">
        <v>38</v>
      </c>
      <c r="D41" s="11" t="s">
        <v>52</v>
      </c>
      <c r="E41" s="11">
        <v>16</v>
      </c>
      <c r="F41" s="11">
        <v>2</v>
      </c>
      <c r="G41" s="11">
        <v>21</v>
      </c>
      <c r="H41" s="11">
        <v>4</v>
      </c>
      <c r="I41" s="11">
        <v>25</v>
      </c>
      <c r="J41" s="11">
        <v>6</v>
      </c>
      <c r="K41" s="11" t="s">
        <v>11</v>
      </c>
      <c r="L41" s="20">
        <f t="shared" ref="L41:L46" si="16">I41*J41</f>
        <v>150</v>
      </c>
      <c r="M41" s="21">
        <f>VLOOKUP(B41,[1]Sheet1!$A$1:$C$65536,3,0)</f>
        <v>21</v>
      </c>
      <c r="N41" s="21">
        <f t="shared" si="12"/>
        <v>84</v>
      </c>
      <c r="O41" s="22">
        <f t="shared" si="13"/>
        <v>0</v>
      </c>
      <c r="P41" s="22">
        <f t="shared" si="14"/>
        <v>-4</v>
      </c>
      <c r="Q41" s="11"/>
      <c r="R41" s="11">
        <f>M41*H41</f>
        <v>84</v>
      </c>
      <c r="S41" s="11"/>
      <c r="T41" s="20">
        <f t="shared" si="15"/>
        <v>-66</v>
      </c>
      <c r="U41" s="20"/>
    </row>
    <row r="42" spans="1:21">
      <c r="A42" s="11">
        <v>35</v>
      </c>
      <c r="B42" s="11">
        <v>744</v>
      </c>
      <c r="C42" s="11" t="s">
        <v>38</v>
      </c>
      <c r="D42" s="11" t="s">
        <v>53</v>
      </c>
      <c r="E42" s="11">
        <v>15</v>
      </c>
      <c r="F42" s="11">
        <v>2</v>
      </c>
      <c r="G42" s="11">
        <v>20</v>
      </c>
      <c r="H42" s="11">
        <v>4</v>
      </c>
      <c r="I42" s="11">
        <v>24</v>
      </c>
      <c r="J42" s="11">
        <v>6</v>
      </c>
      <c r="K42" s="25" t="s">
        <v>54</v>
      </c>
      <c r="L42" s="20">
        <f>E42*F42</f>
        <v>30</v>
      </c>
      <c r="M42" s="21">
        <f>VLOOKUP(B42,[1]Sheet1!$A$1:$C$65536,3,0)</f>
        <v>4</v>
      </c>
      <c r="N42" s="21">
        <f t="shared" si="12"/>
        <v>8</v>
      </c>
      <c r="O42" s="22">
        <f t="shared" si="13"/>
        <v>-16</v>
      </c>
      <c r="P42" s="22">
        <f t="shared" si="14"/>
        <v>-20</v>
      </c>
      <c r="Q42" s="11">
        <f>M42*F42</f>
        <v>8</v>
      </c>
      <c r="R42" s="11"/>
      <c r="S42" s="11"/>
      <c r="T42" s="20">
        <f t="shared" si="15"/>
        <v>-22</v>
      </c>
      <c r="U42" s="20"/>
    </row>
    <row r="43" spans="1:21">
      <c r="A43" s="11">
        <v>36</v>
      </c>
      <c r="B43" s="11">
        <v>747</v>
      </c>
      <c r="C43" s="11" t="s">
        <v>38</v>
      </c>
      <c r="D43" s="11" t="s">
        <v>55</v>
      </c>
      <c r="E43" s="11">
        <v>5</v>
      </c>
      <c r="F43" s="11">
        <v>2</v>
      </c>
      <c r="G43" s="11">
        <v>7</v>
      </c>
      <c r="H43" s="11">
        <v>4</v>
      </c>
      <c r="I43" s="11">
        <v>9</v>
      </c>
      <c r="J43" s="11">
        <v>6</v>
      </c>
      <c r="K43" s="11">
        <v>3</v>
      </c>
      <c r="L43" s="20">
        <f t="shared" si="16"/>
        <v>54</v>
      </c>
      <c r="M43" s="21">
        <f>VLOOKUP(B43,[1]Sheet1!$A$1:$C$65536,3,0)</f>
        <v>3</v>
      </c>
      <c r="N43" s="21">
        <f t="shared" si="12"/>
        <v>6</v>
      </c>
      <c r="O43" s="22">
        <f t="shared" si="13"/>
        <v>-4</v>
      </c>
      <c r="P43" s="22">
        <f t="shared" si="14"/>
        <v>-6</v>
      </c>
      <c r="Q43" s="11">
        <f>M43*F43</f>
        <v>6</v>
      </c>
      <c r="R43" s="11"/>
      <c r="S43" s="11"/>
      <c r="T43" s="20">
        <f t="shared" si="15"/>
        <v>-48</v>
      </c>
      <c r="U43" s="20"/>
    </row>
    <row r="44" spans="1:21">
      <c r="A44" s="11">
        <v>37</v>
      </c>
      <c r="B44" s="11">
        <v>102478</v>
      </c>
      <c r="C44" s="11" t="s">
        <v>38</v>
      </c>
      <c r="D44" s="11" t="s">
        <v>56</v>
      </c>
      <c r="E44" s="11">
        <v>4</v>
      </c>
      <c r="F44" s="11">
        <v>2</v>
      </c>
      <c r="G44" s="11">
        <v>5</v>
      </c>
      <c r="H44" s="11">
        <v>4</v>
      </c>
      <c r="I44" s="11">
        <v>6</v>
      </c>
      <c r="J44" s="11">
        <v>6</v>
      </c>
      <c r="K44" s="11">
        <v>3</v>
      </c>
      <c r="L44" s="20">
        <f t="shared" si="16"/>
        <v>36</v>
      </c>
      <c r="M44" s="21">
        <f>VLOOKUP(B44,[1]Sheet1!$A$1:$C$65536,3,0)</f>
        <v>7</v>
      </c>
      <c r="N44" s="21">
        <f t="shared" si="12"/>
        <v>42</v>
      </c>
      <c r="O44" s="22">
        <f t="shared" si="13"/>
        <v>2</v>
      </c>
      <c r="P44" s="22">
        <f t="shared" si="14"/>
        <v>1</v>
      </c>
      <c r="Q44" s="11"/>
      <c r="R44" s="11">
        <v>0</v>
      </c>
      <c r="S44" s="11">
        <f>M44*J44</f>
        <v>42</v>
      </c>
      <c r="T44" s="20"/>
      <c r="U44" s="20">
        <v>6</v>
      </c>
    </row>
    <row r="45" spans="1:21">
      <c r="A45" s="11">
        <v>38</v>
      </c>
      <c r="B45" s="11">
        <v>102479</v>
      </c>
      <c r="C45" s="11" t="s">
        <v>38</v>
      </c>
      <c r="D45" s="11" t="s">
        <v>57</v>
      </c>
      <c r="E45" s="11">
        <v>4</v>
      </c>
      <c r="F45" s="11">
        <v>2</v>
      </c>
      <c r="G45" s="11">
        <v>5</v>
      </c>
      <c r="H45" s="11">
        <v>4</v>
      </c>
      <c r="I45" s="11">
        <v>6</v>
      </c>
      <c r="J45" s="11">
        <v>6</v>
      </c>
      <c r="K45" s="11">
        <v>3</v>
      </c>
      <c r="L45" s="20">
        <f t="shared" si="16"/>
        <v>36</v>
      </c>
      <c r="M45" s="21">
        <f>VLOOKUP(B45,[1]Sheet1!$A$1:$C$65536,3,0)</f>
        <v>6</v>
      </c>
      <c r="N45" s="21">
        <f t="shared" si="12"/>
        <v>36</v>
      </c>
      <c r="O45" s="22">
        <f t="shared" si="13"/>
        <v>1</v>
      </c>
      <c r="P45" s="22">
        <f t="shared" si="14"/>
        <v>0</v>
      </c>
      <c r="Q45" s="11"/>
      <c r="R45" s="11">
        <v>0</v>
      </c>
      <c r="S45" s="11">
        <f>M45*J45</f>
        <v>36</v>
      </c>
      <c r="T45" s="20"/>
      <c r="U45" s="20">
        <v>0</v>
      </c>
    </row>
    <row r="46" spans="1:21">
      <c r="A46" s="11">
        <v>39</v>
      </c>
      <c r="B46" s="11">
        <v>102935</v>
      </c>
      <c r="C46" s="11" t="s">
        <v>38</v>
      </c>
      <c r="D46" s="11" t="s">
        <v>58</v>
      </c>
      <c r="E46" s="11">
        <v>18</v>
      </c>
      <c r="F46" s="11">
        <v>2</v>
      </c>
      <c r="G46" s="11">
        <v>23</v>
      </c>
      <c r="H46" s="11">
        <v>4</v>
      </c>
      <c r="I46" s="11">
        <v>28</v>
      </c>
      <c r="J46" s="11">
        <v>6</v>
      </c>
      <c r="K46" s="11" t="s">
        <v>11</v>
      </c>
      <c r="L46" s="20">
        <f t="shared" si="16"/>
        <v>168</v>
      </c>
      <c r="M46" s="21">
        <f>VLOOKUP(B46,[1]Sheet1!$A$1:$C$65536,3,0)</f>
        <v>24</v>
      </c>
      <c r="N46" s="21">
        <f t="shared" si="12"/>
        <v>96</v>
      </c>
      <c r="O46" s="22">
        <f t="shared" si="13"/>
        <v>1</v>
      </c>
      <c r="P46" s="22">
        <f t="shared" si="14"/>
        <v>-4</v>
      </c>
      <c r="Q46" s="11"/>
      <c r="R46" s="11">
        <f>M46*H46</f>
        <v>96</v>
      </c>
      <c r="S46" s="11"/>
      <c r="T46" s="20">
        <f t="shared" si="15"/>
        <v>-72</v>
      </c>
      <c r="U46" s="20"/>
    </row>
    <row r="47" spans="1:21">
      <c r="A47" s="11">
        <v>40</v>
      </c>
      <c r="B47" s="16">
        <v>106865</v>
      </c>
      <c r="C47" s="16" t="s">
        <v>38</v>
      </c>
      <c r="D47" s="16" t="s">
        <v>59</v>
      </c>
      <c r="E47" s="16">
        <v>3</v>
      </c>
      <c r="F47" s="16">
        <v>2</v>
      </c>
      <c r="G47" s="16">
        <v>4</v>
      </c>
      <c r="H47" s="16">
        <v>4</v>
      </c>
      <c r="I47" s="16">
        <v>5</v>
      </c>
      <c r="J47" s="16">
        <v>6</v>
      </c>
      <c r="K47" s="16">
        <v>2</v>
      </c>
      <c r="L47" s="20">
        <f>G47*H47</f>
        <v>16</v>
      </c>
      <c r="M47" s="21">
        <f>VLOOKUP(B47,[1]Sheet1!$A$1:$C$65536,3,0)</f>
        <v>5</v>
      </c>
      <c r="N47" s="21">
        <f t="shared" si="12"/>
        <v>30</v>
      </c>
      <c r="O47" s="22">
        <f t="shared" si="13"/>
        <v>1</v>
      </c>
      <c r="P47" s="22">
        <f t="shared" si="14"/>
        <v>0</v>
      </c>
      <c r="Q47" s="11"/>
      <c r="R47" s="11">
        <v>0</v>
      </c>
      <c r="S47" s="11">
        <f>M47*J47</f>
        <v>30</v>
      </c>
      <c r="T47" s="20"/>
      <c r="U47" s="20">
        <v>14</v>
      </c>
    </row>
    <row r="48" spans="1:21">
      <c r="A48" s="11">
        <v>41</v>
      </c>
      <c r="B48" s="16">
        <v>107829</v>
      </c>
      <c r="C48" s="16" t="s">
        <v>38</v>
      </c>
      <c r="D48" s="16" t="s">
        <v>60</v>
      </c>
      <c r="E48" s="16">
        <v>5</v>
      </c>
      <c r="F48" s="16">
        <v>2</v>
      </c>
      <c r="G48" s="16">
        <v>7</v>
      </c>
      <c r="H48" s="16">
        <v>4</v>
      </c>
      <c r="I48" s="16">
        <v>9</v>
      </c>
      <c r="J48" s="16">
        <v>6</v>
      </c>
      <c r="K48" s="16" t="s">
        <v>11</v>
      </c>
      <c r="L48" s="20">
        <f t="shared" ref="L48:L53" si="17">I48*J48</f>
        <v>54</v>
      </c>
      <c r="M48" s="21">
        <f>VLOOKUP(B48,[1]Sheet1!$A$1:$C$65536,3,0)</f>
        <v>10</v>
      </c>
      <c r="N48" s="21">
        <f t="shared" si="12"/>
        <v>60</v>
      </c>
      <c r="O48" s="22">
        <f t="shared" si="13"/>
        <v>3</v>
      </c>
      <c r="P48" s="22">
        <f t="shared" si="14"/>
        <v>1</v>
      </c>
      <c r="Q48" s="11"/>
      <c r="R48" s="11">
        <v>0</v>
      </c>
      <c r="S48" s="11">
        <f>M48*J48</f>
        <v>60</v>
      </c>
      <c r="T48" s="20"/>
      <c r="U48" s="20">
        <v>6</v>
      </c>
    </row>
    <row r="49" spans="1:21">
      <c r="A49" s="12"/>
      <c r="B49" s="12"/>
      <c r="C49" s="12" t="s">
        <v>38</v>
      </c>
      <c r="D49" s="12"/>
      <c r="E49" s="12"/>
      <c r="F49" s="12"/>
      <c r="G49" s="12"/>
      <c r="H49" s="12"/>
      <c r="I49" s="12"/>
      <c r="J49" s="12"/>
      <c r="K49" s="12"/>
      <c r="L49" s="23">
        <f>SUM(L28:L48)</f>
        <v>2000</v>
      </c>
      <c r="M49" s="21">
        <f>SUM(M28:M48)</f>
        <v>280.5</v>
      </c>
      <c r="N49" s="21">
        <f t="shared" ref="N49:U49" si="18">SUM(N28:N48)</f>
        <v>1179</v>
      </c>
      <c r="O49" s="21">
        <f t="shared" si="18"/>
        <v>-24.5</v>
      </c>
      <c r="P49" s="21">
        <f t="shared" si="18"/>
        <v>-90.5</v>
      </c>
      <c r="Q49" s="21">
        <f t="shared" si="18"/>
        <v>152</v>
      </c>
      <c r="R49" s="21">
        <f t="shared" si="18"/>
        <v>400</v>
      </c>
      <c r="S49" s="21">
        <f t="shared" si="18"/>
        <v>627</v>
      </c>
      <c r="T49" s="21">
        <f t="shared" si="18"/>
        <v>-1012</v>
      </c>
      <c r="U49" s="21">
        <f t="shared" si="18"/>
        <v>191</v>
      </c>
    </row>
    <row r="50" ht="14.25" spans="1:21">
      <c r="A50" s="11">
        <v>42</v>
      </c>
      <c r="B50" s="17">
        <v>377</v>
      </c>
      <c r="C50" s="17" t="s">
        <v>61</v>
      </c>
      <c r="D50" s="17" t="s">
        <v>62</v>
      </c>
      <c r="E50" s="17">
        <v>6</v>
      </c>
      <c r="F50" s="17">
        <v>2</v>
      </c>
      <c r="G50" s="17">
        <v>8</v>
      </c>
      <c r="H50" s="17">
        <v>4</v>
      </c>
      <c r="I50" s="17">
        <v>10</v>
      </c>
      <c r="J50" s="17">
        <v>6</v>
      </c>
      <c r="K50" s="17" t="s">
        <v>11</v>
      </c>
      <c r="L50" s="20">
        <f t="shared" si="17"/>
        <v>60</v>
      </c>
      <c r="M50" s="21">
        <f>VLOOKUP(B50,[1]Sheet1!$A$1:$C$65536,3,0)</f>
        <v>1</v>
      </c>
      <c r="N50" s="21">
        <f t="shared" si="12"/>
        <v>2</v>
      </c>
      <c r="O50" s="22">
        <f t="shared" si="13"/>
        <v>-7</v>
      </c>
      <c r="P50" s="22">
        <f t="shared" si="14"/>
        <v>-9</v>
      </c>
      <c r="Q50" s="11">
        <f>M50*F50</f>
        <v>2</v>
      </c>
      <c r="R50" s="11"/>
      <c r="S50" s="11"/>
      <c r="T50" s="20">
        <f t="shared" si="15"/>
        <v>-58</v>
      </c>
      <c r="U50" s="20"/>
    </row>
    <row r="51" ht="14.25" spans="1:21">
      <c r="A51" s="11">
        <v>43</v>
      </c>
      <c r="B51" s="17">
        <v>387</v>
      </c>
      <c r="C51" s="17" t="s">
        <v>61</v>
      </c>
      <c r="D51" s="17" t="s">
        <v>63</v>
      </c>
      <c r="E51" s="17">
        <v>30</v>
      </c>
      <c r="F51" s="17">
        <v>2</v>
      </c>
      <c r="G51" s="17">
        <v>39</v>
      </c>
      <c r="H51" s="17">
        <v>4</v>
      </c>
      <c r="I51" s="17">
        <v>47</v>
      </c>
      <c r="J51" s="17">
        <v>6</v>
      </c>
      <c r="K51" s="17">
        <v>1</v>
      </c>
      <c r="L51" s="20">
        <f>E51*F51</f>
        <v>60</v>
      </c>
      <c r="M51" s="21">
        <f>VLOOKUP(B51,[1]Sheet1!$A$1:$C$65536,3,0)</f>
        <v>35</v>
      </c>
      <c r="N51" s="21">
        <f t="shared" si="12"/>
        <v>70</v>
      </c>
      <c r="O51" s="22">
        <f t="shared" si="13"/>
        <v>-4</v>
      </c>
      <c r="P51" s="22">
        <f t="shared" si="14"/>
        <v>-12</v>
      </c>
      <c r="Q51" s="11">
        <f>M51*F51</f>
        <v>70</v>
      </c>
      <c r="R51" s="11"/>
      <c r="S51" s="11"/>
      <c r="T51" s="20"/>
      <c r="U51" s="20">
        <v>10</v>
      </c>
    </row>
    <row r="52" ht="14.25" spans="1:21">
      <c r="A52" s="11">
        <v>44</v>
      </c>
      <c r="B52" s="17">
        <v>399</v>
      </c>
      <c r="C52" s="17" t="s">
        <v>61</v>
      </c>
      <c r="D52" s="17" t="s">
        <v>64</v>
      </c>
      <c r="E52" s="17">
        <v>18</v>
      </c>
      <c r="F52" s="17">
        <v>2</v>
      </c>
      <c r="G52" s="17">
        <v>23</v>
      </c>
      <c r="H52" s="17">
        <v>4</v>
      </c>
      <c r="I52" s="17">
        <v>28</v>
      </c>
      <c r="J52" s="17">
        <v>6</v>
      </c>
      <c r="K52" s="17" t="s">
        <v>11</v>
      </c>
      <c r="L52" s="20">
        <f t="shared" si="17"/>
        <v>168</v>
      </c>
      <c r="M52" s="21">
        <f>VLOOKUP(B52,[1]Sheet1!$A$1:$C$65536,3,0)</f>
        <v>10</v>
      </c>
      <c r="N52" s="21">
        <f t="shared" si="12"/>
        <v>20</v>
      </c>
      <c r="O52" s="22">
        <f t="shared" si="13"/>
        <v>-13</v>
      </c>
      <c r="P52" s="22">
        <f t="shared" si="14"/>
        <v>-18</v>
      </c>
      <c r="Q52" s="11">
        <f>M52*F52</f>
        <v>20</v>
      </c>
      <c r="R52" s="11"/>
      <c r="S52" s="11"/>
      <c r="T52" s="20">
        <f t="shared" si="15"/>
        <v>-148</v>
      </c>
      <c r="U52" s="20"/>
    </row>
    <row r="53" ht="14.25" spans="1:21">
      <c r="A53" s="11">
        <v>45</v>
      </c>
      <c r="B53" s="17">
        <v>545</v>
      </c>
      <c r="C53" s="17" t="s">
        <v>61</v>
      </c>
      <c r="D53" s="17" t="s">
        <v>65</v>
      </c>
      <c r="E53" s="17">
        <v>9</v>
      </c>
      <c r="F53" s="17">
        <v>2</v>
      </c>
      <c r="G53" s="17">
        <v>12</v>
      </c>
      <c r="H53" s="17">
        <v>4</v>
      </c>
      <c r="I53" s="17">
        <v>15</v>
      </c>
      <c r="J53" s="17">
        <v>6</v>
      </c>
      <c r="K53" s="17" t="s">
        <v>11</v>
      </c>
      <c r="L53" s="20">
        <f t="shared" si="17"/>
        <v>90</v>
      </c>
      <c r="M53" s="21">
        <f>VLOOKUP(B53,[1]Sheet1!$A$1:$C$65536,3,0)</f>
        <v>22</v>
      </c>
      <c r="N53" s="21">
        <f t="shared" si="12"/>
        <v>132</v>
      </c>
      <c r="O53" s="22">
        <f t="shared" si="13"/>
        <v>10</v>
      </c>
      <c r="P53" s="22">
        <f t="shared" si="14"/>
        <v>7</v>
      </c>
      <c r="Q53" s="11"/>
      <c r="R53" s="11">
        <v>0</v>
      </c>
      <c r="S53" s="11">
        <f>M53*J53</f>
        <v>132</v>
      </c>
      <c r="T53" s="20"/>
      <c r="U53" s="20">
        <v>42</v>
      </c>
    </row>
    <row r="54" ht="14.25" spans="1:21">
      <c r="A54" s="11">
        <v>46</v>
      </c>
      <c r="B54" s="17">
        <v>546</v>
      </c>
      <c r="C54" s="17" t="s">
        <v>61</v>
      </c>
      <c r="D54" s="17" t="s">
        <v>66</v>
      </c>
      <c r="E54" s="17">
        <v>22</v>
      </c>
      <c r="F54" s="17">
        <v>2</v>
      </c>
      <c r="G54" s="17">
        <v>29</v>
      </c>
      <c r="H54" s="17">
        <v>4</v>
      </c>
      <c r="I54" s="17">
        <v>35</v>
      </c>
      <c r="J54" s="17">
        <v>6</v>
      </c>
      <c r="K54" s="17">
        <v>2</v>
      </c>
      <c r="L54" s="20">
        <f>G54*H54</f>
        <v>116</v>
      </c>
      <c r="M54" s="21">
        <f>VLOOKUP(B54,[1]Sheet1!$A$1:$C$65536,3,0)</f>
        <v>46</v>
      </c>
      <c r="N54" s="21">
        <f t="shared" si="12"/>
        <v>276</v>
      </c>
      <c r="O54" s="22">
        <f t="shared" si="13"/>
        <v>17</v>
      </c>
      <c r="P54" s="22">
        <f t="shared" si="14"/>
        <v>11</v>
      </c>
      <c r="Q54" s="11"/>
      <c r="R54" s="11">
        <v>0</v>
      </c>
      <c r="S54" s="11">
        <f>M54*J54</f>
        <v>276</v>
      </c>
      <c r="T54" s="20"/>
      <c r="U54" s="20">
        <v>160</v>
      </c>
    </row>
    <row r="55" ht="14.25" spans="1:21">
      <c r="A55" s="11">
        <v>47</v>
      </c>
      <c r="B55" s="17">
        <v>571</v>
      </c>
      <c r="C55" s="17" t="s">
        <v>61</v>
      </c>
      <c r="D55" s="17" t="s">
        <v>67</v>
      </c>
      <c r="E55" s="17">
        <v>15</v>
      </c>
      <c r="F55" s="17">
        <v>2</v>
      </c>
      <c r="G55" s="17">
        <v>20</v>
      </c>
      <c r="H55" s="17">
        <v>4</v>
      </c>
      <c r="I55" s="17">
        <v>24</v>
      </c>
      <c r="J55" s="17">
        <v>6</v>
      </c>
      <c r="K55" s="17">
        <v>3</v>
      </c>
      <c r="L55" s="20">
        <f t="shared" ref="L55:L62" si="19">I55*J55</f>
        <v>144</v>
      </c>
      <c r="M55" s="21">
        <f>VLOOKUP(B55,[1]Sheet1!$A$1:$C$65536,3,0)</f>
        <v>11</v>
      </c>
      <c r="N55" s="21">
        <f t="shared" si="12"/>
        <v>22</v>
      </c>
      <c r="O55" s="22">
        <f t="shared" si="13"/>
        <v>-9</v>
      </c>
      <c r="P55" s="22">
        <f t="shared" si="14"/>
        <v>-13</v>
      </c>
      <c r="Q55" s="11">
        <f>M55*F55</f>
        <v>22</v>
      </c>
      <c r="R55" s="11"/>
      <c r="S55" s="11"/>
      <c r="T55" s="20">
        <f t="shared" si="15"/>
        <v>-122</v>
      </c>
      <c r="U55" s="20"/>
    </row>
    <row r="56" ht="14.25" spans="1:21">
      <c r="A56" s="11">
        <v>48</v>
      </c>
      <c r="B56" s="17">
        <v>573</v>
      </c>
      <c r="C56" s="17" t="s">
        <v>61</v>
      </c>
      <c r="D56" s="17" t="s">
        <v>68</v>
      </c>
      <c r="E56" s="17">
        <v>10</v>
      </c>
      <c r="F56" s="17">
        <v>2</v>
      </c>
      <c r="G56" s="17">
        <v>13</v>
      </c>
      <c r="H56" s="17">
        <v>4</v>
      </c>
      <c r="I56" s="17">
        <v>16</v>
      </c>
      <c r="J56" s="17">
        <v>6</v>
      </c>
      <c r="K56" s="17">
        <v>2</v>
      </c>
      <c r="L56" s="20">
        <f>G56*H56</f>
        <v>52</v>
      </c>
      <c r="M56" s="21">
        <f>VLOOKUP(B56,[1]Sheet1!$A$1:$C$65536,3,0)</f>
        <v>7</v>
      </c>
      <c r="N56" s="21">
        <f t="shared" si="12"/>
        <v>14</v>
      </c>
      <c r="O56" s="22">
        <f t="shared" si="13"/>
        <v>-6</v>
      </c>
      <c r="P56" s="22">
        <f t="shared" si="14"/>
        <v>-9</v>
      </c>
      <c r="Q56" s="11">
        <f>M56*F56</f>
        <v>14</v>
      </c>
      <c r="R56" s="11"/>
      <c r="S56" s="11"/>
      <c r="T56" s="20">
        <f t="shared" si="15"/>
        <v>-38</v>
      </c>
      <c r="U56" s="20"/>
    </row>
    <row r="57" ht="14.25" spans="1:21">
      <c r="A57" s="11">
        <v>49</v>
      </c>
      <c r="B57" s="17">
        <v>598</v>
      </c>
      <c r="C57" s="17" t="s">
        <v>61</v>
      </c>
      <c r="D57" s="17" t="s">
        <v>69</v>
      </c>
      <c r="E57" s="17">
        <v>5</v>
      </c>
      <c r="F57" s="17">
        <v>2</v>
      </c>
      <c r="G57" s="17">
        <v>7</v>
      </c>
      <c r="H57" s="17">
        <v>4</v>
      </c>
      <c r="I57" s="17">
        <v>9</v>
      </c>
      <c r="J57" s="17">
        <v>6</v>
      </c>
      <c r="K57" s="17">
        <v>3</v>
      </c>
      <c r="L57" s="20">
        <f t="shared" si="19"/>
        <v>54</v>
      </c>
      <c r="M57" s="21">
        <f>VLOOKUP(B57,[1]Sheet1!$A$1:$C$65536,3,0)</f>
        <v>6</v>
      </c>
      <c r="N57" s="21">
        <f t="shared" si="12"/>
        <v>12</v>
      </c>
      <c r="O57" s="22">
        <f t="shared" si="13"/>
        <v>-1</v>
      </c>
      <c r="P57" s="22">
        <f t="shared" si="14"/>
        <v>-3</v>
      </c>
      <c r="Q57" s="11">
        <f>M57*F57</f>
        <v>12</v>
      </c>
      <c r="R57" s="11"/>
      <c r="S57" s="11"/>
      <c r="T57" s="20">
        <f t="shared" si="15"/>
        <v>-42</v>
      </c>
      <c r="U57" s="20"/>
    </row>
    <row r="58" ht="14.25" spans="1:21">
      <c r="A58" s="11">
        <v>50</v>
      </c>
      <c r="B58" s="17">
        <v>707</v>
      </c>
      <c r="C58" s="17" t="s">
        <v>61</v>
      </c>
      <c r="D58" s="17" t="s">
        <v>70</v>
      </c>
      <c r="E58" s="17">
        <v>25</v>
      </c>
      <c r="F58" s="17">
        <v>2</v>
      </c>
      <c r="G58" s="17">
        <v>32</v>
      </c>
      <c r="H58" s="17">
        <v>4</v>
      </c>
      <c r="I58" s="17">
        <v>39</v>
      </c>
      <c r="J58" s="17">
        <v>6</v>
      </c>
      <c r="K58" s="17">
        <v>3</v>
      </c>
      <c r="L58" s="20">
        <f t="shared" si="19"/>
        <v>234</v>
      </c>
      <c r="M58" s="21">
        <f>VLOOKUP(B58,[1]Sheet1!$A$1:$C$65536,3,0)</f>
        <v>24</v>
      </c>
      <c r="N58" s="21">
        <f t="shared" si="12"/>
        <v>48</v>
      </c>
      <c r="O58" s="22">
        <f t="shared" si="13"/>
        <v>-8</v>
      </c>
      <c r="P58" s="22">
        <f t="shared" si="14"/>
        <v>-15</v>
      </c>
      <c r="Q58" s="11">
        <f>M58*F58</f>
        <v>48</v>
      </c>
      <c r="R58" s="11"/>
      <c r="S58" s="11"/>
      <c r="T58" s="20">
        <f t="shared" si="15"/>
        <v>-186</v>
      </c>
      <c r="U58" s="20"/>
    </row>
    <row r="59" ht="14.25" spans="1:21">
      <c r="A59" s="11">
        <v>51</v>
      </c>
      <c r="B59" s="17">
        <v>712</v>
      </c>
      <c r="C59" s="17" t="s">
        <v>61</v>
      </c>
      <c r="D59" s="17" t="s">
        <v>71</v>
      </c>
      <c r="E59" s="17">
        <v>31</v>
      </c>
      <c r="F59" s="17">
        <v>2</v>
      </c>
      <c r="G59" s="17">
        <v>40</v>
      </c>
      <c r="H59" s="17">
        <v>4</v>
      </c>
      <c r="I59" s="17">
        <v>48</v>
      </c>
      <c r="J59" s="17">
        <v>6</v>
      </c>
      <c r="K59" s="17">
        <v>3</v>
      </c>
      <c r="L59" s="20">
        <f t="shared" si="19"/>
        <v>288</v>
      </c>
      <c r="M59" s="21">
        <f>VLOOKUP(B59,[1]Sheet1!$A$1:$C$65536,3,0)</f>
        <v>54</v>
      </c>
      <c r="N59" s="21">
        <f t="shared" si="12"/>
        <v>324</v>
      </c>
      <c r="O59" s="22">
        <f t="shared" si="13"/>
        <v>14</v>
      </c>
      <c r="P59" s="22">
        <f t="shared" si="14"/>
        <v>6</v>
      </c>
      <c r="Q59" s="11"/>
      <c r="R59" s="11">
        <v>0</v>
      </c>
      <c r="S59" s="11">
        <f>M59*J59</f>
        <v>324</v>
      </c>
      <c r="T59" s="20"/>
      <c r="U59" s="20">
        <v>36</v>
      </c>
    </row>
    <row r="60" ht="14.25" spans="1:21">
      <c r="A60" s="11">
        <v>52</v>
      </c>
      <c r="B60" s="17">
        <v>724</v>
      </c>
      <c r="C60" s="17" t="s">
        <v>61</v>
      </c>
      <c r="D60" s="17" t="s">
        <v>72</v>
      </c>
      <c r="E60" s="17">
        <v>20</v>
      </c>
      <c r="F60" s="17">
        <v>2</v>
      </c>
      <c r="G60" s="17">
        <v>26</v>
      </c>
      <c r="H60" s="17">
        <v>4</v>
      </c>
      <c r="I60" s="17">
        <v>31</v>
      </c>
      <c r="J60" s="17">
        <v>6</v>
      </c>
      <c r="K60" s="17">
        <v>3</v>
      </c>
      <c r="L60" s="20">
        <f t="shared" si="19"/>
        <v>186</v>
      </c>
      <c r="M60" s="21">
        <f>VLOOKUP(B60,[1]Sheet1!$A$1:$C$65536,3,0)</f>
        <v>20</v>
      </c>
      <c r="N60" s="21">
        <f t="shared" si="12"/>
        <v>40</v>
      </c>
      <c r="O60" s="22">
        <f t="shared" si="13"/>
        <v>-6</v>
      </c>
      <c r="P60" s="22">
        <f t="shared" si="14"/>
        <v>-11</v>
      </c>
      <c r="Q60" s="11">
        <f>M60*F60</f>
        <v>40</v>
      </c>
      <c r="R60" s="11"/>
      <c r="S60" s="11"/>
      <c r="T60" s="20">
        <f t="shared" si="15"/>
        <v>-146</v>
      </c>
      <c r="U60" s="20"/>
    </row>
    <row r="61" ht="14.25" spans="1:21">
      <c r="A61" s="11">
        <v>53</v>
      </c>
      <c r="B61" s="17">
        <v>733</v>
      </c>
      <c r="C61" s="17" t="s">
        <v>61</v>
      </c>
      <c r="D61" s="17" t="s">
        <v>73</v>
      </c>
      <c r="E61" s="17">
        <v>5</v>
      </c>
      <c r="F61" s="17">
        <v>2</v>
      </c>
      <c r="G61" s="17">
        <v>7</v>
      </c>
      <c r="H61" s="17">
        <v>4</v>
      </c>
      <c r="I61" s="17">
        <v>9</v>
      </c>
      <c r="J61" s="17">
        <v>6</v>
      </c>
      <c r="K61" s="17" t="s">
        <v>11</v>
      </c>
      <c r="L61" s="20">
        <f t="shared" si="19"/>
        <v>54</v>
      </c>
      <c r="M61" s="21">
        <f>VLOOKUP(B61,[1]Sheet1!$A$1:$C$65536,3,0)</f>
        <v>2</v>
      </c>
      <c r="N61" s="21">
        <f t="shared" si="12"/>
        <v>4</v>
      </c>
      <c r="O61" s="22">
        <f t="shared" si="13"/>
        <v>-5</v>
      </c>
      <c r="P61" s="22">
        <f t="shared" si="14"/>
        <v>-7</v>
      </c>
      <c r="Q61" s="11">
        <f>M61*F61</f>
        <v>4</v>
      </c>
      <c r="R61" s="11"/>
      <c r="S61" s="11"/>
      <c r="T61" s="20">
        <f t="shared" si="15"/>
        <v>-50</v>
      </c>
      <c r="U61" s="20"/>
    </row>
    <row r="62" ht="14.25" spans="1:21">
      <c r="A62" s="11">
        <v>54</v>
      </c>
      <c r="B62" s="17">
        <v>737</v>
      </c>
      <c r="C62" s="17" t="s">
        <v>61</v>
      </c>
      <c r="D62" s="17" t="s">
        <v>74</v>
      </c>
      <c r="E62" s="17">
        <v>25</v>
      </c>
      <c r="F62" s="17">
        <v>2</v>
      </c>
      <c r="G62" s="17">
        <v>32</v>
      </c>
      <c r="H62" s="17">
        <v>4</v>
      </c>
      <c r="I62" s="17">
        <v>39</v>
      </c>
      <c r="J62" s="17">
        <v>6</v>
      </c>
      <c r="K62" s="17">
        <v>3</v>
      </c>
      <c r="L62" s="20">
        <f t="shared" si="19"/>
        <v>234</v>
      </c>
      <c r="M62" s="21">
        <f>VLOOKUP(B62,[1]Sheet1!$A$1:$C$65536,3,0)</f>
        <v>53</v>
      </c>
      <c r="N62" s="21">
        <f t="shared" si="12"/>
        <v>318</v>
      </c>
      <c r="O62" s="22">
        <f t="shared" si="13"/>
        <v>21</v>
      </c>
      <c r="P62" s="22">
        <f t="shared" si="14"/>
        <v>14</v>
      </c>
      <c r="Q62" s="11"/>
      <c r="R62" s="11">
        <v>0</v>
      </c>
      <c r="S62" s="11">
        <f>M62*J62</f>
        <v>318</v>
      </c>
      <c r="T62" s="20"/>
      <c r="U62" s="20">
        <v>84</v>
      </c>
    </row>
    <row r="63" ht="14.25" spans="1:21">
      <c r="A63" s="11">
        <v>55</v>
      </c>
      <c r="B63" s="17">
        <v>740</v>
      </c>
      <c r="C63" s="17" t="s">
        <v>61</v>
      </c>
      <c r="D63" s="17" t="s">
        <v>75</v>
      </c>
      <c r="E63" s="17">
        <v>4</v>
      </c>
      <c r="F63" s="17">
        <v>2</v>
      </c>
      <c r="G63" s="17">
        <v>5</v>
      </c>
      <c r="H63" s="17">
        <v>4</v>
      </c>
      <c r="I63" s="17">
        <v>6</v>
      </c>
      <c r="J63" s="17">
        <v>6</v>
      </c>
      <c r="K63" s="17">
        <v>1</v>
      </c>
      <c r="L63" s="20">
        <f>E63*F63</f>
        <v>8</v>
      </c>
      <c r="M63" s="21">
        <f>VLOOKUP(B63,[1]Sheet1!$A$1:$C$65536,3,0)</f>
        <v>12</v>
      </c>
      <c r="N63" s="21">
        <f t="shared" si="12"/>
        <v>72</v>
      </c>
      <c r="O63" s="22">
        <f t="shared" si="13"/>
        <v>7</v>
      </c>
      <c r="P63" s="22">
        <f t="shared" si="14"/>
        <v>6</v>
      </c>
      <c r="Q63" s="11"/>
      <c r="R63" s="11">
        <v>0</v>
      </c>
      <c r="S63" s="11">
        <f>M63*J63</f>
        <v>72</v>
      </c>
      <c r="T63" s="20"/>
      <c r="U63" s="20">
        <v>64</v>
      </c>
    </row>
    <row r="64" ht="14.25" spans="1:21">
      <c r="A64" s="11">
        <v>56</v>
      </c>
      <c r="B64" s="17">
        <v>743</v>
      </c>
      <c r="C64" s="17" t="s">
        <v>61</v>
      </c>
      <c r="D64" s="17" t="s">
        <v>76</v>
      </c>
      <c r="E64" s="17">
        <v>5</v>
      </c>
      <c r="F64" s="17">
        <v>2</v>
      </c>
      <c r="G64" s="17">
        <v>7</v>
      </c>
      <c r="H64" s="17">
        <v>4</v>
      </c>
      <c r="I64" s="17">
        <v>9</v>
      </c>
      <c r="J64" s="17">
        <v>6</v>
      </c>
      <c r="K64" s="17">
        <v>3</v>
      </c>
      <c r="L64" s="20">
        <f t="shared" ref="L64:L69" si="20">I64*J64</f>
        <v>54</v>
      </c>
      <c r="M64" s="21">
        <f>VLOOKUP(B64,[1]Sheet1!$A$1:$C$65536,3,0)</f>
        <v>1</v>
      </c>
      <c r="N64" s="21">
        <f t="shared" si="12"/>
        <v>2</v>
      </c>
      <c r="O64" s="22">
        <f t="shared" si="13"/>
        <v>-6</v>
      </c>
      <c r="P64" s="22">
        <f t="shared" si="14"/>
        <v>-8</v>
      </c>
      <c r="Q64" s="11">
        <f>M64*F64</f>
        <v>2</v>
      </c>
      <c r="R64" s="11"/>
      <c r="S64" s="11"/>
      <c r="T64" s="20">
        <f t="shared" si="15"/>
        <v>-52</v>
      </c>
      <c r="U64" s="20"/>
    </row>
    <row r="65" ht="14.25" spans="1:21">
      <c r="A65" s="11">
        <v>57</v>
      </c>
      <c r="B65" s="17">
        <v>750</v>
      </c>
      <c r="C65" s="17" t="s">
        <v>61</v>
      </c>
      <c r="D65" s="17" t="s">
        <v>77</v>
      </c>
      <c r="E65" s="17">
        <v>45</v>
      </c>
      <c r="F65" s="17">
        <v>2</v>
      </c>
      <c r="G65" s="17">
        <v>59</v>
      </c>
      <c r="H65" s="17">
        <v>4</v>
      </c>
      <c r="I65" s="17">
        <v>71</v>
      </c>
      <c r="J65" s="17">
        <v>6</v>
      </c>
      <c r="K65" s="17">
        <v>3</v>
      </c>
      <c r="L65" s="20">
        <f t="shared" si="20"/>
        <v>426</v>
      </c>
      <c r="M65" s="21">
        <f>VLOOKUP(B65,[1]Sheet1!$A$1:$C$65536,3,0)</f>
        <v>63</v>
      </c>
      <c r="N65" s="21">
        <f t="shared" si="12"/>
        <v>252</v>
      </c>
      <c r="O65" s="22">
        <f t="shared" si="13"/>
        <v>4</v>
      </c>
      <c r="P65" s="22">
        <f t="shared" si="14"/>
        <v>-8</v>
      </c>
      <c r="Q65" s="11"/>
      <c r="R65" s="11">
        <f>M65*H65</f>
        <v>252</v>
      </c>
      <c r="S65" s="11"/>
      <c r="T65" s="20">
        <f t="shared" si="15"/>
        <v>-174</v>
      </c>
      <c r="U65" s="20"/>
    </row>
    <row r="66" ht="14.25" spans="1:21">
      <c r="A66" s="11">
        <v>58</v>
      </c>
      <c r="B66" s="17">
        <v>753</v>
      </c>
      <c r="C66" s="17" t="s">
        <v>61</v>
      </c>
      <c r="D66" s="17" t="s">
        <v>78</v>
      </c>
      <c r="E66" s="17">
        <v>5</v>
      </c>
      <c r="F66" s="17">
        <v>2</v>
      </c>
      <c r="G66" s="17">
        <v>7</v>
      </c>
      <c r="H66" s="17">
        <v>4</v>
      </c>
      <c r="I66" s="17">
        <v>9</v>
      </c>
      <c r="J66" s="17">
        <v>6</v>
      </c>
      <c r="K66" s="17">
        <v>3</v>
      </c>
      <c r="L66" s="20">
        <f t="shared" si="20"/>
        <v>54</v>
      </c>
      <c r="M66" s="21">
        <f>VLOOKUP(B66,[1]Sheet1!$A$1:$C$65536,3,0)</f>
        <v>1</v>
      </c>
      <c r="N66" s="21">
        <f t="shared" si="12"/>
        <v>2</v>
      </c>
      <c r="O66" s="22">
        <f t="shared" si="13"/>
        <v>-6</v>
      </c>
      <c r="P66" s="22">
        <f t="shared" si="14"/>
        <v>-8</v>
      </c>
      <c r="Q66" s="11">
        <f>M66*F66</f>
        <v>2</v>
      </c>
      <c r="R66" s="11"/>
      <c r="S66" s="11"/>
      <c r="T66" s="20">
        <f t="shared" si="15"/>
        <v>-52</v>
      </c>
      <c r="U66" s="20"/>
    </row>
    <row r="67" ht="14.25" spans="1:21">
      <c r="A67" s="11">
        <v>59</v>
      </c>
      <c r="B67" s="17">
        <v>103639</v>
      </c>
      <c r="C67" s="17" t="s">
        <v>61</v>
      </c>
      <c r="D67" s="17" t="s">
        <v>79</v>
      </c>
      <c r="E67" s="17">
        <v>14</v>
      </c>
      <c r="F67" s="17">
        <v>2</v>
      </c>
      <c r="G67" s="17">
        <v>18</v>
      </c>
      <c r="H67" s="17">
        <v>4</v>
      </c>
      <c r="I67" s="17">
        <v>22</v>
      </c>
      <c r="J67" s="17">
        <v>6</v>
      </c>
      <c r="K67" s="17">
        <v>3</v>
      </c>
      <c r="L67" s="20">
        <f t="shared" si="20"/>
        <v>132</v>
      </c>
      <c r="M67" s="21">
        <f>VLOOKUP(B67,[1]Sheet1!$A$1:$C$65536,3,0)</f>
        <v>9</v>
      </c>
      <c r="N67" s="21">
        <f t="shared" si="12"/>
        <v>18</v>
      </c>
      <c r="O67" s="22">
        <f t="shared" si="13"/>
        <v>-9</v>
      </c>
      <c r="P67" s="22">
        <f t="shared" si="14"/>
        <v>-13</v>
      </c>
      <c r="Q67" s="11">
        <f>M67*F67</f>
        <v>18</v>
      </c>
      <c r="R67" s="11"/>
      <c r="S67" s="11"/>
      <c r="T67" s="20">
        <f t="shared" si="15"/>
        <v>-114</v>
      </c>
      <c r="U67" s="20"/>
    </row>
    <row r="68" ht="14.25" spans="1:21">
      <c r="A68" s="11">
        <v>60</v>
      </c>
      <c r="B68" s="17">
        <v>104430</v>
      </c>
      <c r="C68" s="17" t="s">
        <v>61</v>
      </c>
      <c r="D68" s="17" t="s">
        <v>80</v>
      </c>
      <c r="E68" s="17">
        <v>5</v>
      </c>
      <c r="F68" s="17">
        <v>2</v>
      </c>
      <c r="G68" s="17">
        <v>7</v>
      </c>
      <c r="H68" s="17">
        <v>4</v>
      </c>
      <c r="I68" s="17">
        <v>9</v>
      </c>
      <c r="J68" s="17">
        <v>6</v>
      </c>
      <c r="K68" s="17">
        <v>3</v>
      </c>
      <c r="L68" s="20">
        <f t="shared" si="20"/>
        <v>54</v>
      </c>
      <c r="M68" s="21">
        <f>VLOOKUP(B68,[1]Sheet1!$A$1:$C$65536,3,0)</f>
        <v>10</v>
      </c>
      <c r="N68" s="21">
        <f t="shared" si="12"/>
        <v>60</v>
      </c>
      <c r="O68" s="22">
        <f t="shared" si="13"/>
        <v>3</v>
      </c>
      <c r="P68" s="22">
        <f t="shared" si="14"/>
        <v>1</v>
      </c>
      <c r="Q68" s="11"/>
      <c r="R68" s="11">
        <v>0</v>
      </c>
      <c r="S68" s="11">
        <f>M68*J68</f>
        <v>60</v>
      </c>
      <c r="T68" s="20"/>
      <c r="U68" s="20">
        <v>6</v>
      </c>
    </row>
    <row r="69" ht="14.25" spans="1:21">
      <c r="A69" s="11">
        <v>61</v>
      </c>
      <c r="B69" s="17">
        <v>105396</v>
      </c>
      <c r="C69" s="17" t="s">
        <v>61</v>
      </c>
      <c r="D69" s="17" t="s">
        <v>81</v>
      </c>
      <c r="E69" s="17">
        <v>8</v>
      </c>
      <c r="F69" s="17">
        <v>2</v>
      </c>
      <c r="G69" s="17">
        <v>10</v>
      </c>
      <c r="H69" s="17">
        <v>4</v>
      </c>
      <c r="I69" s="17">
        <v>12</v>
      </c>
      <c r="J69" s="17">
        <v>6</v>
      </c>
      <c r="K69" s="17">
        <v>3</v>
      </c>
      <c r="L69" s="20">
        <f t="shared" si="20"/>
        <v>72</v>
      </c>
      <c r="M69" s="21">
        <f>VLOOKUP(B69,[1]Sheet1!$A$1:$C$65536,3,0)</f>
        <v>14</v>
      </c>
      <c r="N69" s="21">
        <f t="shared" si="12"/>
        <v>84</v>
      </c>
      <c r="O69" s="22">
        <f t="shared" si="13"/>
        <v>4</v>
      </c>
      <c r="P69" s="22">
        <f t="shared" si="14"/>
        <v>2</v>
      </c>
      <c r="Q69" s="11"/>
      <c r="R69" s="11">
        <v>0</v>
      </c>
      <c r="S69" s="11">
        <f>M69*J69</f>
        <v>84</v>
      </c>
      <c r="T69" s="20"/>
      <c r="U69" s="20">
        <v>12</v>
      </c>
    </row>
    <row r="70" ht="14.25" spans="1:21">
      <c r="A70" s="11">
        <v>62</v>
      </c>
      <c r="B70" s="17">
        <v>105751</v>
      </c>
      <c r="C70" s="17" t="s">
        <v>61</v>
      </c>
      <c r="D70" s="17" t="s">
        <v>82</v>
      </c>
      <c r="E70" s="17">
        <v>3</v>
      </c>
      <c r="F70" s="17">
        <v>2</v>
      </c>
      <c r="G70" s="17">
        <v>4</v>
      </c>
      <c r="H70" s="17">
        <v>4</v>
      </c>
      <c r="I70" s="17">
        <v>5</v>
      </c>
      <c r="J70" s="17">
        <v>6</v>
      </c>
      <c r="K70" s="17">
        <v>2</v>
      </c>
      <c r="L70" s="20">
        <f>G70*H70</f>
        <v>16</v>
      </c>
      <c r="M70" s="21">
        <f>VLOOKUP(B70,[1]Sheet1!$A$1:$C$65536,3,0)</f>
        <v>6</v>
      </c>
      <c r="N70" s="21">
        <f t="shared" ref="N70:N101" si="21">Q70+R70+S70</f>
        <v>36</v>
      </c>
      <c r="O70" s="22">
        <f t="shared" ref="O70:O101" si="22">M70-G70</f>
        <v>2</v>
      </c>
      <c r="P70" s="22">
        <f t="shared" ref="P70:P101" si="23">M70-I70</f>
        <v>1</v>
      </c>
      <c r="Q70" s="11"/>
      <c r="R70" s="11">
        <v>0</v>
      </c>
      <c r="S70" s="11">
        <f>M70*J70</f>
        <v>36</v>
      </c>
      <c r="T70" s="20"/>
      <c r="U70" s="20">
        <v>20</v>
      </c>
    </row>
    <row r="71" ht="14.25" spans="1:21">
      <c r="A71" s="11">
        <v>63</v>
      </c>
      <c r="B71" s="17">
        <v>105910</v>
      </c>
      <c r="C71" s="17" t="s">
        <v>61</v>
      </c>
      <c r="D71" s="17" t="s">
        <v>83</v>
      </c>
      <c r="E71" s="17">
        <v>6</v>
      </c>
      <c r="F71" s="17">
        <v>2</v>
      </c>
      <c r="G71" s="17">
        <v>8</v>
      </c>
      <c r="H71" s="17">
        <v>4</v>
      </c>
      <c r="I71" s="17">
        <v>10</v>
      </c>
      <c r="J71" s="17">
        <v>6</v>
      </c>
      <c r="K71" s="17">
        <v>3</v>
      </c>
      <c r="L71" s="20">
        <f t="shared" ref="L71:L73" si="24">I71*J71</f>
        <v>60</v>
      </c>
      <c r="M71" s="21">
        <f>VLOOKUP(B71,[1]Sheet1!$A$1:$C$65536,3,0)</f>
        <v>3</v>
      </c>
      <c r="N71" s="21">
        <f t="shared" si="21"/>
        <v>6</v>
      </c>
      <c r="O71" s="22">
        <f t="shared" si="22"/>
        <v>-5</v>
      </c>
      <c r="P71" s="22">
        <f t="shared" si="23"/>
        <v>-7</v>
      </c>
      <c r="Q71" s="11">
        <f>M71*F71</f>
        <v>6</v>
      </c>
      <c r="R71" s="11"/>
      <c r="S71" s="11"/>
      <c r="T71" s="20">
        <f t="shared" ref="T71:T100" si="25">N71-L71</f>
        <v>-54</v>
      </c>
      <c r="U71" s="20"/>
    </row>
    <row r="72" ht="14.25" spans="1:21">
      <c r="A72" s="11">
        <v>64</v>
      </c>
      <c r="B72" s="17">
        <v>106485</v>
      </c>
      <c r="C72" s="17" t="s">
        <v>61</v>
      </c>
      <c r="D72" s="17" t="s">
        <v>84</v>
      </c>
      <c r="E72" s="17">
        <v>3</v>
      </c>
      <c r="F72" s="17">
        <v>2</v>
      </c>
      <c r="G72" s="17">
        <v>4</v>
      </c>
      <c r="H72" s="17">
        <v>4</v>
      </c>
      <c r="I72" s="17">
        <v>5</v>
      </c>
      <c r="J72" s="17">
        <v>6</v>
      </c>
      <c r="K72" s="17">
        <v>3</v>
      </c>
      <c r="L72" s="20">
        <f t="shared" si="24"/>
        <v>30</v>
      </c>
      <c r="M72" s="21">
        <f>VLOOKUP(B72,[1]Sheet1!$A$1:$C$65536,3,0)</f>
        <v>3</v>
      </c>
      <c r="N72" s="21">
        <f t="shared" si="21"/>
        <v>6</v>
      </c>
      <c r="O72" s="22">
        <f t="shared" si="22"/>
        <v>-1</v>
      </c>
      <c r="P72" s="22">
        <f t="shared" si="23"/>
        <v>-2</v>
      </c>
      <c r="Q72" s="11">
        <f>M72*F72</f>
        <v>6</v>
      </c>
      <c r="R72" s="11"/>
      <c r="S72" s="11"/>
      <c r="T72" s="20">
        <f t="shared" si="25"/>
        <v>-24</v>
      </c>
      <c r="U72" s="20"/>
    </row>
    <row r="73" ht="14.25" spans="1:21">
      <c r="A73" s="11">
        <v>65</v>
      </c>
      <c r="B73" s="17">
        <v>106568</v>
      </c>
      <c r="C73" s="17" t="s">
        <v>61</v>
      </c>
      <c r="D73" s="17" t="s">
        <v>85</v>
      </c>
      <c r="E73" s="17">
        <v>4</v>
      </c>
      <c r="F73" s="17">
        <v>2</v>
      </c>
      <c r="G73" s="17">
        <v>5</v>
      </c>
      <c r="H73" s="17">
        <v>4</v>
      </c>
      <c r="I73" s="17">
        <v>6</v>
      </c>
      <c r="J73" s="17">
        <v>6</v>
      </c>
      <c r="K73" s="17">
        <v>3</v>
      </c>
      <c r="L73" s="20">
        <f t="shared" si="24"/>
        <v>36</v>
      </c>
      <c r="M73" s="21">
        <f>VLOOKUP(B73,[1]Sheet1!$A$1:$C$65536,3,0)</f>
        <v>4</v>
      </c>
      <c r="N73" s="21">
        <f t="shared" si="21"/>
        <v>8</v>
      </c>
      <c r="O73" s="22">
        <f t="shared" si="22"/>
        <v>-1</v>
      </c>
      <c r="P73" s="22">
        <f t="shared" si="23"/>
        <v>-2</v>
      </c>
      <c r="Q73" s="11">
        <f>M73*F73</f>
        <v>8</v>
      </c>
      <c r="R73" s="11"/>
      <c r="S73" s="11"/>
      <c r="T73" s="20">
        <f t="shared" si="25"/>
        <v>-28</v>
      </c>
      <c r="U73" s="20"/>
    </row>
    <row r="74" ht="14.25" spans="1:21">
      <c r="A74" s="12"/>
      <c r="B74" s="30"/>
      <c r="C74" s="30" t="s">
        <v>61</v>
      </c>
      <c r="D74" s="30"/>
      <c r="E74" s="30"/>
      <c r="F74" s="30"/>
      <c r="G74" s="30"/>
      <c r="H74" s="30"/>
      <c r="I74" s="30"/>
      <c r="J74" s="30"/>
      <c r="K74" s="30"/>
      <c r="L74" s="23">
        <f>SUM(L50:L73)</f>
        <v>2682</v>
      </c>
      <c r="M74" s="21">
        <f>SUM(M50:M73)</f>
        <v>417</v>
      </c>
      <c r="N74" s="21">
        <f t="shared" ref="N74:U74" si="26">SUM(N50:N73)</f>
        <v>1828</v>
      </c>
      <c r="O74" s="21">
        <f t="shared" si="26"/>
        <v>-5</v>
      </c>
      <c r="P74" s="21">
        <f t="shared" si="26"/>
        <v>-97</v>
      </c>
      <c r="Q74" s="21">
        <f t="shared" si="26"/>
        <v>274</v>
      </c>
      <c r="R74" s="21">
        <f t="shared" si="26"/>
        <v>252</v>
      </c>
      <c r="S74" s="21">
        <f t="shared" si="26"/>
        <v>1302</v>
      </c>
      <c r="T74" s="21">
        <f t="shared" si="26"/>
        <v>-1288</v>
      </c>
      <c r="U74" s="21">
        <f t="shared" si="26"/>
        <v>434</v>
      </c>
    </row>
    <row r="75" spans="1:21">
      <c r="A75" s="11">
        <v>66</v>
      </c>
      <c r="B75" s="11">
        <v>52</v>
      </c>
      <c r="C75" s="11" t="s">
        <v>86</v>
      </c>
      <c r="D75" s="11" t="s">
        <v>87</v>
      </c>
      <c r="E75" s="11">
        <v>9</v>
      </c>
      <c r="F75" s="11">
        <v>2</v>
      </c>
      <c r="G75" s="11">
        <v>12</v>
      </c>
      <c r="H75" s="11">
        <v>4</v>
      </c>
      <c r="I75" s="11">
        <v>15</v>
      </c>
      <c r="J75" s="11">
        <v>6</v>
      </c>
      <c r="K75" s="11">
        <v>3</v>
      </c>
      <c r="L75" s="20">
        <f t="shared" ref="L75:L80" si="27">I75*J75</f>
        <v>90</v>
      </c>
      <c r="M75" s="21">
        <f>VLOOKUP(B75,[1]Sheet1!$A$1:$C$65536,3,0)</f>
        <v>3</v>
      </c>
      <c r="N75" s="21">
        <f t="shared" si="21"/>
        <v>6</v>
      </c>
      <c r="O75" s="22">
        <f t="shared" si="22"/>
        <v>-9</v>
      </c>
      <c r="P75" s="22">
        <f t="shared" si="23"/>
        <v>-12</v>
      </c>
      <c r="Q75" s="11">
        <f>M75*F75</f>
        <v>6</v>
      </c>
      <c r="R75" s="11"/>
      <c r="S75" s="11"/>
      <c r="T75" s="20">
        <f t="shared" si="25"/>
        <v>-84</v>
      </c>
      <c r="U75" s="20"/>
    </row>
    <row r="76" spans="1:21">
      <c r="A76" s="11">
        <v>67</v>
      </c>
      <c r="B76" s="11">
        <v>54</v>
      </c>
      <c r="C76" s="11" t="s">
        <v>86</v>
      </c>
      <c r="D76" s="11" t="s">
        <v>88</v>
      </c>
      <c r="E76" s="11">
        <v>14</v>
      </c>
      <c r="F76" s="11">
        <v>2</v>
      </c>
      <c r="G76" s="11">
        <v>18</v>
      </c>
      <c r="H76" s="11">
        <v>4</v>
      </c>
      <c r="I76" s="11">
        <v>22</v>
      </c>
      <c r="J76" s="11">
        <v>6</v>
      </c>
      <c r="K76" s="11">
        <v>3</v>
      </c>
      <c r="L76" s="20">
        <f t="shared" si="27"/>
        <v>132</v>
      </c>
      <c r="M76" s="21">
        <f>VLOOKUP(B76,[1]Sheet1!$A$1:$C$65536,3,0)</f>
        <v>14</v>
      </c>
      <c r="N76" s="21">
        <f t="shared" si="21"/>
        <v>28</v>
      </c>
      <c r="O76" s="22">
        <f t="shared" si="22"/>
        <v>-4</v>
      </c>
      <c r="P76" s="22">
        <f t="shared" si="23"/>
        <v>-8</v>
      </c>
      <c r="Q76" s="11">
        <f>M76*F76</f>
        <v>28</v>
      </c>
      <c r="R76" s="11"/>
      <c r="S76" s="11"/>
      <c r="T76" s="20">
        <f t="shared" si="25"/>
        <v>-104</v>
      </c>
      <c r="U76" s="20"/>
    </row>
    <row r="77" spans="1:21">
      <c r="A77" s="11">
        <v>68</v>
      </c>
      <c r="B77" s="11">
        <v>56</v>
      </c>
      <c r="C77" s="11" t="s">
        <v>86</v>
      </c>
      <c r="D77" s="11" t="s">
        <v>89</v>
      </c>
      <c r="E77" s="11">
        <v>11</v>
      </c>
      <c r="F77" s="11">
        <v>2</v>
      </c>
      <c r="G77" s="11">
        <v>14</v>
      </c>
      <c r="H77" s="11">
        <v>4</v>
      </c>
      <c r="I77" s="11">
        <v>17</v>
      </c>
      <c r="J77" s="11">
        <v>6</v>
      </c>
      <c r="K77" s="11">
        <v>3</v>
      </c>
      <c r="L77" s="20">
        <f t="shared" si="27"/>
        <v>102</v>
      </c>
      <c r="M77" s="21">
        <f>VLOOKUP(B77,[1]Sheet1!$A$1:$C$65536,3,0)</f>
        <v>25</v>
      </c>
      <c r="N77" s="21">
        <f t="shared" si="21"/>
        <v>150</v>
      </c>
      <c r="O77" s="22">
        <f t="shared" si="22"/>
        <v>11</v>
      </c>
      <c r="P77" s="22">
        <f t="shared" si="23"/>
        <v>8</v>
      </c>
      <c r="Q77" s="11"/>
      <c r="R77" s="11">
        <v>0</v>
      </c>
      <c r="S77" s="11">
        <f>M77*J77</f>
        <v>150</v>
      </c>
      <c r="T77" s="20">
        <v>0</v>
      </c>
      <c r="U77" s="20">
        <v>48</v>
      </c>
    </row>
    <row r="78" spans="1:21">
      <c r="A78" s="11">
        <v>69</v>
      </c>
      <c r="B78" s="11">
        <v>329</v>
      </c>
      <c r="C78" s="11" t="s">
        <v>86</v>
      </c>
      <c r="D78" s="11" t="s">
        <v>90</v>
      </c>
      <c r="E78" s="11">
        <v>6</v>
      </c>
      <c r="F78" s="11">
        <v>2</v>
      </c>
      <c r="G78" s="11">
        <v>8</v>
      </c>
      <c r="H78" s="11">
        <v>4</v>
      </c>
      <c r="I78" s="11">
        <v>10</v>
      </c>
      <c r="J78" s="11">
        <v>6</v>
      </c>
      <c r="K78" s="11" t="s">
        <v>11</v>
      </c>
      <c r="L78" s="20">
        <f t="shared" si="27"/>
        <v>60</v>
      </c>
      <c r="M78" s="21">
        <f>VLOOKUP(B78,[1]Sheet1!$A$1:$C$65536,3,0)</f>
        <v>2</v>
      </c>
      <c r="N78" s="21">
        <f t="shared" si="21"/>
        <v>4</v>
      </c>
      <c r="O78" s="22">
        <f t="shared" si="22"/>
        <v>-6</v>
      </c>
      <c r="P78" s="22">
        <f t="shared" si="23"/>
        <v>-8</v>
      </c>
      <c r="Q78" s="11">
        <f>M78*F78</f>
        <v>4</v>
      </c>
      <c r="R78" s="11"/>
      <c r="S78" s="11"/>
      <c r="T78" s="20">
        <f t="shared" si="25"/>
        <v>-56</v>
      </c>
      <c r="U78" s="20"/>
    </row>
    <row r="79" spans="1:21">
      <c r="A79" s="11">
        <v>70</v>
      </c>
      <c r="B79" s="11">
        <v>351</v>
      </c>
      <c r="C79" s="11" t="s">
        <v>86</v>
      </c>
      <c r="D79" s="11" t="s">
        <v>91</v>
      </c>
      <c r="E79" s="11">
        <v>6</v>
      </c>
      <c r="F79" s="11">
        <v>2</v>
      </c>
      <c r="G79" s="11">
        <v>8</v>
      </c>
      <c r="H79" s="11">
        <v>4</v>
      </c>
      <c r="I79" s="11">
        <v>10</v>
      </c>
      <c r="J79" s="11">
        <v>6</v>
      </c>
      <c r="K79" s="11">
        <v>3</v>
      </c>
      <c r="L79" s="20">
        <f t="shared" si="27"/>
        <v>60</v>
      </c>
      <c r="M79" s="21">
        <f>VLOOKUP(B79,[1]Sheet1!$A$1:$C$65536,3,0)</f>
        <v>21</v>
      </c>
      <c r="N79" s="21">
        <f t="shared" si="21"/>
        <v>126</v>
      </c>
      <c r="O79" s="22">
        <f t="shared" si="22"/>
        <v>13</v>
      </c>
      <c r="P79" s="22">
        <f t="shared" si="23"/>
        <v>11</v>
      </c>
      <c r="Q79" s="11"/>
      <c r="R79" s="11">
        <v>0</v>
      </c>
      <c r="S79" s="11">
        <f>M79*J79</f>
        <v>126</v>
      </c>
      <c r="T79" s="20"/>
      <c r="U79" s="20">
        <v>66</v>
      </c>
    </row>
    <row r="80" spans="1:21">
      <c r="A80" s="11">
        <v>71</v>
      </c>
      <c r="B80" s="11">
        <v>367</v>
      </c>
      <c r="C80" s="11" t="s">
        <v>86</v>
      </c>
      <c r="D80" s="11" t="s">
        <v>92</v>
      </c>
      <c r="E80" s="11">
        <v>7</v>
      </c>
      <c r="F80" s="11">
        <v>2</v>
      </c>
      <c r="G80" s="11">
        <v>9</v>
      </c>
      <c r="H80" s="11">
        <v>4</v>
      </c>
      <c r="I80" s="11">
        <v>11</v>
      </c>
      <c r="J80" s="11">
        <v>6</v>
      </c>
      <c r="K80" s="11" t="s">
        <v>11</v>
      </c>
      <c r="L80" s="20">
        <f t="shared" si="27"/>
        <v>66</v>
      </c>
      <c r="M80" s="21">
        <f>VLOOKUP(B80,[1]Sheet1!$A$1:$C$65536,3,0)</f>
        <v>14</v>
      </c>
      <c r="N80" s="21">
        <f t="shared" si="21"/>
        <v>84</v>
      </c>
      <c r="O80" s="22">
        <f t="shared" si="22"/>
        <v>5</v>
      </c>
      <c r="P80" s="22">
        <f t="shared" si="23"/>
        <v>3</v>
      </c>
      <c r="Q80" s="11"/>
      <c r="R80" s="11">
        <v>0</v>
      </c>
      <c r="S80" s="11">
        <f>M80*J80</f>
        <v>84</v>
      </c>
      <c r="T80" s="20"/>
      <c r="U80" s="20">
        <v>18</v>
      </c>
    </row>
    <row r="81" spans="1:21">
      <c r="A81" s="11">
        <v>72</v>
      </c>
      <c r="B81" s="11">
        <v>587</v>
      </c>
      <c r="C81" s="11" t="s">
        <v>86</v>
      </c>
      <c r="D81" s="11" t="s">
        <v>93</v>
      </c>
      <c r="E81" s="11">
        <v>6</v>
      </c>
      <c r="F81" s="11">
        <v>2</v>
      </c>
      <c r="G81" s="11">
        <v>8</v>
      </c>
      <c r="H81" s="11">
        <v>4</v>
      </c>
      <c r="I81" s="11">
        <v>10</v>
      </c>
      <c r="J81" s="11">
        <v>6</v>
      </c>
      <c r="K81" s="11">
        <v>1</v>
      </c>
      <c r="L81" s="20">
        <f>E81*F81</f>
        <v>12</v>
      </c>
      <c r="M81" s="21">
        <f>VLOOKUP(B81,[1]Sheet1!$A$1:$C$65536,3,0)</f>
        <v>6</v>
      </c>
      <c r="N81" s="21">
        <f t="shared" si="21"/>
        <v>12</v>
      </c>
      <c r="O81" s="22">
        <f t="shared" si="22"/>
        <v>-2</v>
      </c>
      <c r="P81" s="22">
        <f t="shared" si="23"/>
        <v>-4</v>
      </c>
      <c r="Q81" s="11">
        <f>M81*F81</f>
        <v>12</v>
      </c>
      <c r="R81" s="11"/>
      <c r="S81" s="11"/>
      <c r="T81" s="20"/>
      <c r="U81" s="20"/>
    </row>
    <row r="82" spans="1:21">
      <c r="A82" s="11">
        <v>73</v>
      </c>
      <c r="B82" s="11">
        <v>704</v>
      </c>
      <c r="C82" s="11" t="s">
        <v>86</v>
      </c>
      <c r="D82" s="11" t="s">
        <v>94</v>
      </c>
      <c r="E82" s="11">
        <v>3</v>
      </c>
      <c r="F82" s="11">
        <v>2</v>
      </c>
      <c r="G82" s="11">
        <v>4</v>
      </c>
      <c r="H82" s="11">
        <v>4</v>
      </c>
      <c r="I82" s="11">
        <v>5</v>
      </c>
      <c r="J82" s="11">
        <v>6</v>
      </c>
      <c r="K82" s="11">
        <v>3</v>
      </c>
      <c r="L82" s="20">
        <f t="shared" ref="L82:L90" si="28">I82*J82</f>
        <v>30</v>
      </c>
      <c r="M82" s="21">
        <f>VLOOKUP(B82,[1]Sheet1!$A$1:$C$65536,3,0)</f>
        <v>11</v>
      </c>
      <c r="N82" s="21">
        <f t="shared" si="21"/>
        <v>66</v>
      </c>
      <c r="O82" s="22">
        <f t="shared" si="22"/>
        <v>7</v>
      </c>
      <c r="P82" s="22">
        <f t="shared" si="23"/>
        <v>6</v>
      </c>
      <c r="Q82" s="11"/>
      <c r="R82" s="11">
        <v>0</v>
      </c>
      <c r="S82" s="11">
        <f>M82*J82</f>
        <v>66</v>
      </c>
      <c r="T82" s="20"/>
      <c r="U82" s="20">
        <v>36</v>
      </c>
    </row>
    <row r="83" spans="1:21">
      <c r="A83" s="11">
        <v>74</v>
      </c>
      <c r="B83" s="11">
        <v>706</v>
      </c>
      <c r="C83" s="11" t="s">
        <v>86</v>
      </c>
      <c r="D83" s="11" t="s">
        <v>95</v>
      </c>
      <c r="E83" s="11">
        <v>4</v>
      </c>
      <c r="F83" s="11">
        <v>2</v>
      </c>
      <c r="G83" s="11">
        <v>5</v>
      </c>
      <c r="H83" s="11">
        <v>4</v>
      </c>
      <c r="I83" s="11">
        <v>6</v>
      </c>
      <c r="J83" s="11">
        <v>6</v>
      </c>
      <c r="K83" s="11">
        <v>3</v>
      </c>
      <c r="L83" s="20">
        <f t="shared" si="28"/>
        <v>36</v>
      </c>
      <c r="M83" s="21">
        <f>VLOOKUP(B83,[1]Sheet1!$A$1:$C$65536,3,0)</f>
        <v>5</v>
      </c>
      <c r="N83" s="21">
        <f t="shared" si="21"/>
        <v>20</v>
      </c>
      <c r="O83" s="22">
        <f t="shared" si="22"/>
        <v>0</v>
      </c>
      <c r="P83" s="22">
        <f t="shared" si="23"/>
        <v>-1</v>
      </c>
      <c r="Q83" s="11"/>
      <c r="R83" s="11">
        <f>M83*H83</f>
        <v>20</v>
      </c>
      <c r="S83" s="11"/>
      <c r="T83" s="20">
        <f t="shared" si="25"/>
        <v>-16</v>
      </c>
      <c r="U83" s="20"/>
    </row>
    <row r="84" spans="1:21">
      <c r="A84" s="11">
        <v>75</v>
      </c>
      <c r="B84" s="11">
        <v>710</v>
      </c>
      <c r="C84" s="11" t="s">
        <v>86</v>
      </c>
      <c r="D84" s="11" t="s">
        <v>96</v>
      </c>
      <c r="E84" s="11">
        <v>9</v>
      </c>
      <c r="F84" s="11">
        <v>2</v>
      </c>
      <c r="G84" s="11">
        <v>12</v>
      </c>
      <c r="H84" s="11">
        <v>4</v>
      </c>
      <c r="I84" s="11">
        <v>15</v>
      </c>
      <c r="J84" s="11">
        <v>6</v>
      </c>
      <c r="K84" s="11">
        <v>3</v>
      </c>
      <c r="L84" s="20">
        <f t="shared" si="28"/>
        <v>90</v>
      </c>
      <c r="M84" s="21">
        <f>VLOOKUP(B84,[1]Sheet1!$A$1:$C$65536,3,0)</f>
        <v>3</v>
      </c>
      <c r="N84" s="21">
        <f t="shared" si="21"/>
        <v>6</v>
      </c>
      <c r="O84" s="22">
        <f t="shared" si="22"/>
        <v>-9</v>
      </c>
      <c r="P84" s="22">
        <f t="shared" si="23"/>
        <v>-12</v>
      </c>
      <c r="Q84" s="11">
        <f>M84*F84</f>
        <v>6</v>
      </c>
      <c r="R84" s="11"/>
      <c r="S84" s="11"/>
      <c r="T84" s="20">
        <f t="shared" si="25"/>
        <v>-84</v>
      </c>
      <c r="U84" s="20"/>
    </row>
    <row r="85" spans="1:21">
      <c r="A85" s="11">
        <v>76</v>
      </c>
      <c r="B85" s="11">
        <v>713</v>
      </c>
      <c r="C85" s="11" t="s">
        <v>86</v>
      </c>
      <c r="D85" s="11" t="s">
        <v>97</v>
      </c>
      <c r="E85" s="11">
        <v>4</v>
      </c>
      <c r="F85" s="11">
        <v>2</v>
      </c>
      <c r="G85" s="11">
        <v>5</v>
      </c>
      <c r="H85" s="11">
        <v>4</v>
      </c>
      <c r="I85" s="11">
        <v>6</v>
      </c>
      <c r="J85" s="11">
        <v>6</v>
      </c>
      <c r="K85" s="11" t="s">
        <v>11</v>
      </c>
      <c r="L85" s="20">
        <f t="shared" si="28"/>
        <v>36</v>
      </c>
      <c r="M85" s="21">
        <f>VLOOKUP(B85,[1]Sheet1!$A$1:$C$65536,3,0)</f>
        <v>2</v>
      </c>
      <c r="N85" s="21">
        <f t="shared" si="21"/>
        <v>4</v>
      </c>
      <c r="O85" s="22">
        <f t="shared" si="22"/>
        <v>-3</v>
      </c>
      <c r="P85" s="22">
        <f t="shared" si="23"/>
        <v>-4</v>
      </c>
      <c r="Q85" s="11">
        <f>M85*F85</f>
        <v>4</v>
      </c>
      <c r="R85" s="11"/>
      <c r="S85" s="11"/>
      <c r="T85" s="20">
        <f t="shared" si="25"/>
        <v>-32</v>
      </c>
      <c r="U85" s="20"/>
    </row>
    <row r="86" spans="1:21">
      <c r="A86" s="11">
        <v>77</v>
      </c>
      <c r="B86" s="11">
        <v>738</v>
      </c>
      <c r="C86" s="11" t="s">
        <v>86</v>
      </c>
      <c r="D86" s="11" t="s">
        <v>98</v>
      </c>
      <c r="E86" s="11">
        <v>7</v>
      </c>
      <c r="F86" s="11">
        <v>2</v>
      </c>
      <c r="G86" s="11">
        <v>9</v>
      </c>
      <c r="H86" s="11">
        <v>4</v>
      </c>
      <c r="I86" s="11">
        <v>11</v>
      </c>
      <c r="J86" s="11">
        <v>6</v>
      </c>
      <c r="K86" s="11">
        <v>3</v>
      </c>
      <c r="L86" s="20">
        <f t="shared" si="28"/>
        <v>66</v>
      </c>
      <c r="M86" s="21">
        <f>VLOOKUP(B86,[1]Sheet1!$A$1:$C$65536,3,0)</f>
        <v>4</v>
      </c>
      <c r="N86" s="21">
        <f t="shared" si="21"/>
        <v>8</v>
      </c>
      <c r="O86" s="22">
        <f t="shared" si="22"/>
        <v>-5</v>
      </c>
      <c r="P86" s="22">
        <f t="shared" si="23"/>
        <v>-7</v>
      </c>
      <c r="Q86" s="11">
        <f>M86*F86</f>
        <v>8</v>
      </c>
      <c r="R86" s="11"/>
      <c r="S86" s="11"/>
      <c r="T86" s="20">
        <f t="shared" si="25"/>
        <v>-58</v>
      </c>
      <c r="U86" s="20"/>
    </row>
    <row r="87" spans="1:21">
      <c r="A87" s="11">
        <v>78</v>
      </c>
      <c r="B87" s="11">
        <v>754</v>
      </c>
      <c r="C87" s="11" t="s">
        <v>86</v>
      </c>
      <c r="D87" s="11" t="s">
        <v>99</v>
      </c>
      <c r="E87" s="11">
        <v>5</v>
      </c>
      <c r="F87" s="11">
        <v>2</v>
      </c>
      <c r="G87" s="11">
        <v>7</v>
      </c>
      <c r="H87" s="11">
        <v>4</v>
      </c>
      <c r="I87" s="11">
        <v>9</v>
      </c>
      <c r="J87" s="11">
        <v>6</v>
      </c>
      <c r="K87" s="11" t="s">
        <v>100</v>
      </c>
      <c r="L87" s="20">
        <f t="shared" si="28"/>
        <v>54</v>
      </c>
      <c r="M87" s="21">
        <f>VLOOKUP(B87,[1]Sheet1!$A$1:$C$65536,3,0)</f>
        <v>8</v>
      </c>
      <c r="N87" s="21">
        <f t="shared" si="21"/>
        <v>32</v>
      </c>
      <c r="O87" s="22">
        <f t="shared" si="22"/>
        <v>1</v>
      </c>
      <c r="P87" s="22">
        <f t="shared" si="23"/>
        <v>-1</v>
      </c>
      <c r="Q87" s="11"/>
      <c r="R87" s="11">
        <f>M87*H87</f>
        <v>32</v>
      </c>
      <c r="S87" s="11"/>
      <c r="T87" s="20">
        <f t="shared" si="25"/>
        <v>-22</v>
      </c>
      <c r="U87" s="20"/>
    </row>
    <row r="88" spans="1:21">
      <c r="A88" s="11">
        <v>79</v>
      </c>
      <c r="B88" s="11">
        <v>101453</v>
      </c>
      <c r="C88" s="11" t="s">
        <v>86</v>
      </c>
      <c r="D88" s="11" t="s">
        <v>101</v>
      </c>
      <c r="E88" s="11">
        <v>5</v>
      </c>
      <c r="F88" s="11">
        <v>2</v>
      </c>
      <c r="G88" s="11">
        <v>7</v>
      </c>
      <c r="H88" s="11">
        <v>4</v>
      </c>
      <c r="I88" s="11">
        <v>9</v>
      </c>
      <c r="J88" s="11">
        <v>6</v>
      </c>
      <c r="K88" s="11" t="s">
        <v>11</v>
      </c>
      <c r="L88" s="20">
        <f t="shared" si="28"/>
        <v>54</v>
      </c>
      <c r="M88" s="21">
        <f>VLOOKUP(B88,[1]Sheet1!$A$1:$C$65536,3,0)</f>
        <v>11</v>
      </c>
      <c r="N88" s="21">
        <f t="shared" si="21"/>
        <v>66</v>
      </c>
      <c r="O88" s="22">
        <f t="shared" si="22"/>
        <v>4</v>
      </c>
      <c r="P88" s="22">
        <f t="shared" si="23"/>
        <v>2</v>
      </c>
      <c r="Q88" s="11"/>
      <c r="R88" s="11">
        <v>0</v>
      </c>
      <c r="S88" s="11">
        <f>M88*J88</f>
        <v>66</v>
      </c>
      <c r="T88" s="20"/>
      <c r="U88" s="20">
        <v>12</v>
      </c>
    </row>
    <row r="89" spans="1:21">
      <c r="A89" s="11">
        <v>80</v>
      </c>
      <c r="B89" s="11">
        <v>104428</v>
      </c>
      <c r="C89" s="11" t="s">
        <v>86</v>
      </c>
      <c r="D89" s="11" t="s">
        <v>102</v>
      </c>
      <c r="E89" s="11">
        <v>15</v>
      </c>
      <c r="F89" s="11">
        <v>2</v>
      </c>
      <c r="G89" s="11">
        <v>20</v>
      </c>
      <c r="H89" s="11">
        <v>4</v>
      </c>
      <c r="I89" s="11">
        <v>24</v>
      </c>
      <c r="J89" s="11">
        <v>6</v>
      </c>
      <c r="K89" s="11" t="s">
        <v>11</v>
      </c>
      <c r="L89" s="20">
        <f t="shared" si="28"/>
        <v>144</v>
      </c>
      <c r="M89" s="21">
        <f>VLOOKUP(B89,[1]Sheet1!$A$1:$C$65536,3,0)</f>
        <v>17</v>
      </c>
      <c r="N89" s="21">
        <f t="shared" si="21"/>
        <v>34</v>
      </c>
      <c r="O89" s="22">
        <f t="shared" si="22"/>
        <v>-3</v>
      </c>
      <c r="P89" s="22">
        <f t="shared" si="23"/>
        <v>-7</v>
      </c>
      <c r="Q89" s="11">
        <f>M89*F89</f>
        <v>34</v>
      </c>
      <c r="R89" s="11"/>
      <c r="S89" s="11"/>
      <c r="T89" s="20">
        <f t="shared" si="25"/>
        <v>-110</v>
      </c>
      <c r="U89" s="20"/>
    </row>
    <row r="90" spans="1:21">
      <c r="A90" s="11">
        <v>81</v>
      </c>
      <c r="B90" s="11">
        <v>104838</v>
      </c>
      <c r="C90" s="11" t="s">
        <v>86</v>
      </c>
      <c r="D90" s="11" t="s">
        <v>103</v>
      </c>
      <c r="E90" s="11">
        <v>9</v>
      </c>
      <c r="F90" s="11">
        <v>2</v>
      </c>
      <c r="G90" s="11">
        <v>12</v>
      </c>
      <c r="H90" s="11">
        <v>4</v>
      </c>
      <c r="I90" s="11">
        <v>15</v>
      </c>
      <c r="J90" s="11">
        <v>6</v>
      </c>
      <c r="K90" s="11" t="s">
        <v>11</v>
      </c>
      <c r="L90" s="20">
        <f t="shared" si="28"/>
        <v>90</v>
      </c>
      <c r="M90" s="21">
        <f>VLOOKUP(B90,[1]Sheet1!$A$1:$C$65536,3,0)</f>
        <v>10</v>
      </c>
      <c r="N90" s="21">
        <f t="shared" si="21"/>
        <v>20</v>
      </c>
      <c r="O90" s="22">
        <f t="shared" si="22"/>
        <v>-2</v>
      </c>
      <c r="P90" s="22">
        <f t="shared" si="23"/>
        <v>-5</v>
      </c>
      <c r="Q90" s="11">
        <f>M90*F90</f>
        <v>20</v>
      </c>
      <c r="R90" s="11"/>
      <c r="S90" s="11"/>
      <c r="T90" s="20">
        <f t="shared" si="25"/>
        <v>-70</v>
      </c>
      <c r="U90" s="20"/>
    </row>
    <row r="91" spans="1:21">
      <c r="A91" s="12"/>
      <c r="B91" s="12"/>
      <c r="C91" s="12" t="s">
        <v>86</v>
      </c>
      <c r="D91" s="12"/>
      <c r="E91" s="12"/>
      <c r="F91" s="12"/>
      <c r="G91" s="12"/>
      <c r="H91" s="12"/>
      <c r="I91" s="12"/>
      <c r="J91" s="12"/>
      <c r="K91" s="12"/>
      <c r="L91" s="23">
        <f>SUM(L75:L90)</f>
        <v>1122</v>
      </c>
      <c r="M91" s="21">
        <f>SUM(M75:M90)</f>
        <v>156</v>
      </c>
      <c r="N91" s="21">
        <f t="shared" ref="N91:U91" si="29">SUM(N75:N90)</f>
        <v>666</v>
      </c>
      <c r="O91" s="21">
        <f t="shared" si="29"/>
        <v>-2</v>
      </c>
      <c r="P91" s="21">
        <f t="shared" si="29"/>
        <v>-39</v>
      </c>
      <c r="Q91" s="21">
        <f t="shared" si="29"/>
        <v>122</v>
      </c>
      <c r="R91" s="21">
        <f t="shared" si="29"/>
        <v>52</v>
      </c>
      <c r="S91" s="21">
        <f t="shared" si="29"/>
        <v>492</v>
      </c>
      <c r="T91" s="21">
        <f t="shared" si="29"/>
        <v>-636</v>
      </c>
      <c r="U91" s="21">
        <f t="shared" si="29"/>
        <v>180</v>
      </c>
    </row>
    <row r="92" spans="1:21">
      <c r="A92" s="11">
        <v>82</v>
      </c>
      <c r="B92" s="11">
        <v>307</v>
      </c>
      <c r="C92" s="11" t="s">
        <v>104</v>
      </c>
      <c r="D92" s="11" t="s">
        <v>105</v>
      </c>
      <c r="E92" s="11">
        <v>50</v>
      </c>
      <c r="F92" s="11">
        <v>2</v>
      </c>
      <c r="G92" s="11">
        <v>65</v>
      </c>
      <c r="H92" s="11">
        <v>4</v>
      </c>
      <c r="I92" s="11">
        <v>78</v>
      </c>
      <c r="J92" s="11">
        <v>6</v>
      </c>
      <c r="K92" s="11">
        <v>3</v>
      </c>
      <c r="L92" s="20">
        <f t="shared" ref="L92:L97" si="30">I92*J92</f>
        <v>468</v>
      </c>
      <c r="M92" s="21">
        <f>VLOOKUP(B92,[1]Sheet1!$A$1:$C$65536,3,0)</f>
        <v>68</v>
      </c>
      <c r="N92" s="21">
        <f t="shared" si="21"/>
        <v>272</v>
      </c>
      <c r="O92" s="22">
        <f t="shared" si="22"/>
        <v>3</v>
      </c>
      <c r="P92" s="22">
        <f t="shared" si="23"/>
        <v>-10</v>
      </c>
      <c r="Q92" s="11"/>
      <c r="R92" s="11">
        <f>M92*H92</f>
        <v>272</v>
      </c>
      <c r="S92" s="11"/>
      <c r="T92" s="20">
        <f t="shared" si="25"/>
        <v>-196</v>
      </c>
      <c r="U92" s="20"/>
    </row>
    <row r="93" spans="1:21">
      <c r="A93" s="11">
        <v>83</v>
      </c>
      <c r="B93" s="11">
        <v>106066</v>
      </c>
      <c r="C93" s="11" t="s">
        <v>104</v>
      </c>
      <c r="D93" s="11" t="s">
        <v>106</v>
      </c>
      <c r="E93" s="11">
        <v>13</v>
      </c>
      <c r="F93" s="11">
        <v>2</v>
      </c>
      <c r="G93" s="11">
        <v>17</v>
      </c>
      <c r="H93" s="11">
        <v>4</v>
      </c>
      <c r="I93" s="11">
        <v>20</v>
      </c>
      <c r="J93" s="11">
        <v>6</v>
      </c>
      <c r="K93" s="11">
        <v>3</v>
      </c>
      <c r="L93" s="20">
        <f t="shared" si="30"/>
        <v>120</v>
      </c>
      <c r="M93" s="21">
        <f>VLOOKUP(B93,[1]Sheet1!$A$1:$C$65536,3,0)</f>
        <v>6</v>
      </c>
      <c r="N93" s="21">
        <f t="shared" si="21"/>
        <v>12</v>
      </c>
      <c r="O93" s="22">
        <f t="shared" si="22"/>
        <v>-11</v>
      </c>
      <c r="P93" s="22">
        <f t="shared" si="23"/>
        <v>-14</v>
      </c>
      <c r="Q93" s="11">
        <f>M93*F93</f>
        <v>12</v>
      </c>
      <c r="R93" s="11"/>
      <c r="S93" s="11"/>
      <c r="T93" s="20">
        <f t="shared" si="25"/>
        <v>-108</v>
      </c>
      <c r="U93" s="20"/>
    </row>
    <row r="94" spans="1:21">
      <c r="A94" s="12"/>
      <c r="B94" s="12"/>
      <c r="C94" s="12" t="s">
        <v>104</v>
      </c>
      <c r="D94" s="12"/>
      <c r="E94" s="12"/>
      <c r="F94" s="12"/>
      <c r="G94" s="12"/>
      <c r="H94" s="12"/>
      <c r="I94" s="12"/>
      <c r="J94" s="12"/>
      <c r="K94" s="12"/>
      <c r="L94" s="23">
        <f>SUM(L92:L93)</f>
        <v>588</v>
      </c>
      <c r="M94" s="21">
        <f>SUM(M92:M93)</f>
        <v>74</v>
      </c>
      <c r="N94" s="21">
        <f t="shared" ref="N94:U94" si="31">SUM(N92:N93)</f>
        <v>284</v>
      </c>
      <c r="O94" s="21">
        <f t="shared" si="31"/>
        <v>-8</v>
      </c>
      <c r="P94" s="21">
        <f t="shared" si="31"/>
        <v>-24</v>
      </c>
      <c r="Q94" s="21">
        <f t="shared" si="31"/>
        <v>12</v>
      </c>
      <c r="R94" s="21">
        <f t="shared" si="31"/>
        <v>272</v>
      </c>
      <c r="S94" s="21">
        <f t="shared" si="31"/>
        <v>0</v>
      </c>
      <c r="T94" s="21">
        <f t="shared" si="31"/>
        <v>-304</v>
      </c>
      <c r="U94" s="21">
        <f t="shared" si="31"/>
        <v>0</v>
      </c>
    </row>
    <row r="95" spans="1:21">
      <c r="A95" s="11">
        <v>84</v>
      </c>
      <c r="B95" s="11">
        <v>311</v>
      </c>
      <c r="C95" s="11" t="s">
        <v>107</v>
      </c>
      <c r="D95" s="11" t="s">
        <v>108</v>
      </c>
      <c r="E95" s="11">
        <v>5</v>
      </c>
      <c r="F95" s="11">
        <v>2</v>
      </c>
      <c r="G95" s="11">
        <v>7</v>
      </c>
      <c r="H95" s="11">
        <v>4</v>
      </c>
      <c r="I95" s="11">
        <v>9</v>
      </c>
      <c r="J95" s="11">
        <v>6</v>
      </c>
      <c r="K95" s="11">
        <v>3</v>
      </c>
      <c r="L95" s="20">
        <f t="shared" si="30"/>
        <v>54</v>
      </c>
      <c r="M95" s="21">
        <f>VLOOKUP(B95,[1]Sheet1!$A$1:$C$65536,3,0)</f>
        <v>2</v>
      </c>
      <c r="N95" s="21">
        <f t="shared" si="21"/>
        <v>4</v>
      </c>
      <c r="O95" s="22">
        <f t="shared" si="22"/>
        <v>-5</v>
      </c>
      <c r="P95" s="22">
        <f t="shared" si="23"/>
        <v>-7</v>
      </c>
      <c r="Q95" s="11">
        <f>M95*F95</f>
        <v>4</v>
      </c>
      <c r="R95" s="11"/>
      <c r="S95" s="11"/>
      <c r="T95" s="20">
        <f t="shared" si="25"/>
        <v>-50</v>
      </c>
      <c r="U95" s="20"/>
    </row>
    <row r="96" spans="1:21">
      <c r="A96" s="11">
        <v>85</v>
      </c>
      <c r="B96" s="11">
        <v>339</v>
      </c>
      <c r="C96" s="11" t="s">
        <v>107</v>
      </c>
      <c r="D96" s="11" t="s">
        <v>109</v>
      </c>
      <c r="E96" s="11">
        <v>3</v>
      </c>
      <c r="F96" s="11">
        <v>2</v>
      </c>
      <c r="G96" s="11">
        <v>4</v>
      </c>
      <c r="H96" s="11">
        <v>4</v>
      </c>
      <c r="I96" s="11">
        <v>5</v>
      </c>
      <c r="J96" s="11">
        <v>6</v>
      </c>
      <c r="K96" s="11">
        <v>3</v>
      </c>
      <c r="L96" s="20">
        <f t="shared" si="30"/>
        <v>30</v>
      </c>
      <c r="M96" s="21">
        <f>VLOOKUP(B96,[1]Sheet1!$A$1:$C$65536,3,0)</f>
        <v>5</v>
      </c>
      <c r="N96" s="21">
        <f t="shared" si="21"/>
        <v>30</v>
      </c>
      <c r="O96" s="22">
        <f t="shared" si="22"/>
        <v>1</v>
      </c>
      <c r="P96" s="22">
        <f t="shared" si="23"/>
        <v>0</v>
      </c>
      <c r="Q96" s="11"/>
      <c r="R96" s="11">
        <v>0</v>
      </c>
      <c r="S96" s="11">
        <f>M96*J96</f>
        <v>30</v>
      </c>
      <c r="T96" s="20"/>
      <c r="U96" s="20"/>
    </row>
    <row r="97" spans="1:21">
      <c r="A97" s="11">
        <v>86</v>
      </c>
      <c r="B97" s="11">
        <v>343</v>
      </c>
      <c r="C97" s="11" t="s">
        <v>107</v>
      </c>
      <c r="D97" s="11" t="s">
        <v>110</v>
      </c>
      <c r="E97" s="11">
        <v>6</v>
      </c>
      <c r="F97" s="11">
        <v>2</v>
      </c>
      <c r="G97" s="11">
        <v>8</v>
      </c>
      <c r="H97" s="11">
        <v>4</v>
      </c>
      <c r="I97" s="11">
        <v>10</v>
      </c>
      <c r="J97" s="11">
        <v>6</v>
      </c>
      <c r="K97" s="11">
        <v>3</v>
      </c>
      <c r="L97" s="20">
        <f t="shared" si="30"/>
        <v>60</v>
      </c>
      <c r="M97" s="21">
        <f>VLOOKUP(B97,[1]Sheet1!$A$1:$C$65536,3,0)</f>
        <v>25</v>
      </c>
      <c r="N97" s="21">
        <f t="shared" si="21"/>
        <v>150</v>
      </c>
      <c r="O97" s="22">
        <f t="shared" si="22"/>
        <v>17</v>
      </c>
      <c r="P97" s="22">
        <f t="shared" si="23"/>
        <v>15</v>
      </c>
      <c r="Q97" s="11"/>
      <c r="R97" s="11">
        <v>0</v>
      </c>
      <c r="S97" s="11">
        <f>M97*J97</f>
        <v>150</v>
      </c>
      <c r="T97" s="20"/>
      <c r="U97" s="20">
        <v>90</v>
      </c>
    </row>
    <row r="98" spans="1:21">
      <c r="A98" s="11">
        <v>87</v>
      </c>
      <c r="B98" s="11">
        <v>347</v>
      </c>
      <c r="C98" s="11" t="s">
        <v>107</v>
      </c>
      <c r="D98" s="11" t="s">
        <v>111</v>
      </c>
      <c r="E98" s="11">
        <v>5</v>
      </c>
      <c r="F98" s="11">
        <v>2</v>
      </c>
      <c r="G98" s="11">
        <v>7</v>
      </c>
      <c r="H98" s="11">
        <v>4</v>
      </c>
      <c r="I98" s="11">
        <v>9</v>
      </c>
      <c r="J98" s="11">
        <v>6</v>
      </c>
      <c r="K98" s="11">
        <v>2</v>
      </c>
      <c r="L98" s="20">
        <f>G98*H98</f>
        <v>28</v>
      </c>
      <c r="M98" s="21">
        <f>VLOOKUP(B98,[1]Sheet1!$A$1:$C$65536,3,0)</f>
        <v>1</v>
      </c>
      <c r="N98" s="21">
        <f t="shared" si="21"/>
        <v>2</v>
      </c>
      <c r="O98" s="22">
        <f t="shared" si="22"/>
        <v>-6</v>
      </c>
      <c r="P98" s="22">
        <f t="shared" si="23"/>
        <v>-8</v>
      </c>
      <c r="Q98" s="11">
        <f>M98*F98</f>
        <v>2</v>
      </c>
      <c r="R98" s="11"/>
      <c r="S98" s="11"/>
      <c r="T98" s="20">
        <f t="shared" si="25"/>
        <v>-26</v>
      </c>
      <c r="U98" s="20"/>
    </row>
    <row r="99" spans="1:21">
      <c r="A99" s="11">
        <v>88</v>
      </c>
      <c r="B99" s="11">
        <v>357</v>
      </c>
      <c r="C99" s="11" t="s">
        <v>107</v>
      </c>
      <c r="D99" s="11" t="s">
        <v>112</v>
      </c>
      <c r="E99" s="11">
        <v>5</v>
      </c>
      <c r="F99" s="11">
        <v>2</v>
      </c>
      <c r="G99" s="11">
        <v>7</v>
      </c>
      <c r="H99" s="11">
        <v>4</v>
      </c>
      <c r="I99" s="11">
        <v>9</v>
      </c>
      <c r="J99" s="11">
        <v>6</v>
      </c>
      <c r="K99" s="34">
        <v>1</v>
      </c>
      <c r="L99" s="20">
        <f>E99*F99</f>
        <v>10</v>
      </c>
      <c r="M99" s="21">
        <f>VLOOKUP(B99,[1]Sheet1!$A$1:$C$65536,3,0)</f>
        <v>3</v>
      </c>
      <c r="N99" s="21">
        <f t="shared" si="21"/>
        <v>6</v>
      </c>
      <c r="O99" s="22">
        <f t="shared" si="22"/>
        <v>-4</v>
      </c>
      <c r="P99" s="22">
        <f t="shared" si="23"/>
        <v>-6</v>
      </c>
      <c r="Q99" s="11">
        <f>M99*F99</f>
        <v>6</v>
      </c>
      <c r="R99" s="11"/>
      <c r="S99" s="11"/>
      <c r="T99" s="20">
        <f t="shared" si="25"/>
        <v>-4</v>
      </c>
      <c r="U99" s="20"/>
    </row>
    <row r="100" spans="1:21">
      <c r="A100" s="11">
        <v>89</v>
      </c>
      <c r="B100" s="11">
        <v>359</v>
      </c>
      <c r="C100" s="11" t="s">
        <v>107</v>
      </c>
      <c r="D100" s="11" t="s">
        <v>113</v>
      </c>
      <c r="E100" s="11">
        <v>10</v>
      </c>
      <c r="F100" s="11">
        <v>2</v>
      </c>
      <c r="G100" s="11">
        <v>13</v>
      </c>
      <c r="H100" s="11">
        <v>4</v>
      </c>
      <c r="I100" s="11">
        <v>16</v>
      </c>
      <c r="J100" s="11">
        <v>6</v>
      </c>
      <c r="K100" s="11">
        <v>3</v>
      </c>
      <c r="L100" s="20">
        <f t="shared" ref="L100:L105" si="32">I100*J100</f>
        <v>96</v>
      </c>
      <c r="M100" s="21">
        <f>VLOOKUP(B100,[1]Sheet1!$A$1:$C$65536,3,0)</f>
        <v>8</v>
      </c>
      <c r="N100" s="21">
        <f t="shared" si="21"/>
        <v>16</v>
      </c>
      <c r="O100" s="22">
        <f t="shared" si="22"/>
        <v>-5</v>
      </c>
      <c r="P100" s="22">
        <f t="shared" si="23"/>
        <v>-8</v>
      </c>
      <c r="Q100" s="11">
        <f>M100*F100</f>
        <v>16</v>
      </c>
      <c r="R100" s="11"/>
      <c r="S100" s="11"/>
      <c r="T100" s="20">
        <f t="shared" si="25"/>
        <v>-80</v>
      </c>
      <c r="U100" s="20"/>
    </row>
    <row r="101" spans="1:21">
      <c r="A101" s="11">
        <v>90</v>
      </c>
      <c r="B101" s="11">
        <v>365</v>
      </c>
      <c r="C101" s="11" t="s">
        <v>107</v>
      </c>
      <c r="D101" s="11" t="s">
        <v>114</v>
      </c>
      <c r="E101" s="11">
        <v>6</v>
      </c>
      <c r="F101" s="11">
        <v>2</v>
      </c>
      <c r="G101" s="11">
        <v>8</v>
      </c>
      <c r="H101" s="11">
        <v>4</v>
      </c>
      <c r="I101" s="11">
        <v>10</v>
      </c>
      <c r="J101" s="11">
        <v>6</v>
      </c>
      <c r="K101" s="11">
        <v>3</v>
      </c>
      <c r="L101" s="20">
        <f t="shared" si="32"/>
        <v>60</v>
      </c>
      <c r="M101" s="21">
        <f>VLOOKUP(B101,[1]Sheet1!$A$1:$C$65536,3,0)</f>
        <v>13</v>
      </c>
      <c r="N101" s="21">
        <f t="shared" si="21"/>
        <v>78</v>
      </c>
      <c r="O101" s="22">
        <f t="shared" si="22"/>
        <v>5</v>
      </c>
      <c r="P101" s="22">
        <f t="shared" si="23"/>
        <v>3</v>
      </c>
      <c r="Q101" s="11"/>
      <c r="R101" s="11">
        <v>0</v>
      </c>
      <c r="S101" s="11">
        <f>M101*J101</f>
        <v>78</v>
      </c>
      <c r="T101" s="20"/>
      <c r="U101" s="20">
        <v>18</v>
      </c>
    </row>
    <row r="102" spans="1:21">
      <c r="A102" s="11">
        <v>91</v>
      </c>
      <c r="B102" s="11">
        <v>379</v>
      </c>
      <c r="C102" s="11" t="s">
        <v>107</v>
      </c>
      <c r="D102" s="11" t="s">
        <v>115</v>
      </c>
      <c r="E102" s="11">
        <v>9</v>
      </c>
      <c r="F102" s="11">
        <v>2</v>
      </c>
      <c r="G102" s="11">
        <v>12</v>
      </c>
      <c r="H102" s="11">
        <v>4</v>
      </c>
      <c r="I102" s="11">
        <v>15</v>
      </c>
      <c r="J102" s="11">
        <v>6</v>
      </c>
      <c r="K102" s="11">
        <v>3</v>
      </c>
      <c r="L102" s="20">
        <f t="shared" si="32"/>
        <v>90</v>
      </c>
      <c r="M102" s="21">
        <f>VLOOKUP(B102,[1]Sheet1!$A$1:$C$65536,3,0)</f>
        <v>14</v>
      </c>
      <c r="N102" s="21">
        <f t="shared" ref="N102:N124" si="33">Q102+R102+S102</f>
        <v>56</v>
      </c>
      <c r="O102" s="22">
        <f t="shared" ref="O102:O124" si="34">M102-G102</f>
        <v>2</v>
      </c>
      <c r="P102" s="22">
        <f t="shared" ref="P102:P124" si="35">M102-I102</f>
        <v>-1</v>
      </c>
      <c r="Q102" s="11"/>
      <c r="R102" s="11">
        <f>M102*H102</f>
        <v>56</v>
      </c>
      <c r="S102" s="11"/>
      <c r="T102" s="20">
        <f t="shared" ref="T102:T124" si="36">N102-L102</f>
        <v>-34</v>
      </c>
      <c r="U102" s="20"/>
    </row>
    <row r="103" spans="1:21">
      <c r="A103" s="11">
        <v>92</v>
      </c>
      <c r="B103" s="11">
        <v>513</v>
      </c>
      <c r="C103" s="11" t="s">
        <v>107</v>
      </c>
      <c r="D103" s="11" t="s">
        <v>116</v>
      </c>
      <c r="E103" s="11">
        <v>20</v>
      </c>
      <c r="F103" s="11">
        <v>2</v>
      </c>
      <c r="G103" s="11">
        <v>26</v>
      </c>
      <c r="H103" s="11">
        <v>4</v>
      </c>
      <c r="I103" s="11">
        <v>31</v>
      </c>
      <c r="J103" s="11">
        <v>6</v>
      </c>
      <c r="K103" s="11">
        <v>3</v>
      </c>
      <c r="L103" s="20">
        <f t="shared" si="32"/>
        <v>186</v>
      </c>
      <c r="M103" s="21">
        <f>VLOOKUP(B103,[1]Sheet1!$A$1:$C$65536,3,0)</f>
        <v>28</v>
      </c>
      <c r="N103" s="21">
        <f t="shared" si="33"/>
        <v>112</v>
      </c>
      <c r="O103" s="22">
        <f t="shared" si="34"/>
        <v>2</v>
      </c>
      <c r="P103" s="22">
        <f t="shared" si="35"/>
        <v>-3</v>
      </c>
      <c r="Q103" s="11"/>
      <c r="R103" s="11">
        <f>M103*H103</f>
        <v>112</v>
      </c>
      <c r="S103" s="11"/>
      <c r="T103" s="20">
        <f t="shared" si="36"/>
        <v>-74</v>
      </c>
      <c r="U103" s="20"/>
    </row>
    <row r="104" spans="1:21">
      <c r="A104" s="11">
        <v>93</v>
      </c>
      <c r="B104" s="11">
        <v>570</v>
      </c>
      <c r="C104" s="11" t="s">
        <v>107</v>
      </c>
      <c r="D104" s="11" t="s">
        <v>117</v>
      </c>
      <c r="E104" s="11">
        <v>5</v>
      </c>
      <c r="F104" s="11">
        <v>2</v>
      </c>
      <c r="G104" s="11">
        <v>7</v>
      </c>
      <c r="H104" s="11">
        <v>4</v>
      </c>
      <c r="I104" s="11">
        <v>9</v>
      </c>
      <c r="J104" s="11">
        <v>6</v>
      </c>
      <c r="K104" s="11">
        <v>3</v>
      </c>
      <c r="L104" s="20">
        <f t="shared" si="32"/>
        <v>54</v>
      </c>
      <c r="M104" s="21">
        <f>VLOOKUP(B104,[1]Sheet1!$A$1:$C$65536,3,0)</f>
        <v>5</v>
      </c>
      <c r="N104" s="21">
        <f t="shared" si="33"/>
        <v>10</v>
      </c>
      <c r="O104" s="22">
        <f t="shared" si="34"/>
        <v>-2</v>
      </c>
      <c r="P104" s="22">
        <f t="shared" si="35"/>
        <v>-4</v>
      </c>
      <c r="Q104" s="11">
        <f>M104*F104</f>
        <v>10</v>
      </c>
      <c r="R104" s="11"/>
      <c r="S104" s="11"/>
      <c r="T104" s="20">
        <f t="shared" si="36"/>
        <v>-44</v>
      </c>
      <c r="U104" s="20"/>
    </row>
    <row r="105" spans="1:21">
      <c r="A105" s="11">
        <v>94</v>
      </c>
      <c r="B105" s="11">
        <v>581</v>
      </c>
      <c r="C105" s="11" t="s">
        <v>107</v>
      </c>
      <c r="D105" s="11" t="s">
        <v>118</v>
      </c>
      <c r="E105" s="11">
        <v>26</v>
      </c>
      <c r="F105" s="11">
        <v>2</v>
      </c>
      <c r="G105" s="11">
        <v>34</v>
      </c>
      <c r="H105" s="11">
        <v>4</v>
      </c>
      <c r="I105" s="11">
        <v>41</v>
      </c>
      <c r="J105" s="11">
        <v>6</v>
      </c>
      <c r="K105" s="11" t="s">
        <v>11</v>
      </c>
      <c r="L105" s="20">
        <f t="shared" si="32"/>
        <v>246</v>
      </c>
      <c r="M105" s="21">
        <f>VLOOKUP(B105,[1]Sheet1!$A$1:$C$65536,3,0)</f>
        <v>19</v>
      </c>
      <c r="N105" s="21">
        <f t="shared" si="33"/>
        <v>38</v>
      </c>
      <c r="O105" s="22">
        <f t="shared" si="34"/>
        <v>-15</v>
      </c>
      <c r="P105" s="22">
        <f t="shared" si="35"/>
        <v>-22</v>
      </c>
      <c r="Q105" s="11">
        <f>M105*F105</f>
        <v>38</v>
      </c>
      <c r="R105" s="11"/>
      <c r="S105" s="11"/>
      <c r="T105" s="20">
        <f t="shared" si="36"/>
        <v>-208</v>
      </c>
      <c r="U105" s="20"/>
    </row>
    <row r="106" spans="1:21">
      <c r="A106" s="11">
        <v>95</v>
      </c>
      <c r="B106" s="11">
        <v>582</v>
      </c>
      <c r="C106" s="11" t="s">
        <v>107</v>
      </c>
      <c r="D106" s="11" t="s">
        <v>119</v>
      </c>
      <c r="E106" s="11">
        <v>23</v>
      </c>
      <c r="F106" s="11">
        <v>2</v>
      </c>
      <c r="G106" s="11">
        <v>30</v>
      </c>
      <c r="H106" s="11">
        <v>4</v>
      </c>
      <c r="I106" s="11">
        <v>36</v>
      </c>
      <c r="J106" s="11">
        <v>6</v>
      </c>
      <c r="K106" s="11" t="s">
        <v>54</v>
      </c>
      <c r="L106" s="20">
        <f>E106*F106</f>
        <v>46</v>
      </c>
      <c r="M106" s="21">
        <f>VLOOKUP(B106,[1]Sheet1!$A$1:$C$65536,3,0)</f>
        <v>18</v>
      </c>
      <c r="N106" s="21">
        <f t="shared" si="33"/>
        <v>36</v>
      </c>
      <c r="O106" s="22">
        <f t="shared" si="34"/>
        <v>-12</v>
      </c>
      <c r="P106" s="22">
        <f t="shared" si="35"/>
        <v>-18</v>
      </c>
      <c r="Q106" s="11">
        <f>M106*F106</f>
        <v>36</v>
      </c>
      <c r="R106" s="11"/>
      <c r="S106" s="11"/>
      <c r="T106" s="20">
        <f t="shared" si="36"/>
        <v>-10</v>
      </c>
      <c r="U106" s="20"/>
    </row>
    <row r="107" spans="1:21">
      <c r="A107" s="11">
        <v>96</v>
      </c>
      <c r="B107" s="11">
        <v>585</v>
      </c>
      <c r="C107" s="11" t="s">
        <v>107</v>
      </c>
      <c r="D107" s="11" t="s">
        <v>120</v>
      </c>
      <c r="E107" s="11">
        <v>20</v>
      </c>
      <c r="F107" s="11">
        <v>2</v>
      </c>
      <c r="G107" s="11">
        <v>26</v>
      </c>
      <c r="H107" s="11">
        <v>4</v>
      </c>
      <c r="I107" s="11">
        <v>31</v>
      </c>
      <c r="J107" s="11">
        <v>6</v>
      </c>
      <c r="K107" s="11">
        <v>3</v>
      </c>
      <c r="L107" s="20">
        <f t="shared" ref="L107:L114" si="37">I107*J107</f>
        <v>186</v>
      </c>
      <c r="M107" s="21">
        <f>VLOOKUP(B107,[1]Sheet1!$A$1:$C$65536,3,0)</f>
        <v>32</v>
      </c>
      <c r="N107" s="21">
        <f t="shared" si="33"/>
        <v>192</v>
      </c>
      <c r="O107" s="22">
        <f t="shared" si="34"/>
        <v>6</v>
      </c>
      <c r="P107" s="22">
        <f t="shared" si="35"/>
        <v>1</v>
      </c>
      <c r="Q107" s="11"/>
      <c r="R107" s="11">
        <v>0</v>
      </c>
      <c r="S107" s="11">
        <f>M107*J107</f>
        <v>192</v>
      </c>
      <c r="T107" s="20"/>
      <c r="U107" s="20">
        <v>6</v>
      </c>
    </row>
    <row r="108" spans="1:21">
      <c r="A108" s="11">
        <v>97</v>
      </c>
      <c r="B108" s="11">
        <v>709</v>
      </c>
      <c r="C108" s="11" t="s">
        <v>107</v>
      </c>
      <c r="D108" s="11" t="s">
        <v>121</v>
      </c>
      <c r="E108" s="11">
        <v>26</v>
      </c>
      <c r="F108" s="11">
        <v>2</v>
      </c>
      <c r="G108" s="11">
        <v>34</v>
      </c>
      <c r="H108" s="11">
        <v>4</v>
      </c>
      <c r="I108" s="11">
        <v>41</v>
      </c>
      <c r="J108" s="11">
        <v>6</v>
      </c>
      <c r="K108" s="11">
        <v>3</v>
      </c>
      <c r="L108" s="20">
        <f t="shared" si="37"/>
        <v>246</v>
      </c>
      <c r="M108" s="21">
        <f>VLOOKUP(B108,[1]Sheet1!$A$1:$C$65536,3,0)</f>
        <v>52</v>
      </c>
      <c r="N108" s="21">
        <f t="shared" si="33"/>
        <v>312</v>
      </c>
      <c r="O108" s="22">
        <f t="shared" si="34"/>
        <v>18</v>
      </c>
      <c r="P108" s="22">
        <f t="shared" si="35"/>
        <v>11</v>
      </c>
      <c r="Q108" s="11"/>
      <c r="R108" s="11">
        <v>0</v>
      </c>
      <c r="S108" s="11">
        <f>M108*J108</f>
        <v>312</v>
      </c>
      <c r="T108" s="20"/>
      <c r="U108" s="20">
        <v>66</v>
      </c>
    </row>
    <row r="109" spans="1:21">
      <c r="A109" s="11">
        <v>98</v>
      </c>
      <c r="B109" s="11">
        <v>726</v>
      </c>
      <c r="C109" s="11" t="s">
        <v>107</v>
      </c>
      <c r="D109" s="11" t="s">
        <v>122</v>
      </c>
      <c r="E109" s="11">
        <v>30</v>
      </c>
      <c r="F109" s="11">
        <v>2</v>
      </c>
      <c r="G109" s="11">
        <v>39</v>
      </c>
      <c r="H109" s="11">
        <v>4</v>
      </c>
      <c r="I109" s="11">
        <v>47</v>
      </c>
      <c r="J109" s="11">
        <v>6</v>
      </c>
      <c r="K109" s="11">
        <v>3</v>
      </c>
      <c r="L109" s="20">
        <f t="shared" si="37"/>
        <v>282</v>
      </c>
      <c r="M109" s="21">
        <f>VLOOKUP(B109,[1]Sheet1!$A$1:$C$65536,3,0)</f>
        <v>34</v>
      </c>
      <c r="N109" s="21">
        <f t="shared" si="33"/>
        <v>68</v>
      </c>
      <c r="O109" s="22">
        <f t="shared" si="34"/>
        <v>-5</v>
      </c>
      <c r="P109" s="22">
        <f t="shared" si="35"/>
        <v>-13</v>
      </c>
      <c r="Q109" s="11">
        <f>M109*F109</f>
        <v>68</v>
      </c>
      <c r="R109" s="11"/>
      <c r="S109" s="11"/>
      <c r="T109" s="20">
        <f t="shared" si="36"/>
        <v>-214</v>
      </c>
      <c r="U109" s="20"/>
    </row>
    <row r="110" spans="1:21">
      <c r="A110" s="11">
        <v>99</v>
      </c>
      <c r="B110" s="11">
        <v>727</v>
      </c>
      <c r="C110" s="11" t="s">
        <v>107</v>
      </c>
      <c r="D110" s="11" t="s">
        <v>123</v>
      </c>
      <c r="E110" s="11">
        <v>7</v>
      </c>
      <c r="F110" s="11">
        <v>2</v>
      </c>
      <c r="G110" s="11">
        <v>9</v>
      </c>
      <c r="H110" s="11">
        <v>4</v>
      </c>
      <c r="I110" s="11">
        <v>11</v>
      </c>
      <c r="J110" s="11">
        <v>6</v>
      </c>
      <c r="K110" s="11">
        <v>3</v>
      </c>
      <c r="L110" s="20">
        <f t="shared" si="37"/>
        <v>66</v>
      </c>
      <c r="M110" s="21">
        <f>VLOOKUP(B110,[1]Sheet1!$A$1:$C$65536,3,0)</f>
        <v>5</v>
      </c>
      <c r="N110" s="21">
        <f t="shared" si="33"/>
        <v>10</v>
      </c>
      <c r="O110" s="22">
        <f t="shared" si="34"/>
        <v>-4</v>
      </c>
      <c r="P110" s="22">
        <f t="shared" si="35"/>
        <v>-6</v>
      </c>
      <c r="Q110" s="11">
        <f>M110*F110</f>
        <v>10</v>
      </c>
      <c r="R110" s="11"/>
      <c r="S110" s="11"/>
      <c r="T110" s="20">
        <f t="shared" si="36"/>
        <v>-56</v>
      </c>
      <c r="U110" s="20"/>
    </row>
    <row r="111" spans="1:21">
      <c r="A111" s="11">
        <v>100</v>
      </c>
      <c r="B111" s="11">
        <v>730</v>
      </c>
      <c r="C111" s="11" t="s">
        <v>107</v>
      </c>
      <c r="D111" s="11" t="s">
        <v>124</v>
      </c>
      <c r="E111" s="11">
        <v>20</v>
      </c>
      <c r="F111" s="11">
        <v>2</v>
      </c>
      <c r="G111" s="11">
        <v>26</v>
      </c>
      <c r="H111" s="11">
        <v>4</v>
      </c>
      <c r="I111" s="11">
        <v>31</v>
      </c>
      <c r="J111" s="11">
        <v>6</v>
      </c>
      <c r="K111" s="11">
        <v>3</v>
      </c>
      <c r="L111" s="20">
        <f t="shared" si="37"/>
        <v>186</v>
      </c>
      <c r="M111" s="21">
        <f>VLOOKUP(B111,[1]Sheet1!$A$1:$C$65536,3,0)</f>
        <v>39</v>
      </c>
      <c r="N111" s="21">
        <f t="shared" si="33"/>
        <v>234</v>
      </c>
      <c r="O111" s="22">
        <f t="shared" si="34"/>
        <v>13</v>
      </c>
      <c r="P111" s="22">
        <f t="shared" si="35"/>
        <v>8</v>
      </c>
      <c r="Q111" s="11"/>
      <c r="R111" s="11">
        <v>0</v>
      </c>
      <c r="S111" s="11">
        <f>M111*J111</f>
        <v>234</v>
      </c>
      <c r="T111" s="20"/>
      <c r="U111" s="20">
        <v>48</v>
      </c>
    </row>
    <row r="112" spans="1:21">
      <c r="A112" s="11">
        <v>101</v>
      </c>
      <c r="B112" s="11">
        <v>741</v>
      </c>
      <c r="C112" s="11" t="s">
        <v>107</v>
      </c>
      <c r="D112" s="11" t="s">
        <v>125</v>
      </c>
      <c r="E112" s="11">
        <v>5</v>
      </c>
      <c r="F112" s="11">
        <v>2</v>
      </c>
      <c r="G112" s="11">
        <v>7</v>
      </c>
      <c r="H112" s="11">
        <v>4</v>
      </c>
      <c r="I112" s="11">
        <v>9</v>
      </c>
      <c r="J112" s="11">
        <v>6</v>
      </c>
      <c r="K112" s="11">
        <v>3</v>
      </c>
      <c r="L112" s="20">
        <f t="shared" si="37"/>
        <v>54</v>
      </c>
      <c r="M112" s="21">
        <f>VLOOKUP(B112,[1]Sheet1!$A$1:$C$65536,3,0)</f>
        <v>4</v>
      </c>
      <c r="N112" s="21">
        <f t="shared" si="33"/>
        <v>8</v>
      </c>
      <c r="O112" s="22">
        <f t="shared" si="34"/>
        <v>-3</v>
      </c>
      <c r="P112" s="22">
        <f t="shared" si="35"/>
        <v>-5</v>
      </c>
      <c r="Q112" s="11">
        <f>M112*F112</f>
        <v>8</v>
      </c>
      <c r="R112" s="11"/>
      <c r="S112" s="11"/>
      <c r="T112" s="20">
        <f t="shared" si="36"/>
        <v>-46</v>
      </c>
      <c r="U112" s="20"/>
    </row>
    <row r="113" spans="1:21">
      <c r="A113" s="11">
        <v>102</v>
      </c>
      <c r="B113" s="11">
        <v>745</v>
      </c>
      <c r="C113" s="11" t="s">
        <v>107</v>
      </c>
      <c r="D113" s="11" t="s">
        <v>126</v>
      </c>
      <c r="E113" s="11">
        <v>6</v>
      </c>
      <c r="F113" s="11">
        <v>2</v>
      </c>
      <c r="G113" s="11">
        <v>8</v>
      </c>
      <c r="H113" s="11">
        <v>4</v>
      </c>
      <c r="I113" s="11">
        <v>10</v>
      </c>
      <c r="J113" s="11">
        <v>6</v>
      </c>
      <c r="K113" s="11">
        <v>3</v>
      </c>
      <c r="L113" s="20">
        <f t="shared" si="37"/>
        <v>60</v>
      </c>
      <c r="M113" s="21">
        <f>VLOOKUP(B113,[1]Sheet1!$A$1:$C$65536,3,0)</f>
        <v>12</v>
      </c>
      <c r="N113" s="21">
        <f t="shared" si="33"/>
        <v>72</v>
      </c>
      <c r="O113" s="22">
        <f t="shared" si="34"/>
        <v>4</v>
      </c>
      <c r="P113" s="22">
        <f t="shared" si="35"/>
        <v>2</v>
      </c>
      <c r="Q113" s="11"/>
      <c r="R113" s="11">
        <v>0</v>
      </c>
      <c r="S113" s="11">
        <f>M113*J113</f>
        <v>72</v>
      </c>
      <c r="T113" s="20"/>
      <c r="U113" s="20">
        <v>12</v>
      </c>
    </row>
    <row r="114" spans="1:21">
      <c r="A114" s="11">
        <v>103</v>
      </c>
      <c r="B114" s="11">
        <v>752</v>
      </c>
      <c r="C114" s="11" t="s">
        <v>107</v>
      </c>
      <c r="D114" s="11" t="s">
        <v>127</v>
      </c>
      <c r="E114" s="11">
        <v>5</v>
      </c>
      <c r="F114" s="11">
        <v>2</v>
      </c>
      <c r="G114" s="11">
        <v>7</v>
      </c>
      <c r="H114" s="11">
        <v>4</v>
      </c>
      <c r="I114" s="11">
        <v>9</v>
      </c>
      <c r="J114" s="11">
        <v>6</v>
      </c>
      <c r="K114" s="11">
        <v>3</v>
      </c>
      <c r="L114" s="20">
        <f t="shared" si="37"/>
        <v>54</v>
      </c>
      <c r="M114" s="21">
        <f>VLOOKUP(B114,[1]Sheet1!$A$1:$C$65536,3,0)</f>
        <v>5</v>
      </c>
      <c r="N114" s="21">
        <f t="shared" si="33"/>
        <v>10</v>
      </c>
      <c r="O114" s="22">
        <f t="shared" si="34"/>
        <v>-2</v>
      </c>
      <c r="P114" s="22">
        <f t="shared" si="35"/>
        <v>-4</v>
      </c>
      <c r="Q114" s="11">
        <f>M114*F114</f>
        <v>10</v>
      </c>
      <c r="R114" s="11"/>
      <c r="S114" s="11"/>
      <c r="T114" s="20">
        <f t="shared" si="36"/>
        <v>-44</v>
      </c>
      <c r="U114" s="20"/>
    </row>
    <row r="115" spans="1:21">
      <c r="A115" s="11">
        <v>104</v>
      </c>
      <c r="B115" s="11">
        <v>102565</v>
      </c>
      <c r="C115" s="11" t="s">
        <v>107</v>
      </c>
      <c r="D115" s="11" t="s">
        <v>128</v>
      </c>
      <c r="E115" s="11">
        <v>5</v>
      </c>
      <c r="F115" s="11">
        <v>2</v>
      </c>
      <c r="G115" s="11">
        <v>7</v>
      </c>
      <c r="H115" s="11">
        <v>4</v>
      </c>
      <c r="I115" s="11">
        <v>9</v>
      </c>
      <c r="J115" s="11">
        <v>6</v>
      </c>
      <c r="K115" s="11">
        <v>1</v>
      </c>
      <c r="L115" s="20">
        <f>E115*F115</f>
        <v>10</v>
      </c>
      <c r="M115" s="21">
        <f>VLOOKUP(B115,[1]Sheet1!$A$1:$C$65536,3,0)</f>
        <v>2</v>
      </c>
      <c r="N115" s="21">
        <f t="shared" si="33"/>
        <v>4</v>
      </c>
      <c r="O115" s="22">
        <f t="shared" si="34"/>
        <v>-5</v>
      </c>
      <c r="P115" s="22">
        <f t="shared" si="35"/>
        <v>-7</v>
      </c>
      <c r="Q115" s="11">
        <f>M115*F115</f>
        <v>4</v>
      </c>
      <c r="R115" s="11"/>
      <c r="S115" s="11"/>
      <c r="T115" s="20">
        <f t="shared" si="36"/>
        <v>-6</v>
      </c>
      <c r="U115" s="20"/>
    </row>
    <row r="116" spans="1:21">
      <c r="A116" s="11">
        <v>105</v>
      </c>
      <c r="B116" s="11">
        <v>102934</v>
      </c>
      <c r="C116" s="11" t="s">
        <v>107</v>
      </c>
      <c r="D116" s="11" t="s">
        <v>129</v>
      </c>
      <c r="E116" s="11">
        <v>38</v>
      </c>
      <c r="F116" s="11">
        <v>2</v>
      </c>
      <c r="G116" s="11">
        <v>50</v>
      </c>
      <c r="H116" s="11">
        <v>4</v>
      </c>
      <c r="I116" s="11">
        <v>60</v>
      </c>
      <c r="J116" s="11">
        <v>6</v>
      </c>
      <c r="K116" s="11">
        <v>3</v>
      </c>
      <c r="L116" s="20">
        <f t="shared" ref="L116:L119" si="38">I116*J116</f>
        <v>360</v>
      </c>
      <c r="M116" s="35">
        <f>VLOOKUP(B116,[1]Sheet1!$A$1:$C$65536,3,0)</f>
        <v>68</v>
      </c>
      <c r="N116" s="21">
        <f t="shared" si="33"/>
        <v>408</v>
      </c>
      <c r="O116" s="22">
        <f t="shared" si="34"/>
        <v>18</v>
      </c>
      <c r="P116" s="22">
        <f t="shared" si="35"/>
        <v>8</v>
      </c>
      <c r="Q116" s="11"/>
      <c r="R116" s="11">
        <v>0</v>
      </c>
      <c r="S116" s="11">
        <f>M116*J116</f>
        <v>408</v>
      </c>
      <c r="T116" s="20"/>
      <c r="U116" s="20">
        <v>48</v>
      </c>
    </row>
    <row r="117" spans="1:21">
      <c r="A117" s="11">
        <v>106</v>
      </c>
      <c r="B117" s="11">
        <v>103198</v>
      </c>
      <c r="C117" s="11" t="s">
        <v>107</v>
      </c>
      <c r="D117" s="11" t="s">
        <v>130</v>
      </c>
      <c r="E117" s="11">
        <v>12</v>
      </c>
      <c r="F117" s="11">
        <v>2</v>
      </c>
      <c r="G117" s="11">
        <v>16</v>
      </c>
      <c r="H117" s="11">
        <v>4</v>
      </c>
      <c r="I117" s="11">
        <v>20</v>
      </c>
      <c r="J117" s="11">
        <v>6</v>
      </c>
      <c r="K117" s="11">
        <v>3</v>
      </c>
      <c r="L117" s="20">
        <f t="shared" si="38"/>
        <v>120</v>
      </c>
      <c r="M117" s="21">
        <f>VLOOKUP(B117,[1]Sheet1!$A$1:$C$65536,3,0)</f>
        <v>22</v>
      </c>
      <c r="N117" s="21">
        <f t="shared" si="33"/>
        <v>132</v>
      </c>
      <c r="O117" s="22">
        <f t="shared" si="34"/>
        <v>6</v>
      </c>
      <c r="P117" s="22">
        <f t="shared" si="35"/>
        <v>2</v>
      </c>
      <c r="Q117" s="11"/>
      <c r="R117" s="11">
        <v>0</v>
      </c>
      <c r="S117" s="11">
        <f>M117*J117</f>
        <v>132</v>
      </c>
      <c r="T117" s="20"/>
      <c r="U117" s="20">
        <v>12</v>
      </c>
    </row>
    <row r="118" spans="1:21">
      <c r="A118" s="11">
        <v>107</v>
      </c>
      <c r="B118" s="11">
        <v>103199</v>
      </c>
      <c r="C118" s="11" t="s">
        <v>107</v>
      </c>
      <c r="D118" s="11" t="s">
        <v>131</v>
      </c>
      <c r="E118" s="11">
        <v>6</v>
      </c>
      <c r="F118" s="11">
        <v>2</v>
      </c>
      <c r="G118" s="11">
        <v>8</v>
      </c>
      <c r="H118" s="11">
        <v>4</v>
      </c>
      <c r="I118" s="11">
        <v>10</v>
      </c>
      <c r="J118" s="11">
        <v>6</v>
      </c>
      <c r="K118" s="11">
        <v>3</v>
      </c>
      <c r="L118" s="20">
        <f t="shared" si="38"/>
        <v>60</v>
      </c>
      <c r="M118" s="21">
        <f>VLOOKUP(B118,[1]Sheet1!$A$1:$C$65536,3,0)</f>
        <v>5</v>
      </c>
      <c r="N118" s="21">
        <f t="shared" si="33"/>
        <v>10</v>
      </c>
      <c r="O118" s="22">
        <f t="shared" si="34"/>
        <v>-3</v>
      </c>
      <c r="P118" s="22">
        <f t="shared" si="35"/>
        <v>-5</v>
      </c>
      <c r="Q118" s="11">
        <f>M118*F118</f>
        <v>10</v>
      </c>
      <c r="R118" s="11"/>
      <c r="S118" s="11"/>
      <c r="T118" s="20">
        <f t="shared" si="36"/>
        <v>-50</v>
      </c>
      <c r="U118" s="20"/>
    </row>
    <row r="119" spans="1:21">
      <c r="A119" s="11">
        <v>108</v>
      </c>
      <c r="B119" s="11">
        <v>104429</v>
      </c>
      <c r="C119" s="11" t="s">
        <v>107</v>
      </c>
      <c r="D119" s="11" t="s">
        <v>132</v>
      </c>
      <c r="E119" s="11">
        <v>5</v>
      </c>
      <c r="F119" s="11">
        <v>2</v>
      </c>
      <c r="G119" s="11">
        <v>7</v>
      </c>
      <c r="H119" s="11">
        <v>4</v>
      </c>
      <c r="I119" s="11">
        <v>9</v>
      </c>
      <c r="J119" s="11">
        <v>6</v>
      </c>
      <c r="K119" s="11">
        <v>3</v>
      </c>
      <c r="L119" s="20">
        <f t="shared" si="38"/>
        <v>54</v>
      </c>
      <c r="M119" s="21">
        <v>0</v>
      </c>
      <c r="N119" s="21">
        <f t="shared" si="33"/>
        <v>0</v>
      </c>
      <c r="O119" s="22">
        <f t="shared" si="34"/>
        <v>-7</v>
      </c>
      <c r="P119" s="22">
        <f t="shared" si="35"/>
        <v>-9</v>
      </c>
      <c r="Q119" s="11">
        <f>M119*F119</f>
        <v>0</v>
      </c>
      <c r="R119" s="11"/>
      <c r="S119" s="11"/>
      <c r="T119" s="20">
        <f t="shared" si="36"/>
        <v>-54</v>
      </c>
      <c r="U119" s="20"/>
    </row>
    <row r="120" spans="1:21">
      <c r="A120" s="11">
        <v>109</v>
      </c>
      <c r="B120" s="11">
        <v>105267</v>
      </c>
      <c r="C120" s="11" t="s">
        <v>107</v>
      </c>
      <c r="D120" s="11" t="s">
        <v>133</v>
      </c>
      <c r="E120" s="11">
        <v>3</v>
      </c>
      <c r="F120" s="11">
        <v>2</v>
      </c>
      <c r="G120" s="11">
        <v>4</v>
      </c>
      <c r="H120" s="11">
        <v>4</v>
      </c>
      <c r="I120" s="11">
        <v>5</v>
      </c>
      <c r="J120" s="11">
        <v>6</v>
      </c>
      <c r="K120" s="11">
        <v>1</v>
      </c>
      <c r="L120" s="20">
        <f>E120*F120</f>
        <v>6</v>
      </c>
      <c r="M120" s="21">
        <v>0</v>
      </c>
      <c r="N120" s="21">
        <f t="shared" si="33"/>
        <v>0</v>
      </c>
      <c r="O120" s="22">
        <f t="shared" si="34"/>
        <v>-4</v>
      </c>
      <c r="P120" s="22">
        <f t="shared" si="35"/>
        <v>-5</v>
      </c>
      <c r="Q120" s="11">
        <f>M120*F120</f>
        <v>0</v>
      </c>
      <c r="R120" s="11"/>
      <c r="S120" s="11"/>
      <c r="T120" s="20">
        <f t="shared" si="36"/>
        <v>-6</v>
      </c>
      <c r="U120" s="20"/>
    </row>
    <row r="121" spans="1:21">
      <c r="A121" s="11">
        <v>110</v>
      </c>
      <c r="B121" s="11">
        <v>106399</v>
      </c>
      <c r="C121" s="11" t="s">
        <v>107</v>
      </c>
      <c r="D121" s="11" t="s">
        <v>134</v>
      </c>
      <c r="E121" s="11">
        <v>3</v>
      </c>
      <c r="F121" s="11">
        <v>2</v>
      </c>
      <c r="G121" s="11">
        <v>4</v>
      </c>
      <c r="H121" s="11">
        <v>4</v>
      </c>
      <c r="I121" s="11">
        <v>5</v>
      </c>
      <c r="J121" s="11">
        <v>6</v>
      </c>
      <c r="K121" s="11">
        <v>3</v>
      </c>
      <c r="L121" s="20">
        <f t="shared" ref="L121:L124" si="39">I121*J121</f>
        <v>30</v>
      </c>
      <c r="M121" s="21">
        <f>VLOOKUP(B121,[1]Sheet1!$A$1:$C$65536,3,0)</f>
        <v>3</v>
      </c>
      <c r="N121" s="21">
        <f t="shared" si="33"/>
        <v>6</v>
      </c>
      <c r="O121" s="22">
        <f t="shared" si="34"/>
        <v>-1</v>
      </c>
      <c r="P121" s="22">
        <f t="shared" si="35"/>
        <v>-2</v>
      </c>
      <c r="Q121" s="11">
        <f>M121*F121</f>
        <v>6</v>
      </c>
      <c r="R121" s="11"/>
      <c r="S121" s="11"/>
      <c r="T121" s="20">
        <f t="shared" si="36"/>
        <v>-24</v>
      </c>
      <c r="U121" s="20"/>
    </row>
    <row r="122" spans="1:21">
      <c r="A122" s="11">
        <v>111</v>
      </c>
      <c r="B122" s="11">
        <v>107658</v>
      </c>
      <c r="C122" s="11" t="s">
        <v>107</v>
      </c>
      <c r="D122" s="11" t="s">
        <v>135</v>
      </c>
      <c r="E122" s="11">
        <v>5</v>
      </c>
      <c r="F122" s="11">
        <v>2</v>
      </c>
      <c r="G122" s="11">
        <v>7</v>
      </c>
      <c r="H122" s="11">
        <v>4</v>
      </c>
      <c r="I122" s="11">
        <v>9</v>
      </c>
      <c r="J122" s="11">
        <v>6</v>
      </c>
      <c r="K122" s="11">
        <v>3</v>
      </c>
      <c r="L122" s="20">
        <f t="shared" si="39"/>
        <v>54</v>
      </c>
      <c r="M122" s="21">
        <f>VLOOKUP(B122,[1]Sheet1!$A$1:$C$65536,3,0)</f>
        <v>7</v>
      </c>
      <c r="N122" s="21">
        <f t="shared" si="33"/>
        <v>28</v>
      </c>
      <c r="O122" s="22">
        <f t="shared" si="34"/>
        <v>0</v>
      </c>
      <c r="P122" s="22">
        <f t="shared" si="35"/>
        <v>-2</v>
      </c>
      <c r="Q122" s="11"/>
      <c r="R122" s="11">
        <f>M122*H122</f>
        <v>28</v>
      </c>
      <c r="S122" s="11"/>
      <c r="T122" s="20">
        <f t="shared" si="36"/>
        <v>-26</v>
      </c>
      <c r="U122" s="20"/>
    </row>
    <row r="123" spans="1:21">
      <c r="A123" s="11">
        <v>112</v>
      </c>
      <c r="B123" s="11">
        <v>106569</v>
      </c>
      <c r="C123" s="11" t="s">
        <v>107</v>
      </c>
      <c r="D123" s="11" t="s">
        <v>136</v>
      </c>
      <c r="E123" s="11">
        <v>12</v>
      </c>
      <c r="F123" s="11">
        <v>2</v>
      </c>
      <c r="G123" s="11">
        <v>16</v>
      </c>
      <c r="H123" s="11">
        <v>4</v>
      </c>
      <c r="I123" s="11">
        <v>20</v>
      </c>
      <c r="J123" s="11">
        <v>6</v>
      </c>
      <c r="K123" s="11">
        <v>3</v>
      </c>
      <c r="L123" s="20">
        <f t="shared" si="39"/>
        <v>120</v>
      </c>
      <c r="M123" s="21">
        <f>VLOOKUP(B123,[1]Sheet1!$A$1:$C$65536,3,0)</f>
        <v>14</v>
      </c>
      <c r="N123" s="21">
        <f t="shared" si="33"/>
        <v>28</v>
      </c>
      <c r="O123" s="22">
        <f t="shared" si="34"/>
        <v>-2</v>
      </c>
      <c r="P123" s="22">
        <f t="shared" si="35"/>
        <v>-6</v>
      </c>
      <c r="Q123" s="11">
        <f>M123*F123</f>
        <v>28</v>
      </c>
      <c r="R123" s="11"/>
      <c r="S123" s="11"/>
      <c r="T123" s="20">
        <f t="shared" si="36"/>
        <v>-92</v>
      </c>
      <c r="U123" s="20"/>
    </row>
    <row r="124" ht="14.25" spans="1:21">
      <c r="A124" s="11">
        <v>113</v>
      </c>
      <c r="B124" s="13">
        <v>108277</v>
      </c>
      <c r="C124" s="31" t="s">
        <v>107</v>
      </c>
      <c r="D124" s="14" t="s">
        <v>137</v>
      </c>
      <c r="E124" s="16">
        <v>8</v>
      </c>
      <c r="F124" s="16">
        <v>2</v>
      </c>
      <c r="G124" s="16">
        <v>10</v>
      </c>
      <c r="H124" s="16">
        <v>4</v>
      </c>
      <c r="I124" s="16">
        <v>12</v>
      </c>
      <c r="J124" s="16">
        <v>6</v>
      </c>
      <c r="K124" s="16">
        <v>3</v>
      </c>
      <c r="L124" s="20">
        <f t="shared" si="39"/>
        <v>72</v>
      </c>
      <c r="M124" s="21">
        <f>VLOOKUP(B124,[1]Sheet1!$A$1:$C$65536,3,0)</f>
        <v>6</v>
      </c>
      <c r="N124" s="21">
        <f t="shared" si="33"/>
        <v>12</v>
      </c>
      <c r="O124" s="22">
        <f t="shared" si="34"/>
        <v>-4</v>
      </c>
      <c r="P124" s="22">
        <f t="shared" si="35"/>
        <v>-6</v>
      </c>
      <c r="Q124" s="11">
        <f>M124*F124</f>
        <v>12</v>
      </c>
      <c r="R124" s="11"/>
      <c r="S124" s="11"/>
      <c r="T124" s="20">
        <f t="shared" si="36"/>
        <v>-60</v>
      </c>
      <c r="U124" s="20"/>
    </row>
    <row r="125" ht="14.25" spans="1:21">
      <c r="A125" s="12"/>
      <c r="B125" s="15"/>
      <c r="C125" s="32" t="s">
        <v>107</v>
      </c>
      <c r="D125" s="33"/>
      <c r="E125" s="12"/>
      <c r="F125" s="12"/>
      <c r="G125" s="12"/>
      <c r="H125" s="12"/>
      <c r="I125" s="12"/>
      <c r="J125" s="12"/>
      <c r="K125" s="12"/>
      <c r="L125" s="23">
        <f>SUM(L95:L124)</f>
        <v>2980</v>
      </c>
      <c r="M125" s="21">
        <f>SUM(M95:M124)</f>
        <v>451</v>
      </c>
      <c r="N125" s="21">
        <f t="shared" ref="N125:U125" si="40">SUM(N95:N124)</f>
        <v>2072</v>
      </c>
      <c r="O125" s="21">
        <f t="shared" si="40"/>
        <v>3</v>
      </c>
      <c r="P125" s="21">
        <f t="shared" si="40"/>
        <v>-97</v>
      </c>
      <c r="Q125" s="21">
        <f t="shared" si="40"/>
        <v>268</v>
      </c>
      <c r="R125" s="21">
        <f t="shared" si="40"/>
        <v>196</v>
      </c>
      <c r="S125" s="21">
        <f t="shared" si="40"/>
        <v>1608</v>
      </c>
      <c r="T125" s="21">
        <f t="shared" si="40"/>
        <v>-1208</v>
      </c>
      <c r="U125" s="21">
        <f t="shared" si="40"/>
        <v>300</v>
      </c>
    </row>
    <row r="126" spans="1:21">
      <c r="A126" s="20"/>
      <c r="B126" s="20"/>
      <c r="C126" s="20"/>
      <c r="D126" s="20" t="s">
        <v>138</v>
      </c>
      <c r="E126" s="20"/>
      <c r="F126" s="20"/>
      <c r="G126" s="20"/>
      <c r="H126" s="20"/>
      <c r="I126" s="20"/>
      <c r="J126" s="20"/>
      <c r="K126" s="20"/>
      <c r="L126" s="21">
        <f>L10+L21+L27+L49+L74+L91+L94+L125</f>
        <v>10932</v>
      </c>
      <c r="M126" s="36">
        <f>M10+M21+M27+M49+M74+M91+M94+M125</f>
        <v>1468.5</v>
      </c>
      <c r="N126" s="36">
        <f t="shared" ref="N126:U126" si="41">N10+N21+N27+N49+N74+N91+N94+N125</f>
        <v>6675</v>
      </c>
      <c r="O126" s="36">
        <f t="shared" si="41"/>
        <v>-99.5</v>
      </c>
      <c r="P126" s="36">
        <f t="shared" si="41"/>
        <v>-463.5</v>
      </c>
      <c r="Q126" s="36">
        <f t="shared" si="41"/>
        <v>960</v>
      </c>
      <c r="R126" s="36">
        <f t="shared" si="41"/>
        <v>1368</v>
      </c>
      <c r="S126" s="36">
        <f t="shared" si="41"/>
        <v>4347</v>
      </c>
      <c r="T126" s="21">
        <f t="shared" si="41"/>
        <v>-5422</v>
      </c>
      <c r="U126" s="21">
        <f t="shared" si="41"/>
        <v>1165</v>
      </c>
    </row>
  </sheetData>
  <autoFilter ref="A4:W126">
    <extLst/>
  </autoFilter>
  <mergeCells count="7">
    <mergeCell ref="A1:U1"/>
    <mergeCell ref="A2:U2"/>
    <mergeCell ref="E3:U3"/>
    <mergeCell ref="A3:A4"/>
    <mergeCell ref="B3:B4"/>
    <mergeCell ref="C3:C4"/>
    <mergeCell ref="D3:D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认购原表</vt:lpstr>
      <vt:lpstr>Sheet2</vt:lpstr>
      <vt:lpstr>中山中智9月认购奖励表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2019-08-16T03:08:00Z</dcterms:created>
  <dcterms:modified xsi:type="dcterms:W3CDTF">2019-10-21T06:54:48Z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2052-11.1.0.9186</vt:lpwstr>
  </property>
  <property fmtid="{D5CDD505-2E9C-101B-9397-08002B2CF9AE}" pid="3" name="KSOReadingLayout">
    <vt:bool>false</vt:bool>
  </property>
</Properties>
</file>