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70" firstSheet="2" activeTab="2"/>
  </bookViews>
  <sheets>
    <sheet name="报告" sheetId="1" state="hidden" r:id="rId1"/>
    <sheet name="总表" sheetId="2" state="hidden" r:id="rId2"/>
    <sheet name="调整任务以后" sheetId="3" r:id="rId3"/>
    <sheet name="Sheet1" sheetId="4" r:id="rId4"/>
  </sheets>
  <definedNames>
    <definedName name="_xlnm._FilterDatabase" localSheetId="1" hidden="1">总表!$A$4:$O$117</definedName>
    <definedName name="_xlnm._FilterDatabase" localSheetId="2" hidden="1">调整任务以后!$A$4:$XEW$126</definedName>
  </definedNames>
  <calcPr calcId="144525" concurrentCalc="0"/>
</workbook>
</file>

<file path=xl/sharedStrings.xml><?xml version="1.0" encoding="utf-8"?>
<sst xmlns="http://schemas.openxmlformats.org/spreadsheetml/2006/main" count="914" uniqueCount="181">
  <si>
    <t>报告：成功合并 8 个工作表，共 876 行数据。</t>
  </si>
  <si>
    <t>工作簿</t>
  </si>
  <si>
    <t>工作表</t>
  </si>
  <si>
    <t>合并状态</t>
  </si>
  <si>
    <t>合并后的位置</t>
  </si>
  <si>
    <t>城郊二片绵阳系列品种认购表+(1).xlsx</t>
  </si>
  <si>
    <t>汇总</t>
  </si>
  <si>
    <t>成功</t>
  </si>
  <si>
    <t>总表!B1:AC112</t>
  </si>
  <si>
    <t>邛崃片区绵阳系列品种认购表.xlsx</t>
  </si>
  <si>
    <t>总表!B113:AC224</t>
  </si>
  <si>
    <t>绵阳系列品种认购表旗舰店反馈.xlsx</t>
  </si>
  <si>
    <t>总表!B225:AC336</t>
  </si>
  <si>
    <t>新津绵阳系列品种认购表(10).xlsx</t>
  </si>
  <si>
    <t>总表!B337:AC448</t>
  </si>
  <si>
    <t>西北片绵阳系列品种认购表.xlsx</t>
  </si>
  <si>
    <t>总表!B449:AC560</t>
  </si>
  <si>
    <t>大邑片绵阳系列品种认购表.xlsx</t>
  </si>
  <si>
    <t>总表!B561:AC672</t>
  </si>
  <si>
    <t>城中片区绵阳系列品种认购表.xlsx</t>
  </si>
  <si>
    <t>总表!B673:AC764</t>
  </si>
  <si>
    <t>绵阳系列品种认购表0000000000东南.xlsx</t>
  </si>
  <si>
    <t>总表!B765:AC876</t>
  </si>
  <si>
    <t>绵阳系列认购表</t>
  </si>
  <si>
    <r>
      <rPr>
        <b/>
        <sz val="18"/>
        <rFont val="宋体"/>
        <charset val="134"/>
      </rPr>
      <t>说明：1、以下认购品种认购数量是9、10月</t>
    </r>
    <r>
      <rPr>
        <b/>
        <sz val="18"/>
        <color rgb="FFFF0000"/>
        <rFont val="宋体"/>
        <charset val="134"/>
      </rPr>
      <t>2个月</t>
    </r>
    <r>
      <rPr>
        <b/>
        <sz val="18"/>
        <rFont val="宋体"/>
        <charset val="134"/>
      </rPr>
      <t>的数量。2、以下档次任务是</t>
    </r>
    <r>
      <rPr>
        <b/>
        <sz val="18"/>
        <color rgb="FFFF0000"/>
        <rFont val="宋体"/>
        <charset val="134"/>
      </rPr>
      <t>3个品种的总数量</t>
    </r>
    <r>
      <rPr>
        <b/>
        <sz val="18"/>
        <rFont val="宋体"/>
        <charset val="134"/>
      </rPr>
      <t>。3、以下认购品种认购活动期间原晒单红包政策取消；4、认购活动期间以下品种原毛利段提成不变。</t>
    </r>
  </si>
  <si>
    <t>序号</t>
  </si>
  <si>
    <t>门店ID</t>
  </si>
  <si>
    <t>片区</t>
  </si>
  <si>
    <t>门店名</t>
  </si>
  <si>
    <t>炎可宁胶囊 3*9粒、复方黄连素片24片、川贝清肺糖浆180ml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</si>
  <si>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</si>
  <si>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</si>
  <si>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</si>
  <si>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</si>
  <si>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</si>
  <si>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</si>
  <si>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认购奖励</t>
  </si>
  <si>
    <t>预发奖励</t>
  </si>
  <si>
    <t>城郊二片</t>
  </si>
  <si>
    <t>四川太极崇州市崇阳镇尚贤坊街药店</t>
  </si>
  <si>
    <t>张鑫</t>
  </si>
  <si>
    <t>四川太极崇州中心店</t>
  </si>
  <si>
    <t>四川太极温江店</t>
  </si>
  <si>
    <t>四川太极都江堰景中路店</t>
  </si>
  <si>
    <t>赵斌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</si>
  <si>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</si>
  <si>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</si>
  <si>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</si>
  <si>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</si>
  <si>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</si>
  <si>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</si>
  <si>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</si>
  <si>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</si>
  <si>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</si>
  <si>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</si>
  <si>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</si>
  <si>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</si>
  <si>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城郊一片：邛崃</t>
  </si>
  <si>
    <t>四川太极邛崃中心药店</t>
  </si>
  <si>
    <t>万芝兵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</si>
  <si>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</si>
  <si>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</si>
  <si>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</si>
  <si>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</si>
  <si>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旗舰片区</t>
  </si>
  <si>
    <t>四川太极旗舰店</t>
  </si>
  <si>
    <t>蒲莹</t>
  </si>
  <si>
    <t>梨花街店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</si>
  <si>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</si>
  <si>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</si>
  <si>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</si>
  <si>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</si>
  <si>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</si>
  <si>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</si>
  <si>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</si>
  <si>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</si>
  <si>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</si>
  <si>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</si>
  <si>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</si>
  <si>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</si>
  <si>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</si>
  <si>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</si>
  <si>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</si>
  <si>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</si>
  <si>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</si>
  <si>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</si>
  <si>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</si>
  <si>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</si>
  <si>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</si>
  <si>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城中片区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</si>
  <si>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</si>
  <si>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</si>
  <si>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</si>
  <si>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</si>
  <si>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</si>
  <si>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</si>
  <si>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</si>
  <si>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四川太极金牛区银沙路药店</t>
  </si>
  <si>
    <t>四川太极青羊区蜀辉路店</t>
  </si>
  <si>
    <t>城郊一片：大邑</t>
  </si>
  <si>
    <t>四川太极大邑县晋原镇北街药店</t>
  </si>
  <si>
    <t>四川太极新都区新都街道万和北路药店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</si>
  <si>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</si>
  <si>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</si>
  <si>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</si>
  <si>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</si>
  <si>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</si>
  <si>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</si>
  <si>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</si>
  <si>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</si>
  <si>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</si>
  <si>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四川太极人民中路店</t>
  </si>
  <si>
    <t>四川太极红星店</t>
  </si>
  <si>
    <t>四川太极青羊区北东街店</t>
  </si>
  <si>
    <t>四川太极双林路药店</t>
  </si>
  <si>
    <t>四川太极成华区华油路药店</t>
  </si>
  <si>
    <t>四川太极金丝街药店</t>
  </si>
  <si>
    <t>四川太极锦江区静明路药店</t>
  </si>
  <si>
    <t>四川太极锦江区劼人路药店</t>
  </si>
  <si>
    <t>四川太极成华区崔家店路药店</t>
  </si>
  <si>
    <t>四川太极武侯区丝竹路药店</t>
  </si>
  <si>
    <t>四川太极金牛区解放路药店</t>
  </si>
  <si>
    <t>四川太极锦江区柳翠路药店</t>
  </si>
  <si>
    <t>四川太极成华杉板桥南一路店</t>
  </si>
  <si>
    <t>四川太极郫县郫筒镇一环路东南段药店</t>
  </si>
  <si>
    <t>四川太极锦江区庆云南街药店</t>
  </si>
  <si>
    <t>四川太极通盈街药店</t>
  </si>
  <si>
    <t>四川太极郫县郫筒镇东大街药店</t>
  </si>
  <si>
    <t>童子街店</t>
  </si>
  <si>
    <t>四川太极浆洗街药店</t>
  </si>
  <si>
    <t>四川太极龙泉驿区龙泉街道驿生路药店</t>
  </si>
  <si>
    <t>四川太极武侯区科华街药店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</si>
  <si>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</si>
  <si>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</si>
  <si>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</si>
  <si>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</si>
  <si>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</si>
  <si>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</si>
  <si>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三档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</si>
  <si>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</si>
  <si>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</si>
  <si>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</si>
  <si>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</si>
  <si>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</si>
  <si>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</si>
  <si>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</si>
  <si>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</si>
  <si>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</si>
  <si>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</si>
  <si>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</si>
  <si>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</si>
  <si>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</si>
  <si>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</si>
  <si>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</si>
  <si>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</si>
  <si>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</si>
  <si>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</si>
  <si>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</si>
  <si>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城郊一片:新津</t>
  </si>
  <si>
    <t>四川太极新津邓双镇岷江店</t>
  </si>
  <si>
    <t>四川太极五津西路药店</t>
  </si>
  <si>
    <t>四川太极兴义镇万兴路药店</t>
  </si>
  <si>
    <t>武阳西路店</t>
  </si>
  <si>
    <t>五津镇五津西路二药房</t>
  </si>
  <si>
    <t>说明：1、以下认购品种认购数量是9月的数量。2、以下档次任务是3个品种的总数量。3、以下认购品种认购活动期间原晒单红包政策取消；4、认购活动期间以下品种原毛利段提成不变。</t>
  </si>
  <si>
    <t>认购档次</t>
  </si>
  <si>
    <t>完成情况</t>
  </si>
  <si>
    <t>1档：奖励（2元/盒）</t>
  </si>
  <si>
    <t>2档：奖励（2.5元/盒）</t>
  </si>
  <si>
    <t>3档：奖励（3元/盒）</t>
  </si>
  <si>
    <t>实际销售</t>
  </si>
  <si>
    <t>完成档次</t>
  </si>
  <si>
    <t>实际应发奖励</t>
  </si>
  <si>
    <t>门店应退回</t>
  </si>
  <si>
    <t>厂家应补发</t>
  </si>
  <si>
    <t>未完成</t>
  </si>
  <si>
    <t>合计</t>
  </si>
  <si>
    <t>应退厂家：</t>
  </si>
  <si>
    <t>绵阳系列认购奖励预发明细表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</si>
  <si>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绵阳系列认购任务为9月及10月两个月，因活动政策调整，绵阳系列10月不再进行认购活动，因此，本次奖励预发为9月认购奖励（按大家本次选择的认购档次任务，减半后进行奖励预发)</t>
    </r>
    <r>
      <rPr>
        <b/>
        <sz val="11"/>
        <rFont val="宋体"/>
        <charset val="134"/>
      </rPr>
      <t>。2、以下档次任务是3个品种的总数量。3、以下认购品种认购活动期间原晒单红包政策取消；4、认购活动期间以下品种原毛利段提成不变。</t>
    </r>
  </si>
  <si>
    <t>1挡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</si>
</sst>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4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sz val="18"/>
      <name val="宋体"/>
      <charset val="134"/>
    </font>
    <font>
      <sz val="20"/>
      <name val="宋体"/>
      <charset val="134"/>
      <scheme val="minor"/>
    </font>
    <font>
      <sz val="18"/>
      <name val="Arial"/>
      <charset val="0"/>
    </font>
    <font>
      <sz val="18"/>
      <name val="SimSun"/>
      <charset val="0"/>
    </font>
    <font>
      <sz val="1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F0000"/>
      <name val="宋体"/>
      <charset val="134"/>
    </font>
    <font>
      <b/>
      <sz val="18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6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5" borderId="12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0" fillId="26" borderId="10" applyNumberFormat="0" applyAlignment="0" applyProtection="0">
      <alignment vertical="center"/>
    </xf>
    <xf numFmtId="0" fontId="38" fillId="26" borderId="7" applyNumberFormat="0" applyAlignment="0" applyProtection="0">
      <alignment vertical="center"/>
    </xf>
    <xf numFmtId="0" fontId="41" fillId="34" borderId="11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/>
    </xf>
    <xf numFmtId="0" fontId="1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10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B4:E12" totalsRowShown="0">
  <autoFilter ref="B4:E12"/>
  <tableColumns count="4">
    <tableColumn id="1" name="工作簿"/>
    <tableColumn id="2" name="工作表"/>
    <tableColumn id="3" name="合并状态"/>
    <tableColumn id="4" name="合并后的位置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2"/>
  <sheetViews>
    <sheetView showGridLines="0" workbookViewId="0">
      <selection activeCell="A1" sqref="A1"/>
    </sheetView>
  </sheetViews>
  <sheetFormatPr defaultColWidth="9" defaultRowHeight="14" outlineLevelCol="4"/>
  <cols>
    <col min="2" max="2" width="40" customWidth="1"/>
    <col min="3" max="3" width="7" customWidth="1"/>
    <col min="4" max="4" width="8.87272727272727" customWidth="1"/>
    <col min="5" max="5" width="16.8727272727273" customWidth="1"/>
  </cols>
  <sheetData>
    <row r="2" spans="2:2">
      <c r="B2" s="61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62" t="s">
        <v>8</v>
      </c>
    </row>
    <row r="6" spans="2:5">
      <c r="B6" t="s">
        <v>9</v>
      </c>
      <c r="C6" t="s">
        <v>6</v>
      </c>
      <c r="D6" t="s">
        <v>7</v>
      </c>
      <c r="E6" s="62" t="s">
        <v>10</v>
      </c>
    </row>
    <row r="7" spans="2:5">
      <c r="B7" t="s">
        <v>11</v>
      </c>
      <c r="C7" t="s">
        <v>6</v>
      </c>
      <c r="D7" t="s">
        <v>7</v>
      </c>
      <c r="E7" s="62" t="s">
        <v>12</v>
      </c>
    </row>
    <row r="8" spans="2:5">
      <c r="B8" t="s">
        <v>13</v>
      </c>
      <c r="C8" t="s">
        <v>6</v>
      </c>
      <c r="D8" t="s">
        <v>7</v>
      </c>
      <c r="E8" s="62" t="s">
        <v>14</v>
      </c>
    </row>
    <row r="9" spans="2:5">
      <c r="B9" t="s">
        <v>15</v>
      </c>
      <c r="C9" t="s">
        <v>6</v>
      </c>
      <c r="D9" t="s">
        <v>7</v>
      </c>
      <c r="E9" s="62" t="s">
        <v>16</v>
      </c>
    </row>
    <row r="10" spans="2:5">
      <c r="B10" t="s">
        <v>17</v>
      </c>
      <c r="C10" t="s">
        <v>6</v>
      </c>
      <c r="D10" t="s">
        <v>7</v>
      </c>
      <c r="E10" s="62" t="s">
        <v>18</v>
      </c>
    </row>
    <row r="11" spans="2:5">
      <c r="B11" t="s">
        <v>19</v>
      </c>
      <c r="C11" t="s">
        <v>6</v>
      </c>
      <c r="D11" t="s">
        <v>7</v>
      </c>
      <c r="E11" s="62" t="s">
        <v>20</v>
      </c>
    </row>
    <row r="12" spans="2:5">
      <c r="B12" t="s">
        <v>21</v>
      </c>
      <c r="C12" t="s">
        <v>6</v>
      </c>
      <c r="D12" t="s">
        <v>7</v>
      </c>
      <c r="E12" s="62" t="s">
        <v>22</v>
      </c>
    </row>
  </sheetData>
  <hyperlinks>
    <hyperlink ref="E5" location="总表!B1:AC112" display="总表!B1:AC112"/>
    <hyperlink ref="E6" location="总表!B113:AC224" display="总表!B113:AC224"/>
    <hyperlink ref="E7" location="总表!B225:AC336" display="总表!B225:AC336"/>
    <hyperlink ref="E8" location="总表!B337:AC448" display="总表!B337:AC448"/>
    <hyperlink ref="E9" location="总表!B449:AC560" display="总表!B449:AC560"/>
    <hyperlink ref="E10" location="总表!B561:AC672" display="总表!B561:AC672"/>
    <hyperlink ref="E11" location="总表!B673:AC764" display="总表!B673:AC764"/>
    <hyperlink ref="E12" location="总表!B765:AC876" display="总表!B765:AC876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7"/>
  <sheetViews>
    <sheetView zoomScale="58" zoomScaleNormal="58" workbookViewId="0">
      <selection activeCell="B14" sqref="B14"/>
    </sheetView>
  </sheetViews>
  <sheetFormatPr defaultColWidth="9" defaultRowHeight="38" customHeight="1"/>
  <cols>
    <col min="1" max="1" width="5.37272727272727" style="38" customWidth="1"/>
    <col min="2" max="2" width="16.1272727272727" style="39"/>
    <col min="3" max="3" width="23.7545454545455" style="40" customWidth="1"/>
    <col min="4" max="4" width="55.1545454545455" style="40" customWidth="1"/>
    <col min="5" max="10" width="11.8727272727273" style="38" customWidth="1"/>
    <col min="11" max="11" width="24.9909090909091" style="38" customWidth="1"/>
    <col min="12" max="14" width="9" style="38" hidden="1" customWidth="1"/>
    <col min="15" max="15" width="17.6727272727273" style="39" customWidth="1"/>
    <col min="16" max="16384" width="9" style="38"/>
  </cols>
  <sheetData>
    <row r="1" customHeight="1" spans="1:1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2"/>
      <c r="O1" s="53"/>
    </row>
    <row r="2" ht="81" customHeight="1" spans="1:15">
      <c r="A2" s="1"/>
      <c r="B2" s="41" t="s">
        <v>24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52"/>
      <c r="O2" s="53"/>
    </row>
    <row r="3" customHeight="1" spans="1:15">
      <c r="A3" s="1" t="s">
        <v>25</v>
      </c>
      <c r="B3" s="1" t="s">
        <v>26</v>
      </c>
      <c r="C3" s="1" t="s">
        <v>27</v>
      </c>
      <c r="D3" s="1" t="s">
        <v>28</v>
      </c>
      <c r="E3" s="43" t="s">
        <v>29</v>
      </c>
      <c r="F3" s="43"/>
      <c r="G3" s="43"/>
      <c r="H3" s="43"/>
      <c r="I3" s="43"/>
      <c r="J3" s="43"/>
      <c r="K3" s="43"/>
      <c r="L3" s="43"/>
      <c r="M3" s="43"/>
      <c r="N3" s="52"/>
      <c r="O3" s="53"/>
    </row>
    <row r="4" ht="82" customHeight="1" spans="1:15">
      <c r="A4" s="1"/>
      <c r="B4" s="1"/>
      <c r="C4" s="1"/>
      <c r="D4" s="1"/>
      <c r="E4" s="44" t="s">
        <v>30</v>
      </c>
      <c r="F4" s="44" t="s">
        <v>31</v>
      </c>
      <c r="G4" s="44" t="s">
        <v>32</v>
      </c>
      <c r="H4" s="44" t="s">
        <v>31</v>
      </c>
      <c r="I4" s="44" t="s">
        <v>33</v>
      </c>
      <c r="J4" s="44" t="s">
        <v>31</v>
      </c>
      <c r="K4" s="44" t="s">
        <v>34</v>
      </c>
      <c r="L4" s="44" t="s">
        <v>35</v>
      </c>
      <c r="M4" s="44" t="s">
        <v>36</v>
      </c>
      <c r="N4" s="52"/>
      <c r="O4" s="53" t="s">
        <v>37</v>
      </c>
    </row>
    <row r="5" customHeight="1" spans="1:15">
      <c r="A5" s="1">
        <v>1</v>
      </c>
      <c r="B5" s="1">
        <v>754</v>
      </c>
      <c r="C5" s="1" t="s">
        <v>38</v>
      </c>
      <c r="D5" s="1" t="s">
        <v>39</v>
      </c>
      <c r="E5" s="1">
        <v>65</v>
      </c>
      <c r="F5" s="1">
        <v>2</v>
      </c>
      <c r="G5" s="1">
        <v>78</v>
      </c>
      <c r="H5" s="1">
        <v>2.5</v>
      </c>
      <c r="I5" s="1">
        <v>95</v>
      </c>
      <c r="J5" s="1">
        <v>3</v>
      </c>
      <c r="K5" s="1">
        <v>3</v>
      </c>
      <c r="L5" s="47"/>
      <c r="M5" s="54"/>
      <c r="N5" s="52" t="s">
        <v>40</v>
      </c>
      <c r="O5" s="53">
        <f>I5*3</f>
        <v>285</v>
      </c>
    </row>
    <row r="6" customHeight="1" spans="1:15">
      <c r="A6" s="1">
        <v>2</v>
      </c>
      <c r="B6" s="45">
        <v>52</v>
      </c>
      <c r="C6" s="1" t="s">
        <v>38</v>
      </c>
      <c r="D6" s="45" t="s">
        <v>41</v>
      </c>
      <c r="E6" s="1">
        <v>62</v>
      </c>
      <c r="F6" s="1">
        <v>2</v>
      </c>
      <c r="G6" s="1">
        <v>75</v>
      </c>
      <c r="H6" s="1">
        <v>2.5</v>
      </c>
      <c r="I6" s="1">
        <v>88</v>
      </c>
      <c r="J6" s="1">
        <v>3</v>
      </c>
      <c r="K6" s="1">
        <v>3</v>
      </c>
      <c r="L6" s="47"/>
      <c r="M6" s="54"/>
      <c r="N6" s="52" t="s">
        <v>40</v>
      </c>
      <c r="O6" s="53">
        <f t="shared" ref="O6:O16" si="0">I6*3</f>
        <v>264</v>
      </c>
    </row>
    <row r="7" customHeight="1" spans="1:15">
      <c r="A7" s="1">
        <v>3</v>
      </c>
      <c r="B7" s="1">
        <v>329</v>
      </c>
      <c r="C7" s="1" t="s">
        <v>38</v>
      </c>
      <c r="D7" s="1" t="s">
        <v>42</v>
      </c>
      <c r="E7" s="1">
        <v>35</v>
      </c>
      <c r="F7" s="1">
        <v>2</v>
      </c>
      <c r="G7" s="1">
        <v>42</v>
      </c>
      <c r="H7" s="1">
        <v>2.5</v>
      </c>
      <c r="I7" s="1">
        <v>50</v>
      </c>
      <c r="J7" s="1">
        <v>3</v>
      </c>
      <c r="K7" s="1" t="s">
        <v>33</v>
      </c>
      <c r="L7" s="47"/>
      <c r="M7" s="54"/>
      <c r="N7" s="52" t="s">
        <v>40</v>
      </c>
      <c r="O7" s="53">
        <f t="shared" si="0"/>
        <v>150</v>
      </c>
    </row>
    <row r="8" customHeight="1" spans="1:15">
      <c r="A8" s="1">
        <v>4</v>
      </c>
      <c r="B8" s="1">
        <v>587</v>
      </c>
      <c r="C8" s="1" t="s">
        <v>38</v>
      </c>
      <c r="D8" s="1" t="s">
        <v>43</v>
      </c>
      <c r="E8" s="1">
        <v>65</v>
      </c>
      <c r="F8" s="1">
        <v>2</v>
      </c>
      <c r="G8" s="1">
        <v>80</v>
      </c>
      <c r="H8" s="1">
        <v>2.5</v>
      </c>
      <c r="I8" s="1">
        <v>100</v>
      </c>
      <c r="J8" s="1">
        <v>3</v>
      </c>
      <c r="K8" s="1">
        <v>3</v>
      </c>
      <c r="L8" s="47"/>
      <c r="M8" s="54"/>
      <c r="N8" s="52" t="s">
        <v>44</v>
      </c>
      <c r="O8" s="53">
        <f t="shared" si="0"/>
        <v>300</v>
      </c>
    </row>
    <row r="9" customHeight="1" spans="1:15">
      <c r="A9" s="1">
        <v>5</v>
      </c>
      <c r="B9" s="1">
        <v>710</v>
      </c>
      <c r="C9" s="1" t="s">
        <v>38</v>
      </c>
      <c r="D9" s="1" t="s">
        <v>45</v>
      </c>
      <c r="E9" s="1">
        <v>65</v>
      </c>
      <c r="F9" s="1">
        <v>2</v>
      </c>
      <c r="G9" s="1">
        <v>80</v>
      </c>
      <c r="H9" s="1">
        <v>2.5</v>
      </c>
      <c r="I9" s="1">
        <v>100</v>
      </c>
      <c r="J9" s="1">
        <v>3</v>
      </c>
      <c r="K9" s="1">
        <v>3</v>
      </c>
      <c r="L9" s="47"/>
      <c r="M9" s="54"/>
      <c r="N9" s="52" t="s">
        <v>44</v>
      </c>
      <c r="O9" s="53">
        <f t="shared" si="0"/>
        <v>300</v>
      </c>
    </row>
    <row r="10" customHeight="1" spans="1:15">
      <c r="A10" s="1">
        <v>6</v>
      </c>
      <c r="B10" s="1">
        <v>351</v>
      </c>
      <c r="C10" s="1" t="s">
        <v>38</v>
      </c>
      <c r="D10" s="1" t="s">
        <v>46</v>
      </c>
      <c r="E10" s="1">
        <v>65</v>
      </c>
      <c r="F10" s="1">
        <v>2</v>
      </c>
      <c r="G10" s="1">
        <v>80</v>
      </c>
      <c r="H10" s="1">
        <v>2.5</v>
      </c>
      <c r="I10" s="1">
        <v>100</v>
      </c>
      <c r="J10" s="1">
        <v>3</v>
      </c>
      <c r="K10" s="1">
        <v>3</v>
      </c>
      <c r="L10" s="47"/>
      <c r="M10" s="54"/>
      <c r="N10" s="52" t="s">
        <v>44</v>
      </c>
      <c r="O10" s="53">
        <f t="shared" si="0"/>
        <v>300</v>
      </c>
    </row>
    <row r="11" customHeight="1" spans="1:15">
      <c r="A11" s="1">
        <v>7</v>
      </c>
      <c r="B11" s="1">
        <v>101453</v>
      </c>
      <c r="C11" s="1" t="s">
        <v>38</v>
      </c>
      <c r="D11" s="1" t="s">
        <v>47</v>
      </c>
      <c r="E11" s="1">
        <v>73</v>
      </c>
      <c r="F11" s="1">
        <v>2</v>
      </c>
      <c r="G11" s="1">
        <v>87</v>
      </c>
      <c r="H11" s="1">
        <v>2.5</v>
      </c>
      <c r="I11" s="1">
        <v>105</v>
      </c>
      <c r="J11" s="1">
        <v>3</v>
      </c>
      <c r="K11" s="1">
        <v>3</v>
      </c>
      <c r="L11" s="47"/>
      <c r="M11" s="54"/>
      <c r="N11" s="52" t="s">
        <v>40</v>
      </c>
      <c r="O11" s="53">
        <f t="shared" si="0"/>
        <v>315</v>
      </c>
    </row>
    <row r="12" customHeight="1" spans="1:15">
      <c r="A12" s="1">
        <v>8</v>
      </c>
      <c r="B12" s="1">
        <v>738</v>
      </c>
      <c r="C12" s="1" t="s">
        <v>38</v>
      </c>
      <c r="D12" s="1" t="s">
        <v>48</v>
      </c>
      <c r="E12" s="1">
        <v>55</v>
      </c>
      <c r="F12" s="1">
        <v>2</v>
      </c>
      <c r="G12" s="1">
        <v>66</v>
      </c>
      <c r="H12" s="1">
        <v>2.5</v>
      </c>
      <c r="I12" s="1">
        <v>80</v>
      </c>
      <c r="J12" s="1">
        <v>3</v>
      </c>
      <c r="K12" s="55">
        <v>3</v>
      </c>
      <c r="L12" s="47"/>
      <c r="M12" s="54"/>
      <c r="N12" s="52" t="s">
        <v>44</v>
      </c>
      <c r="O12" s="53">
        <f t="shared" si="0"/>
        <v>240</v>
      </c>
    </row>
    <row r="13" customHeight="1" spans="1:15">
      <c r="A13" s="1">
        <v>9</v>
      </c>
      <c r="B13" s="1">
        <v>367</v>
      </c>
      <c r="C13" s="1" t="s">
        <v>38</v>
      </c>
      <c r="D13" s="1" t="s">
        <v>49</v>
      </c>
      <c r="E13" s="1">
        <v>98</v>
      </c>
      <c r="F13" s="1">
        <v>2</v>
      </c>
      <c r="G13" s="1">
        <v>118</v>
      </c>
      <c r="H13" s="1">
        <v>2.5</v>
      </c>
      <c r="I13" s="1">
        <v>142</v>
      </c>
      <c r="J13" s="1">
        <v>3</v>
      </c>
      <c r="K13" s="1">
        <v>3</v>
      </c>
      <c r="L13" s="47"/>
      <c r="M13" s="54"/>
      <c r="N13" s="52" t="s">
        <v>40</v>
      </c>
      <c r="O13" s="53">
        <f t="shared" si="0"/>
        <v>426</v>
      </c>
    </row>
    <row r="14" customHeight="1" spans="1:15">
      <c r="A14" s="1">
        <v>10</v>
      </c>
      <c r="B14" s="1">
        <v>54</v>
      </c>
      <c r="C14" s="1" t="s">
        <v>38</v>
      </c>
      <c r="D14" s="1" t="s">
        <v>50</v>
      </c>
      <c r="E14" s="1">
        <v>88</v>
      </c>
      <c r="F14" s="1">
        <v>2</v>
      </c>
      <c r="G14" s="1">
        <v>106</v>
      </c>
      <c r="H14" s="1">
        <v>2.5</v>
      </c>
      <c r="I14" s="1">
        <v>127</v>
      </c>
      <c r="J14" s="1">
        <v>3</v>
      </c>
      <c r="K14" s="1">
        <v>3</v>
      </c>
      <c r="L14" s="47"/>
      <c r="M14" s="54"/>
      <c r="N14" s="52" t="s">
        <v>40</v>
      </c>
      <c r="O14" s="53">
        <f t="shared" si="0"/>
        <v>381</v>
      </c>
    </row>
    <row r="15" customHeight="1" spans="1:15">
      <c r="A15" s="1">
        <v>11</v>
      </c>
      <c r="B15" s="1">
        <v>713</v>
      </c>
      <c r="C15" s="1" t="s">
        <v>38</v>
      </c>
      <c r="D15" s="1" t="s">
        <v>51</v>
      </c>
      <c r="E15" s="1">
        <v>55</v>
      </c>
      <c r="F15" s="1">
        <v>2</v>
      </c>
      <c r="G15" s="1">
        <v>66</v>
      </c>
      <c r="H15" s="1">
        <v>2.5</v>
      </c>
      <c r="I15" s="1">
        <v>80</v>
      </c>
      <c r="J15" s="1">
        <v>3</v>
      </c>
      <c r="K15" s="1" t="s">
        <v>33</v>
      </c>
      <c r="L15" s="47"/>
      <c r="M15" s="54"/>
      <c r="N15" s="52" t="s">
        <v>44</v>
      </c>
      <c r="O15" s="53">
        <f t="shared" si="0"/>
        <v>240</v>
      </c>
    </row>
    <row r="16" customHeight="1" spans="1:15">
      <c r="A16" s="1">
        <v>12</v>
      </c>
      <c r="B16" s="1">
        <v>706</v>
      </c>
      <c r="C16" s="1" t="s">
        <v>38</v>
      </c>
      <c r="D16" s="1" t="s">
        <v>52</v>
      </c>
      <c r="E16" s="1">
        <v>46</v>
      </c>
      <c r="F16" s="1">
        <v>2</v>
      </c>
      <c r="G16" s="1">
        <v>55</v>
      </c>
      <c r="H16" s="1">
        <v>2.5</v>
      </c>
      <c r="I16" s="1">
        <v>70</v>
      </c>
      <c r="J16" s="1">
        <v>3</v>
      </c>
      <c r="K16" s="1">
        <v>3</v>
      </c>
      <c r="L16" s="47"/>
      <c r="M16" s="54"/>
      <c r="N16" s="52" t="s">
        <v>44</v>
      </c>
      <c r="O16" s="53">
        <f t="shared" si="0"/>
        <v>210</v>
      </c>
    </row>
    <row r="17" customHeight="1" spans="1:15">
      <c r="A17" s="1">
        <v>13</v>
      </c>
      <c r="B17" s="1">
        <v>704</v>
      </c>
      <c r="C17" s="46" t="s">
        <v>38</v>
      </c>
      <c r="D17" s="46" t="s">
        <v>53</v>
      </c>
      <c r="E17" s="1">
        <v>52</v>
      </c>
      <c r="F17" s="1">
        <v>2</v>
      </c>
      <c r="G17" s="1">
        <v>68</v>
      </c>
      <c r="H17" s="1">
        <v>2.5</v>
      </c>
      <c r="I17" s="1">
        <v>80</v>
      </c>
      <c r="J17" s="1">
        <v>3</v>
      </c>
      <c r="K17" s="1">
        <v>1</v>
      </c>
      <c r="L17" s="47"/>
      <c r="M17" s="54"/>
      <c r="N17" s="52" t="s">
        <v>44</v>
      </c>
      <c r="O17" s="53">
        <f>E17*2</f>
        <v>104</v>
      </c>
    </row>
    <row r="18" customHeight="1" spans="1:15">
      <c r="A18" s="1">
        <v>14</v>
      </c>
      <c r="B18" s="1">
        <v>56</v>
      </c>
      <c r="C18" s="1" t="s">
        <v>38</v>
      </c>
      <c r="D18" s="1" t="s">
        <v>54</v>
      </c>
      <c r="E18" s="1">
        <v>90</v>
      </c>
      <c r="F18" s="1">
        <v>2</v>
      </c>
      <c r="G18" s="1">
        <v>108</v>
      </c>
      <c r="H18" s="1">
        <v>2.5</v>
      </c>
      <c r="I18" s="1">
        <v>130</v>
      </c>
      <c r="J18" s="1">
        <v>3</v>
      </c>
      <c r="K18" s="1">
        <v>3</v>
      </c>
      <c r="L18" s="47"/>
      <c r="M18" s="54"/>
      <c r="N18" s="52" t="s">
        <v>40</v>
      </c>
      <c r="O18" s="53">
        <f>I18*3</f>
        <v>390</v>
      </c>
    </row>
    <row r="19" customHeight="1" spans="1:15">
      <c r="A19" s="1">
        <v>15</v>
      </c>
      <c r="B19" s="1">
        <v>104838</v>
      </c>
      <c r="C19" s="1" t="s">
        <v>38</v>
      </c>
      <c r="D19" s="1" t="s">
        <v>55</v>
      </c>
      <c r="E19" s="1">
        <v>35</v>
      </c>
      <c r="F19" s="1">
        <v>2</v>
      </c>
      <c r="G19" s="1">
        <v>42</v>
      </c>
      <c r="H19" s="1">
        <v>2.5</v>
      </c>
      <c r="I19" s="1">
        <v>50</v>
      </c>
      <c r="J19" s="1">
        <v>3</v>
      </c>
      <c r="K19" s="1">
        <v>3</v>
      </c>
      <c r="L19" s="47"/>
      <c r="M19" s="47"/>
      <c r="N19" s="56" t="s">
        <v>40</v>
      </c>
      <c r="O19" s="53">
        <f>I19*3</f>
        <v>150</v>
      </c>
    </row>
    <row r="20" s="37" customFormat="1" customHeight="1" spans="1:15">
      <c r="A20" s="1">
        <v>16</v>
      </c>
      <c r="B20" s="1">
        <v>104428</v>
      </c>
      <c r="C20" s="1" t="s">
        <v>38</v>
      </c>
      <c r="D20" s="1" t="s">
        <v>56</v>
      </c>
      <c r="E20" s="1">
        <v>167</v>
      </c>
      <c r="F20" s="1">
        <v>2</v>
      </c>
      <c r="G20" s="1">
        <v>200</v>
      </c>
      <c r="H20" s="1">
        <v>2.5</v>
      </c>
      <c r="I20" s="1">
        <v>240</v>
      </c>
      <c r="J20" s="1">
        <v>3</v>
      </c>
      <c r="K20" s="1">
        <v>3</v>
      </c>
      <c r="L20" s="47"/>
      <c r="M20" s="47"/>
      <c r="N20" s="56" t="s">
        <v>40</v>
      </c>
      <c r="O20" s="53">
        <f>I20*3</f>
        <v>720</v>
      </c>
    </row>
    <row r="21" customHeight="1" spans="1:15">
      <c r="A21" s="1">
        <v>17</v>
      </c>
      <c r="B21" s="1">
        <v>341</v>
      </c>
      <c r="C21" s="1" t="s">
        <v>57</v>
      </c>
      <c r="D21" s="1" t="s">
        <v>58</v>
      </c>
      <c r="E21" s="47">
        <v>292</v>
      </c>
      <c r="F21" s="47">
        <v>2</v>
      </c>
      <c r="G21" s="47">
        <v>350</v>
      </c>
      <c r="H21" s="48">
        <v>2.5</v>
      </c>
      <c r="I21" s="47">
        <v>420</v>
      </c>
      <c r="J21" s="1">
        <v>3</v>
      </c>
      <c r="K21" s="1">
        <v>3</v>
      </c>
      <c r="L21" s="47"/>
      <c r="M21" s="54"/>
      <c r="N21" s="52" t="s">
        <v>59</v>
      </c>
      <c r="O21" s="53">
        <f>I21*3</f>
        <v>1260</v>
      </c>
    </row>
    <row r="22" customHeight="1" spans="1:15">
      <c r="A22" s="1">
        <v>18</v>
      </c>
      <c r="B22" s="1">
        <v>721</v>
      </c>
      <c r="C22" s="1" t="s">
        <v>57</v>
      </c>
      <c r="D22" s="1" t="s">
        <v>60</v>
      </c>
      <c r="E22" s="47">
        <v>140</v>
      </c>
      <c r="F22" s="47">
        <v>2</v>
      </c>
      <c r="G22" s="47">
        <v>168</v>
      </c>
      <c r="H22" s="1">
        <v>2.5</v>
      </c>
      <c r="I22" s="47">
        <v>202</v>
      </c>
      <c r="J22" s="1">
        <v>3</v>
      </c>
      <c r="K22" s="1">
        <v>3</v>
      </c>
      <c r="L22" s="47"/>
      <c r="M22" s="54"/>
      <c r="N22" s="52" t="s">
        <v>59</v>
      </c>
      <c r="O22" s="53">
        <f>I22*3</f>
        <v>606</v>
      </c>
    </row>
    <row r="23" customHeight="1" spans="1:15">
      <c r="A23" s="1">
        <v>19</v>
      </c>
      <c r="B23" s="1">
        <v>732</v>
      </c>
      <c r="C23" s="46" t="s">
        <v>57</v>
      </c>
      <c r="D23" s="46" t="s">
        <v>61</v>
      </c>
      <c r="E23" s="47">
        <v>32</v>
      </c>
      <c r="F23" s="47">
        <v>2</v>
      </c>
      <c r="G23" s="47">
        <v>39</v>
      </c>
      <c r="H23" s="1">
        <v>2.5</v>
      </c>
      <c r="I23" s="47">
        <v>47</v>
      </c>
      <c r="J23" s="1">
        <v>3</v>
      </c>
      <c r="K23" s="1">
        <v>1</v>
      </c>
      <c r="L23" s="47"/>
      <c r="M23" s="54"/>
      <c r="N23" s="52" t="s">
        <v>59</v>
      </c>
      <c r="O23" s="53">
        <f>E23*2</f>
        <v>64</v>
      </c>
    </row>
    <row r="24" customHeight="1" spans="1:15">
      <c r="A24" s="1">
        <v>20</v>
      </c>
      <c r="B24" s="1">
        <v>102564</v>
      </c>
      <c r="C24" s="46" t="s">
        <v>57</v>
      </c>
      <c r="D24" s="46" t="s">
        <v>62</v>
      </c>
      <c r="E24" s="49">
        <v>44</v>
      </c>
      <c r="F24" s="47">
        <v>2</v>
      </c>
      <c r="G24" s="47">
        <v>53</v>
      </c>
      <c r="H24" s="1">
        <v>2.5</v>
      </c>
      <c r="I24" s="47">
        <v>64</v>
      </c>
      <c r="J24" s="1">
        <v>3</v>
      </c>
      <c r="K24" s="1">
        <v>1</v>
      </c>
      <c r="L24" s="47"/>
      <c r="M24" s="54"/>
      <c r="N24" s="52" t="s">
        <v>59</v>
      </c>
      <c r="O24" s="53">
        <f>E24*2</f>
        <v>88</v>
      </c>
    </row>
    <row r="25" customHeight="1" spans="1:15">
      <c r="A25" s="1">
        <v>21</v>
      </c>
      <c r="B25" s="1">
        <v>591</v>
      </c>
      <c r="C25" s="1" t="s">
        <v>57</v>
      </c>
      <c r="D25" s="1" t="s">
        <v>63</v>
      </c>
      <c r="E25" s="47">
        <v>128</v>
      </c>
      <c r="F25" s="47">
        <v>2</v>
      </c>
      <c r="G25" s="47">
        <v>154</v>
      </c>
      <c r="H25" s="1">
        <v>2.5</v>
      </c>
      <c r="I25" s="47">
        <v>185</v>
      </c>
      <c r="J25" s="1">
        <v>3</v>
      </c>
      <c r="K25" s="1">
        <v>3</v>
      </c>
      <c r="L25" s="47"/>
      <c r="M25" s="54"/>
      <c r="N25" s="52" t="s">
        <v>59</v>
      </c>
      <c r="O25" s="53">
        <f>I25*3</f>
        <v>555</v>
      </c>
    </row>
    <row r="26" customHeight="1" spans="1:15">
      <c r="A26" s="1">
        <v>22</v>
      </c>
      <c r="B26" s="1">
        <v>307</v>
      </c>
      <c r="C26" s="1" t="s">
        <v>64</v>
      </c>
      <c r="D26" s="1" t="s">
        <v>65</v>
      </c>
      <c r="E26" s="1">
        <v>385</v>
      </c>
      <c r="F26" s="1">
        <v>2</v>
      </c>
      <c r="G26" s="47">
        <v>462</v>
      </c>
      <c r="H26" s="1">
        <v>2.5</v>
      </c>
      <c r="I26" s="1">
        <v>555</v>
      </c>
      <c r="J26" s="1">
        <v>3</v>
      </c>
      <c r="K26" s="1">
        <v>3</v>
      </c>
      <c r="L26" s="47"/>
      <c r="M26" s="54"/>
      <c r="N26" s="52" t="s">
        <v>66</v>
      </c>
      <c r="O26" s="53">
        <f>I26*3</f>
        <v>1665</v>
      </c>
    </row>
    <row r="27" customHeight="1" spans="1:15">
      <c r="A27" s="1">
        <v>23</v>
      </c>
      <c r="B27" s="1">
        <v>54</v>
      </c>
      <c r="C27" s="1" t="s">
        <v>64</v>
      </c>
      <c r="D27" s="1" t="s">
        <v>67</v>
      </c>
      <c r="E27" s="1">
        <v>196</v>
      </c>
      <c r="F27" s="1">
        <v>2</v>
      </c>
      <c r="G27" s="47">
        <v>235.2</v>
      </c>
      <c r="H27" s="1">
        <v>2.5</v>
      </c>
      <c r="I27" s="1">
        <v>282</v>
      </c>
      <c r="J27" s="1">
        <v>3</v>
      </c>
      <c r="K27" s="1">
        <v>3</v>
      </c>
      <c r="L27" s="47"/>
      <c r="M27" s="54"/>
      <c r="N27" s="52" t="s">
        <v>66</v>
      </c>
      <c r="O27" s="53">
        <f>I27*3</f>
        <v>846</v>
      </c>
    </row>
    <row r="28" customHeight="1" spans="1:15">
      <c r="A28" s="1">
        <v>24</v>
      </c>
      <c r="B28" s="1">
        <v>343</v>
      </c>
      <c r="C28" s="1" t="s">
        <v>68</v>
      </c>
      <c r="D28" s="1" t="s">
        <v>69</v>
      </c>
      <c r="E28" s="47">
        <v>162</v>
      </c>
      <c r="F28" s="47">
        <v>2</v>
      </c>
      <c r="G28" s="47">
        <v>200</v>
      </c>
      <c r="H28" s="1">
        <v>2.5</v>
      </c>
      <c r="I28" s="47">
        <v>220</v>
      </c>
      <c r="J28" s="1">
        <v>3</v>
      </c>
      <c r="K28" s="1">
        <v>3</v>
      </c>
      <c r="L28" s="47"/>
      <c r="M28" s="54"/>
      <c r="N28" s="52" t="s">
        <v>44</v>
      </c>
      <c r="O28" s="53">
        <f>I28*3</f>
        <v>660</v>
      </c>
    </row>
    <row r="29" customHeight="1" spans="1:15">
      <c r="A29" s="1">
        <v>25</v>
      </c>
      <c r="B29" s="1">
        <v>581</v>
      </c>
      <c r="C29" s="1" t="s">
        <v>68</v>
      </c>
      <c r="D29" s="1" t="s">
        <v>70</v>
      </c>
      <c r="E29" s="1">
        <v>294</v>
      </c>
      <c r="F29" s="47">
        <v>2</v>
      </c>
      <c r="G29" s="47">
        <v>352.8</v>
      </c>
      <c r="H29" s="1">
        <v>2.5</v>
      </c>
      <c r="I29" s="1">
        <v>423</v>
      </c>
      <c r="J29" s="1">
        <v>3</v>
      </c>
      <c r="K29" s="1">
        <v>3</v>
      </c>
      <c r="L29" s="47"/>
      <c r="M29" s="54"/>
      <c r="N29" s="52" t="s">
        <v>66</v>
      </c>
      <c r="O29" s="53">
        <f>I29*3</f>
        <v>1269</v>
      </c>
    </row>
    <row r="30" customHeight="1" spans="1:15">
      <c r="A30" s="1">
        <v>26</v>
      </c>
      <c r="B30" s="1">
        <v>709</v>
      </c>
      <c r="C30" s="46" t="s">
        <v>68</v>
      </c>
      <c r="D30" s="46" t="s">
        <v>71</v>
      </c>
      <c r="E30" s="47">
        <v>88</v>
      </c>
      <c r="F30" s="47">
        <v>2</v>
      </c>
      <c r="G30" s="47">
        <v>106</v>
      </c>
      <c r="H30" s="1">
        <v>2.5</v>
      </c>
      <c r="I30" s="47">
        <v>127</v>
      </c>
      <c r="J30" s="1">
        <v>3</v>
      </c>
      <c r="K30" s="1">
        <v>2</v>
      </c>
      <c r="L30" s="47"/>
      <c r="M30" s="54"/>
      <c r="N30" s="52" t="s">
        <v>59</v>
      </c>
      <c r="O30" s="53">
        <f>G30*H30</f>
        <v>265</v>
      </c>
    </row>
    <row r="31" customHeight="1" spans="1:15">
      <c r="A31" s="1">
        <v>27</v>
      </c>
      <c r="B31" s="1">
        <v>513</v>
      </c>
      <c r="C31" s="1" t="s">
        <v>68</v>
      </c>
      <c r="D31" s="1" t="s">
        <v>72</v>
      </c>
      <c r="E31" s="47">
        <v>110</v>
      </c>
      <c r="F31" s="47">
        <v>2</v>
      </c>
      <c r="G31" s="47">
        <v>130</v>
      </c>
      <c r="H31" s="1">
        <v>2.5</v>
      </c>
      <c r="I31" s="47">
        <v>160</v>
      </c>
      <c r="J31" s="1">
        <v>3</v>
      </c>
      <c r="K31" s="1">
        <v>3</v>
      </c>
      <c r="L31" s="47"/>
      <c r="M31" s="54"/>
      <c r="N31" s="52" t="s">
        <v>44</v>
      </c>
      <c r="O31" s="53">
        <f>I31*3</f>
        <v>480</v>
      </c>
    </row>
    <row r="32" customHeight="1" spans="1:15">
      <c r="A32" s="1">
        <v>28</v>
      </c>
      <c r="B32" s="1">
        <v>726</v>
      </c>
      <c r="C32" s="1" t="s">
        <v>68</v>
      </c>
      <c r="D32" s="1" t="s">
        <v>73</v>
      </c>
      <c r="E32" s="47">
        <v>110</v>
      </c>
      <c r="F32" s="47">
        <v>2</v>
      </c>
      <c r="G32" s="47">
        <v>130</v>
      </c>
      <c r="H32" s="1">
        <v>2.5</v>
      </c>
      <c r="I32" s="47">
        <v>160</v>
      </c>
      <c r="J32" s="1">
        <v>3</v>
      </c>
      <c r="K32" s="1">
        <v>3</v>
      </c>
      <c r="L32" s="47"/>
      <c r="M32" s="54"/>
      <c r="N32" s="52" t="s">
        <v>44</v>
      </c>
      <c r="O32" s="53">
        <f>I32*3</f>
        <v>480</v>
      </c>
    </row>
    <row r="33" customHeight="1" spans="1:15">
      <c r="A33" s="1">
        <v>29</v>
      </c>
      <c r="B33" s="1">
        <v>582</v>
      </c>
      <c r="C33" s="46" t="s">
        <v>68</v>
      </c>
      <c r="D33" s="46" t="s">
        <v>74</v>
      </c>
      <c r="E33" s="47">
        <v>160</v>
      </c>
      <c r="F33" s="47">
        <v>2</v>
      </c>
      <c r="G33" s="47">
        <v>190</v>
      </c>
      <c r="H33" s="1">
        <v>2.5</v>
      </c>
      <c r="I33" s="47">
        <v>220</v>
      </c>
      <c r="J33" s="1">
        <v>3</v>
      </c>
      <c r="K33" s="1">
        <v>1</v>
      </c>
      <c r="L33" s="47"/>
      <c r="M33" s="54"/>
      <c r="N33" s="52" t="s">
        <v>44</v>
      </c>
      <c r="O33" s="53">
        <f>E33*2</f>
        <v>320</v>
      </c>
    </row>
    <row r="34" customHeight="1" spans="1:15">
      <c r="A34" s="1">
        <v>30</v>
      </c>
      <c r="B34" s="1">
        <v>365</v>
      </c>
      <c r="C34" s="1" t="s">
        <v>68</v>
      </c>
      <c r="D34" s="1" t="s">
        <v>75</v>
      </c>
      <c r="E34" s="47">
        <v>114</v>
      </c>
      <c r="F34" s="47">
        <v>2</v>
      </c>
      <c r="G34" s="47">
        <v>136</v>
      </c>
      <c r="H34" s="1">
        <v>2.5</v>
      </c>
      <c r="I34" s="47">
        <v>163</v>
      </c>
      <c r="J34" s="1">
        <v>3</v>
      </c>
      <c r="K34" s="1">
        <v>3</v>
      </c>
      <c r="L34" s="47"/>
      <c r="M34" s="54"/>
      <c r="N34" s="52" t="s">
        <v>44</v>
      </c>
      <c r="O34" s="53">
        <f>I34*3</f>
        <v>489</v>
      </c>
    </row>
    <row r="35" customHeight="1" spans="1:15">
      <c r="A35" s="1">
        <v>31</v>
      </c>
      <c r="B35" s="1">
        <v>730</v>
      </c>
      <c r="C35" s="1" t="s">
        <v>68</v>
      </c>
      <c r="D35" s="1" t="s">
        <v>76</v>
      </c>
      <c r="E35" s="1">
        <v>88</v>
      </c>
      <c r="F35" s="47">
        <v>2</v>
      </c>
      <c r="G35" s="1">
        <v>106</v>
      </c>
      <c r="H35" s="1">
        <v>2.5</v>
      </c>
      <c r="I35" s="1">
        <v>127</v>
      </c>
      <c r="J35" s="1">
        <v>3</v>
      </c>
      <c r="K35" s="1">
        <v>3</v>
      </c>
      <c r="L35" s="47"/>
      <c r="M35" s="54"/>
      <c r="N35" s="52" t="s">
        <v>59</v>
      </c>
      <c r="O35" s="53">
        <f>I35*3</f>
        <v>381</v>
      </c>
    </row>
    <row r="36" customHeight="1" spans="1:15">
      <c r="A36" s="1">
        <v>32</v>
      </c>
      <c r="B36" s="1">
        <v>359</v>
      </c>
      <c r="C36" s="1" t="s">
        <v>68</v>
      </c>
      <c r="D36" s="1" t="s">
        <v>77</v>
      </c>
      <c r="E36" s="1">
        <v>90</v>
      </c>
      <c r="F36" s="1">
        <v>2</v>
      </c>
      <c r="G36" s="1">
        <v>108</v>
      </c>
      <c r="H36" s="1">
        <v>2.5</v>
      </c>
      <c r="I36" s="1">
        <v>130</v>
      </c>
      <c r="J36" s="1">
        <v>3</v>
      </c>
      <c r="K36" s="1">
        <v>3</v>
      </c>
      <c r="L36" s="47"/>
      <c r="M36" s="54"/>
      <c r="N36" s="52" t="s">
        <v>44</v>
      </c>
      <c r="O36" s="53">
        <f>I36*3</f>
        <v>390</v>
      </c>
    </row>
    <row r="37" customHeight="1" spans="1:15">
      <c r="A37" s="1">
        <v>33</v>
      </c>
      <c r="B37" s="1">
        <v>379</v>
      </c>
      <c r="C37" s="1" t="s">
        <v>68</v>
      </c>
      <c r="D37" s="1" t="s">
        <v>78</v>
      </c>
      <c r="E37" s="1">
        <v>70</v>
      </c>
      <c r="F37" s="1">
        <v>2</v>
      </c>
      <c r="G37" s="1">
        <v>84</v>
      </c>
      <c r="H37" s="1">
        <v>2.5</v>
      </c>
      <c r="I37" s="1">
        <v>101</v>
      </c>
      <c r="J37" s="1">
        <v>3</v>
      </c>
      <c r="K37" s="1">
        <v>3</v>
      </c>
      <c r="L37" s="47"/>
      <c r="M37" s="54"/>
      <c r="N37" s="52" t="s">
        <v>44</v>
      </c>
      <c r="O37" s="53">
        <f>I37*3</f>
        <v>303</v>
      </c>
    </row>
    <row r="38" customHeight="1" spans="1:15">
      <c r="A38" s="1">
        <v>34</v>
      </c>
      <c r="B38" s="1">
        <v>347</v>
      </c>
      <c r="C38" s="46" t="s">
        <v>68</v>
      </c>
      <c r="D38" s="46" t="s">
        <v>79</v>
      </c>
      <c r="E38" s="1">
        <v>60</v>
      </c>
      <c r="F38" s="1">
        <v>2</v>
      </c>
      <c r="G38" s="1">
        <v>72</v>
      </c>
      <c r="H38" s="1">
        <v>2.5</v>
      </c>
      <c r="I38" s="1">
        <v>86</v>
      </c>
      <c r="J38" s="1">
        <v>3</v>
      </c>
      <c r="K38" s="1">
        <v>1</v>
      </c>
      <c r="L38" s="47"/>
      <c r="M38" s="54"/>
      <c r="N38" s="52" t="s">
        <v>44</v>
      </c>
      <c r="O38" s="53">
        <f>E38*2</f>
        <v>120</v>
      </c>
    </row>
    <row r="39" customHeight="1" spans="1:15">
      <c r="A39" s="1">
        <v>35</v>
      </c>
      <c r="B39" s="1">
        <v>745</v>
      </c>
      <c r="C39" s="1" t="s">
        <v>68</v>
      </c>
      <c r="D39" s="1" t="s">
        <v>80</v>
      </c>
      <c r="E39" s="1">
        <v>70</v>
      </c>
      <c r="F39" s="1">
        <v>2</v>
      </c>
      <c r="G39" s="1">
        <v>84</v>
      </c>
      <c r="H39" s="1">
        <v>2.5</v>
      </c>
      <c r="I39" s="1">
        <v>101</v>
      </c>
      <c r="J39" s="1">
        <v>3</v>
      </c>
      <c r="K39" s="1">
        <v>3</v>
      </c>
      <c r="L39" s="47"/>
      <c r="M39" s="54"/>
      <c r="N39" s="52" t="s">
        <v>44</v>
      </c>
      <c r="O39" s="53">
        <f>I39*3</f>
        <v>303</v>
      </c>
    </row>
    <row r="40" customHeight="1" spans="1:15">
      <c r="A40" s="1">
        <v>36</v>
      </c>
      <c r="B40" s="1">
        <v>570</v>
      </c>
      <c r="C40" s="1" t="s">
        <v>68</v>
      </c>
      <c r="D40" s="1" t="s">
        <v>81</v>
      </c>
      <c r="E40" s="1">
        <v>56</v>
      </c>
      <c r="F40" s="1">
        <v>2</v>
      </c>
      <c r="G40" s="1">
        <v>67</v>
      </c>
      <c r="H40" s="1">
        <v>2.5</v>
      </c>
      <c r="I40" s="1">
        <v>80</v>
      </c>
      <c r="J40" s="1">
        <v>3</v>
      </c>
      <c r="K40" s="1">
        <v>3</v>
      </c>
      <c r="L40" s="47"/>
      <c r="M40" s="54"/>
      <c r="N40" s="52" t="s">
        <v>44</v>
      </c>
      <c r="O40" s="53">
        <f>I40*3</f>
        <v>240</v>
      </c>
    </row>
    <row r="41" customHeight="1" spans="1:15">
      <c r="A41" s="1">
        <v>37</v>
      </c>
      <c r="B41" s="1">
        <v>339</v>
      </c>
      <c r="C41" s="1" t="s">
        <v>68</v>
      </c>
      <c r="D41" s="1" t="s">
        <v>82</v>
      </c>
      <c r="E41" s="1">
        <v>50</v>
      </c>
      <c r="F41" s="1">
        <v>2</v>
      </c>
      <c r="G41" s="1">
        <v>60</v>
      </c>
      <c r="H41" s="1">
        <v>2.5</v>
      </c>
      <c r="I41" s="1">
        <v>80</v>
      </c>
      <c r="J41" s="1">
        <v>3</v>
      </c>
      <c r="K41" s="1">
        <v>3</v>
      </c>
      <c r="L41" s="47"/>
      <c r="M41" s="54"/>
      <c r="N41" s="52" t="s">
        <v>44</v>
      </c>
      <c r="O41" s="53">
        <f>I41*3</f>
        <v>240</v>
      </c>
    </row>
    <row r="42" customHeight="1" spans="1:15">
      <c r="A42" s="1">
        <v>38</v>
      </c>
      <c r="B42" s="1">
        <v>357</v>
      </c>
      <c r="C42" s="46" t="s">
        <v>68</v>
      </c>
      <c r="D42" s="46" t="s">
        <v>83</v>
      </c>
      <c r="E42" s="1">
        <v>60</v>
      </c>
      <c r="F42" s="1">
        <v>2</v>
      </c>
      <c r="G42" s="47">
        <v>72</v>
      </c>
      <c r="H42" s="1">
        <v>2.5</v>
      </c>
      <c r="I42" s="1">
        <v>90</v>
      </c>
      <c r="J42" s="1">
        <v>3</v>
      </c>
      <c r="K42" s="1">
        <v>1</v>
      </c>
      <c r="L42" s="47"/>
      <c r="M42" s="54"/>
      <c r="N42" s="52" t="s">
        <v>44</v>
      </c>
      <c r="O42" s="53">
        <f>E42*2</f>
        <v>120</v>
      </c>
    </row>
    <row r="43" customHeight="1" spans="1:15">
      <c r="A43" s="1">
        <v>39</v>
      </c>
      <c r="B43" s="1">
        <v>311</v>
      </c>
      <c r="C43" s="1" t="s">
        <v>68</v>
      </c>
      <c r="D43" s="1" t="s">
        <v>84</v>
      </c>
      <c r="E43" s="1">
        <v>50</v>
      </c>
      <c r="F43" s="1">
        <v>2</v>
      </c>
      <c r="G43" s="47">
        <v>60</v>
      </c>
      <c r="H43" s="1">
        <v>2.5</v>
      </c>
      <c r="I43" s="1">
        <v>80</v>
      </c>
      <c r="J43" s="1">
        <v>3</v>
      </c>
      <c r="K43" s="1">
        <v>3</v>
      </c>
      <c r="L43" s="47"/>
      <c r="M43" s="54"/>
      <c r="N43" s="52" t="s">
        <v>44</v>
      </c>
      <c r="O43" s="53">
        <f>I43*3</f>
        <v>240</v>
      </c>
    </row>
    <row r="44" customHeight="1" spans="1:15">
      <c r="A44" s="1">
        <v>40</v>
      </c>
      <c r="B44" s="1">
        <v>752</v>
      </c>
      <c r="C44" s="1" t="s">
        <v>68</v>
      </c>
      <c r="D44" s="1" t="s">
        <v>85</v>
      </c>
      <c r="E44" s="1">
        <v>50</v>
      </c>
      <c r="F44" s="1">
        <v>2</v>
      </c>
      <c r="G44" s="47">
        <v>60</v>
      </c>
      <c r="H44" s="1">
        <v>2.5</v>
      </c>
      <c r="I44" s="1">
        <v>70</v>
      </c>
      <c r="J44" s="1">
        <v>3</v>
      </c>
      <c r="K44" s="1">
        <v>3</v>
      </c>
      <c r="L44" s="47"/>
      <c r="M44" s="54"/>
      <c r="N44" s="52" t="s">
        <v>44</v>
      </c>
      <c r="O44" s="53">
        <f>I44*3</f>
        <v>210</v>
      </c>
    </row>
    <row r="45" customHeight="1" spans="1:15">
      <c r="A45" s="1">
        <v>41</v>
      </c>
      <c r="B45" s="1">
        <v>727</v>
      </c>
      <c r="C45" s="46" t="s">
        <v>68</v>
      </c>
      <c r="D45" s="46" t="s">
        <v>86</v>
      </c>
      <c r="E45" s="1">
        <v>70</v>
      </c>
      <c r="F45" s="1">
        <v>2</v>
      </c>
      <c r="G45" s="47">
        <v>85</v>
      </c>
      <c r="H45" s="1">
        <v>2.5</v>
      </c>
      <c r="I45" s="1">
        <v>110</v>
      </c>
      <c r="J45" s="1">
        <v>3</v>
      </c>
      <c r="K45" s="1">
        <v>1</v>
      </c>
      <c r="L45" s="47"/>
      <c r="M45" s="54"/>
      <c r="N45" s="52" t="s">
        <v>44</v>
      </c>
      <c r="O45" s="53">
        <f>E45*2</f>
        <v>140</v>
      </c>
    </row>
    <row r="46" customHeight="1" spans="1:15">
      <c r="A46" s="1">
        <v>42</v>
      </c>
      <c r="B46" s="1">
        <v>585</v>
      </c>
      <c r="C46" s="1" t="s">
        <v>68</v>
      </c>
      <c r="D46" s="1" t="s">
        <v>87</v>
      </c>
      <c r="E46" s="1">
        <v>103</v>
      </c>
      <c r="F46" s="1">
        <v>2</v>
      </c>
      <c r="G46" s="47">
        <v>123.6</v>
      </c>
      <c r="H46" s="1">
        <v>2.5</v>
      </c>
      <c r="I46" s="1">
        <v>148</v>
      </c>
      <c r="J46" s="1">
        <v>3</v>
      </c>
      <c r="K46" s="1">
        <v>3</v>
      </c>
      <c r="L46" s="47"/>
      <c r="M46" s="54"/>
      <c r="N46" s="52" t="s">
        <v>66</v>
      </c>
      <c r="O46" s="53">
        <f>I46*3</f>
        <v>444</v>
      </c>
    </row>
    <row r="47" customHeight="1" spans="1:15">
      <c r="A47" s="1">
        <v>43</v>
      </c>
      <c r="B47" s="1">
        <v>102565</v>
      </c>
      <c r="C47" s="46" t="s">
        <v>68</v>
      </c>
      <c r="D47" s="46" t="s">
        <v>88</v>
      </c>
      <c r="E47" s="1">
        <v>76</v>
      </c>
      <c r="F47" s="1">
        <v>2</v>
      </c>
      <c r="G47" s="47">
        <v>91</v>
      </c>
      <c r="H47" s="1">
        <v>2.5</v>
      </c>
      <c r="I47" s="1">
        <v>110</v>
      </c>
      <c r="J47" s="1">
        <v>3</v>
      </c>
      <c r="K47" s="1">
        <v>1</v>
      </c>
      <c r="L47" s="47"/>
      <c r="M47" s="54"/>
      <c r="N47" s="52" t="s">
        <v>44</v>
      </c>
      <c r="O47" s="53">
        <f>E47*2</f>
        <v>152</v>
      </c>
    </row>
    <row r="48" customHeight="1" spans="1:15">
      <c r="A48" s="1">
        <v>44</v>
      </c>
      <c r="B48" s="1">
        <v>741</v>
      </c>
      <c r="C48" s="46" t="s">
        <v>89</v>
      </c>
      <c r="D48" s="46" t="s">
        <v>90</v>
      </c>
      <c r="E48" s="1">
        <v>44</v>
      </c>
      <c r="F48" s="1">
        <v>2</v>
      </c>
      <c r="G48" s="47">
        <v>53</v>
      </c>
      <c r="H48" s="1">
        <v>2.5</v>
      </c>
      <c r="I48" s="1">
        <v>66</v>
      </c>
      <c r="J48" s="1">
        <v>3</v>
      </c>
      <c r="K48" s="1">
        <v>1</v>
      </c>
      <c r="L48" s="47"/>
      <c r="M48" s="54"/>
      <c r="N48" s="52" t="s">
        <v>44</v>
      </c>
      <c r="O48" s="53">
        <f>E48*2</f>
        <v>88</v>
      </c>
    </row>
    <row r="49" customHeight="1" spans="1:15">
      <c r="A49" s="1">
        <v>45</v>
      </c>
      <c r="B49" s="1">
        <v>104429</v>
      </c>
      <c r="C49" s="1" t="s">
        <v>68</v>
      </c>
      <c r="D49" s="1" t="s">
        <v>91</v>
      </c>
      <c r="E49" s="1">
        <v>42</v>
      </c>
      <c r="F49" s="1">
        <v>2</v>
      </c>
      <c r="G49" s="47">
        <v>50</v>
      </c>
      <c r="H49" s="1">
        <v>2.5</v>
      </c>
      <c r="I49" s="1">
        <v>60</v>
      </c>
      <c r="J49" s="1">
        <v>3</v>
      </c>
      <c r="K49" s="1">
        <v>3</v>
      </c>
      <c r="L49" s="47"/>
      <c r="M49" s="54"/>
      <c r="N49" s="52" t="s">
        <v>44</v>
      </c>
      <c r="O49" s="53">
        <f>I49*3</f>
        <v>180</v>
      </c>
    </row>
    <row r="50" customHeight="1" spans="1:15">
      <c r="A50" s="1">
        <v>46</v>
      </c>
      <c r="B50" s="1">
        <v>103198</v>
      </c>
      <c r="C50" s="1" t="s">
        <v>68</v>
      </c>
      <c r="D50" s="1" t="s">
        <v>92</v>
      </c>
      <c r="E50" s="1">
        <v>80</v>
      </c>
      <c r="F50" s="1">
        <v>2</v>
      </c>
      <c r="G50" s="47">
        <v>100</v>
      </c>
      <c r="H50" s="1">
        <v>2.5</v>
      </c>
      <c r="I50" s="1">
        <v>120</v>
      </c>
      <c r="J50" s="1">
        <v>3</v>
      </c>
      <c r="K50" s="1">
        <v>3</v>
      </c>
      <c r="L50" s="47"/>
      <c r="M50" s="54"/>
      <c r="N50" s="52" t="s">
        <v>44</v>
      </c>
      <c r="O50" s="53">
        <f>I50*3</f>
        <v>360</v>
      </c>
    </row>
    <row r="51" customHeight="1" spans="1:15">
      <c r="A51" s="1">
        <v>47</v>
      </c>
      <c r="B51" s="1">
        <v>102934</v>
      </c>
      <c r="C51" s="1" t="s">
        <v>68</v>
      </c>
      <c r="D51" s="1" t="s">
        <v>93</v>
      </c>
      <c r="E51" s="1">
        <v>80</v>
      </c>
      <c r="F51" s="1">
        <v>2</v>
      </c>
      <c r="G51" s="47">
        <v>100</v>
      </c>
      <c r="H51" s="1">
        <v>2.5</v>
      </c>
      <c r="I51" s="1">
        <v>120</v>
      </c>
      <c r="J51" s="1">
        <v>3</v>
      </c>
      <c r="K51" s="1">
        <v>3</v>
      </c>
      <c r="L51" s="47"/>
      <c r="M51" s="54"/>
      <c r="N51" s="52" t="s">
        <v>44</v>
      </c>
      <c r="O51" s="53">
        <f>I51*3</f>
        <v>360</v>
      </c>
    </row>
    <row r="52" customHeight="1" spans="1:15">
      <c r="A52" s="1">
        <v>48</v>
      </c>
      <c r="B52" s="1">
        <v>103199</v>
      </c>
      <c r="C52" s="46" t="s">
        <v>68</v>
      </c>
      <c r="D52" s="46" t="s">
        <v>94</v>
      </c>
      <c r="E52" s="1">
        <v>100</v>
      </c>
      <c r="F52" s="1">
        <v>2</v>
      </c>
      <c r="G52" s="47">
        <v>120</v>
      </c>
      <c r="H52" s="1">
        <v>2.5</v>
      </c>
      <c r="I52" s="1">
        <v>144</v>
      </c>
      <c r="J52" s="1">
        <v>3</v>
      </c>
      <c r="K52" s="1">
        <v>1</v>
      </c>
      <c r="L52" s="47"/>
      <c r="M52" s="54"/>
      <c r="N52" s="52" t="s">
        <v>66</v>
      </c>
      <c r="O52" s="53">
        <f>E52*2</f>
        <v>200</v>
      </c>
    </row>
    <row r="53" customHeight="1" spans="1:15">
      <c r="A53" s="1">
        <v>49</v>
      </c>
      <c r="B53" s="1">
        <v>105267</v>
      </c>
      <c r="C53" s="1" t="s">
        <v>68</v>
      </c>
      <c r="D53" s="1" t="s">
        <v>95</v>
      </c>
      <c r="E53" s="1">
        <v>42</v>
      </c>
      <c r="F53" s="1">
        <v>2</v>
      </c>
      <c r="G53" s="47">
        <v>50</v>
      </c>
      <c r="H53" s="1">
        <v>2.5</v>
      </c>
      <c r="I53" s="1">
        <v>60</v>
      </c>
      <c r="J53" s="1">
        <v>3</v>
      </c>
      <c r="K53" s="1">
        <v>3</v>
      </c>
      <c r="L53" s="47"/>
      <c r="M53" s="54"/>
      <c r="N53" s="52" t="s">
        <v>44</v>
      </c>
      <c r="O53" s="53">
        <f>I53*3</f>
        <v>180</v>
      </c>
    </row>
    <row r="54" customHeight="1" spans="1:15">
      <c r="A54" s="1">
        <v>50</v>
      </c>
      <c r="B54" s="1">
        <v>106569</v>
      </c>
      <c r="C54" s="46" t="s">
        <v>68</v>
      </c>
      <c r="D54" s="46" t="s">
        <v>96</v>
      </c>
      <c r="E54" s="1">
        <v>42</v>
      </c>
      <c r="F54" s="1">
        <v>2</v>
      </c>
      <c r="G54" s="47">
        <v>50</v>
      </c>
      <c r="H54" s="1">
        <v>2.5</v>
      </c>
      <c r="I54" s="1">
        <v>60</v>
      </c>
      <c r="J54" s="1">
        <v>3</v>
      </c>
      <c r="K54" s="1">
        <v>1</v>
      </c>
      <c r="L54" s="47"/>
      <c r="M54" s="54"/>
      <c r="N54" s="52" t="s">
        <v>44</v>
      </c>
      <c r="O54" s="53">
        <f>E54*2</f>
        <v>84</v>
      </c>
    </row>
    <row r="55" customHeight="1" spans="1:15">
      <c r="A55" s="1">
        <v>51</v>
      </c>
      <c r="B55" s="50">
        <v>108277</v>
      </c>
      <c r="C55" s="51" t="s">
        <v>68</v>
      </c>
      <c r="D55" s="51" t="s">
        <v>97</v>
      </c>
      <c r="E55" s="52">
        <v>42</v>
      </c>
      <c r="F55" s="47">
        <v>2</v>
      </c>
      <c r="G55" s="52">
        <v>50</v>
      </c>
      <c r="H55" s="1">
        <v>2.5</v>
      </c>
      <c r="I55" s="52">
        <v>60</v>
      </c>
      <c r="J55" s="1">
        <v>3</v>
      </c>
      <c r="K55" s="52">
        <v>1</v>
      </c>
      <c r="L55" s="52"/>
      <c r="M55" s="52"/>
      <c r="N55" s="52" t="s">
        <v>44</v>
      </c>
      <c r="O55" s="53">
        <f>E55*2</f>
        <v>84</v>
      </c>
    </row>
    <row r="56" customHeight="1" spans="1:15">
      <c r="A56" s="1">
        <v>52</v>
      </c>
      <c r="B56" s="1">
        <v>106399</v>
      </c>
      <c r="C56" s="1" t="s">
        <v>68</v>
      </c>
      <c r="D56" s="1" t="s">
        <v>98</v>
      </c>
      <c r="E56" s="1">
        <v>42</v>
      </c>
      <c r="F56" s="1">
        <v>2</v>
      </c>
      <c r="G56" s="1">
        <v>50</v>
      </c>
      <c r="H56" s="1">
        <v>2.5</v>
      </c>
      <c r="I56" s="1">
        <v>60</v>
      </c>
      <c r="J56" s="1">
        <v>3</v>
      </c>
      <c r="K56" s="1" t="s">
        <v>33</v>
      </c>
      <c r="L56" s="47"/>
      <c r="M56" s="54"/>
      <c r="N56" s="52" t="s">
        <v>44</v>
      </c>
      <c r="O56" s="53">
        <f>I56*3</f>
        <v>180</v>
      </c>
    </row>
    <row r="57" customHeight="1" spans="1:15">
      <c r="A57" s="1">
        <v>53</v>
      </c>
      <c r="B57" s="1">
        <v>107728</v>
      </c>
      <c r="C57" s="1" t="s">
        <v>99</v>
      </c>
      <c r="D57" s="1" t="s">
        <v>100</v>
      </c>
      <c r="E57" s="53">
        <v>20</v>
      </c>
      <c r="F57" s="47">
        <v>2</v>
      </c>
      <c r="G57" s="53">
        <v>25</v>
      </c>
      <c r="H57" s="1">
        <v>2.5</v>
      </c>
      <c r="I57" s="53">
        <v>30</v>
      </c>
      <c r="J57" s="1">
        <v>3</v>
      </c>
      <c r="K57" s="53">
        <v>3</v>
      </c>
      <c r="L57" s="52"/>
      <c r="M57" s="52"/>
      <c r="N57" s="52" t="s">
        <v>40</v>
      </c>
      <c r="O57" s="53">
        <f>I57*3</f>
        <v>90</v>
      </c>
    </row>
    <row r="58" customHeight="1" spans="1:15">
      <c r="A58" s="1">
        <v>54</v>
      </c>
      <c r="B58" s="1">
        <v>107658</v>
      </c>
      <c r="C58" s="51" t="s">
        <v>68</v>
      </c>
      <c r="D58" s="46" t="s">
        <v>101</v>
      </c>
      <c r="E58" s="53">
        <v>60</v>
      </c>
      <c r="F58" s="47">
        <v>2</v>
      </c>
      <c r="G58" s="52">
        <v>72</v>
      </c>
      <c r="H58" s="1">
        <v>2.5</v>
      </c>
      <c r="I58" s="53">
        <v>86</v>
      </c>
      <c r="J58" s="1">
        <v>3</v>
      </c>
      <c r="K58" s="52">
        <v>1</v>
      </c>
      <c r="L58" s="52"/>
      <c r="M58" s="52"/>
      <c r="N58" s="52" t="s">
        <v>59</v>
      </c>
      <c r="O58" s="53">
        <f>E58*2</f>
        <v>120</v>
      </c>
    </row>
    <row r="59" customHeight="1" spans="1:15">
      <c r="A59" s="1">
        <v>55</v>
      </c>
      <c r="B59" s="1">
        <v>748</v>
      </c>
      <c r="C59" s="1" t="s">
        <v>99</v>
      </c>
      <c r="D59" s="1" t="s">
        <v>102</v>
      </c>
      <c r="E59" s="47">
        <v>35</v>
      </c>
      <c r="F59" s="47">
        <v>2</v>
      </c>
      <c r="G59" s="47">
        <v>42</v>
      </c>
      <c r="H59" s="1">
        <v>2.5</v>
      </c>
      <c r="I59" s="47">
        <v>50</v>
      </c>
      <c r="J59" s="1">
        <v>3</v>
      </c>
      <c r="K59" s="1">
        <v>3</v>
      </c>
      <c r="L59" s="47"/>
      <c r="M59" s="54"/>
      <c r="N59" s="52" t="s">
        <v>40</v>
      </c>
      <c r="O59" s="53">
        <f t="shared" ref="O59:O67" si="1">I59*3</f>
        <v>150</v>
      </c>
    </row>
    <row r="60" customHeight="1" spans="1:15">
      <c r="A60" s="1">
        <v>56</v>
      </c>
      <c r="B60" s="1">
        <v>716</v>
      </c>
      <c r="C60" s="1" t="s">
        <v>99</v>
      </c>
      <c r="D60" s="1" t="s">
        <v>103</v>
      </c>
      <c r="E60" s="47">
        <v>48</v>
      </c>
      <c r="F60" s="47">
        <v>2</v>
      </c>
      <c r="G60" s="47">
        <v>57</v>
      </c>
      <c r="H60" s="1">
        <v>2.5</v>
      </c>
      <c r="I60" s="47">
        <v>69</v>
      </c>
      <c r="J60" s="1">
        <v>3</v>
      </c>
      <c r="K60" s="1">
        <v>3</v>
      </c>
      <c r="L60" s="47"/>
      <c r="M60" s="54"/>
      <c r="N60" s="52" t="s">
        <v>40</v>
      </c>
      <c r="O60" s="53">
        <f t="shared" si="1"/>
        <v>207</v>
      </c>
    </row>
    <row r="61" customHeight="1" spans="1:15">
      <c r="A61" s="1">
        <v>57</v>
      </c>
      <c r="B61" s="1">
        <v>720</v>
      </c>
      <c r="C61" s="1" t="s">
        <v>99</v>
      </c>
      <c r="D61" s="1" t="s">
        <v>104</v>
      </c>
      <c r="E61" s="47">
        <v>62</v>
      </c>
      <c r="F61" s="47">
        <v>2</v>
      </c>
      <c r="G61" s="47">
        <v>75</v>
      </c>
      <c r="H61" s="1">
        <v>2.5</v>
      </c>
      <c r="I61" s="47">
        <v>90</v>
      </c>
      <c r="J61" s="1">
        <v>3</v>
      </c>
      <c r="K61" s="1">
        <v>3</v>
      </c>
      <c r="L61" s="47"/>
      <c r="M61" s="54"/>
      <c r="N61" s="52" t="s">
        <v>40</v>
      </c>
      <c r="O61" s="53">
        <f t="shared" si="1"/>
        <v>270</v>
      </c>
    </row>
    <row r="62" customHeight="1" spans="1:15">
      <c r="A62" s="1">
        <v>58</v>
      </c>
      <c r="B62" s="1">
        <v>539</v>
      </c>
      <c r="C62" s="1" t="s">
        <v>99</v>
      </c>
      <c r="D62" s="1" t="s">
        <v>105</v>
      </c>
      <c r="E62" s="47">
        <v>30</v>
      </c>
      <c r="F62" s="47">
        <v>2</v>
      </c>
      <c r="G62" s="47">
        <v>36</v>
      </c>
      <c r="H62" s="1">
        <v>2.5</v>
      </c>
      <c r="I62" s="47">
        <v>45</v>
      </c>
      <c r="J62" s="1">
        <v>3</v>
      </c>
      <c r="K62" s="1">
        <v>3</v>
      </c>
      <c r="L62" s="47"/>
      <c r="M62" s="54"/>
      <c r="N62" s="52" t="s">
        <v>40</v>
      </c>
      <c r="O62" s="53">
        <f t="shared" si="1"/>
        <v>135</v>
      </c>
    </row>
    <row r="63" customHeight="1" spans="1:15">
      <c r="A63" s="1">
        <v>59</v>
      </c>
      <c r="B63" s="1">
        <v>594</v>
      </c>
      <c r="C63" s="1" t="s">
        <v>99</v>
      </c>
      <c r="D63" s="1" t="s">
        <v>106</v>
      </c>
      <c r="E63" s="47">
        <v>59</v>
      </c>
      <c r="F63" s="47">
        <v>2</v>
      </c>
      <c r="G63" s="47">
        <v>71</v>
      </c>
      <c r="H63" s="1">
        <v>2.5</v>
      </c>
      <c r="I63" s="47">
        <v>85</v>
      </c>
      <c r="J63" s="1">
        <v>3</v>
      </c>
      <c r="K63" s="1">
        <v>3</v>
      </c>
      <c r="L63" s="47"/>
      <c r="M63" s="54"/>
      <c r="N63" s="52" t="s">
        <v>40</v>
      </c>
      <c r="O63" s="53">
        <f t="shared" si="1"/>
        <v>255</v>
      </c>
    </row>
    <row r="64" customHeight="1" spans="1:15">
      <c r="A64" s="1">
        <v>60</v>
      </c>
      <c r="B64" s="1">
        <v>717</v>
      </c>
      <c r="C64" s="1" t="s">
        <v>99</v>
      </c>
      <c r="D64" s="1" t="s">
        <v>107</v>
      </c>
      <c r="E64" s="47">
        <v>58</v>
      </c>
      <c r="F64" s="47">
        <v>2</v>
      </c>
      <c r="G64" s="47">
        <v>69</v>
      </c>
      <c r="H64" s="1">
        <v>2.5</v>
      </c>
      <c r="I64" s="47">
        <v>83</v>
      </c>
      <c r="J64" s="1">
        <v>3</v>
      </c>
      <c r="K64" s="1">
        <v>3</v>
      </c>
      <c r="L64" s="47"/>
      <c r="M64" s="54"/>
      <c r="N64" s="52" t="s">
        <v>40</v>
      </c>
      <c r="O64" s="53">
        <f t="shared" si="1"/>
        <v>249</v>
      </c>
    </row>
    <row r="65" customHeight="1" spans="1:15">
      <c r="A65" s="1">
        <v>61</v>
      </c>
      <c r="B65" s="1">
        <v>746</v>
      </c>
      <c r="C65" s="1" t="s">
        <v>99</v>
      </c>
      <c r="D65" s="1" t="s">
        <v>108</v>
      </c>
      <c r="E65" s="47">
        <v>59</v>
      </c>
      <c r="F65" s="47">
        <v>2</v>
      </c>
      <c r="G65" s="47">
        <v>70</v>
      </c>
      <c r="H65" s="1">
        <v>2.5</v>
      </c>
      <c r="I65" s="47">
        <v>85</v>
      </c>
      <c r="J65" s="1">
        <v>3</v>
      </c>
      <c r="K65" s="1">
        <v>3</v>
      </c>
      <c r="L65" s="47"/>
      <c r="M65" s="54"/>
      <c r="N65" s="52" t="s">
        <v>40</v>
      </c>
      <c r="O65" s="53">
        <f t="shared" si="1"/>
        <v>255</v>
      </c>
    </row>
    <row r="66" customHeight="1" spans="1:15">
      <c r="A66" s="1">
        <v>62</v>
      </c>
      <c r="B66" s="1">
        <v>549</v>
      </c>
      <c r="C66" s="1" t="s">
        <v>99</v>
      </c>
      <c r="D66" s="1" t="s">
        <v>109</v>
      </c>
      <c r="E66" s="47">
        <v>32</v>
      </c>
      <c r="F66" s="47">
        <v>2</v>
      </c>
      <c r="G66" s="47">
        <v>38</v>
      </c>
      <c r="H66" s="1">
        <v>2.5</v>
      </c>
      <c r="I66" s="47">
        <v>46</v>
      </c>
      <c r="J66" s="1">
        <v>3</v>
      </c>
      <c r="K66" s="1">
        <v>3</v>
      </c>
      <c r="L66" s="47"/>
      <c r="M66" s="54"/>
      <c r="N66" s="52" t="s">
        <v>40</v>
      </c>
      <c r="O66" s="53">
        <f t="shared" si="1"/>
        <v>138</v>
      </c>
    </row>
    <row r="67" customHeight="1" spans="1:15">
      <c r="A67" s="1">
        <v>63</v>
      </c>
      <c r="B67" s="1">
        <v>104533</v>
      </c>
      <c r="C67" s="55" t="s">
        <v>99</v>
      </c>
      <c r="D67" s="1" t="s">
        <v>110</v>
      </c>
      <c r="E67" s="47">
        <v>30</v>
      </c>
      <c r="F67" s="47">
        <v>2</v>
      </c>
      <c r="G67" s="47">
        <v>36</v>
      </c>
      <c r="H67" s="1">
        <v>2.5</v>
      </c>
      <c r="I67" s="47">
        <v>45</v>
      </c>
      <c r="J67" s="1">
        <v>3</v>
      </c>
      <c r="K67" s="1">
        <v>3</v>
      </c>
      <c r="L67" s="47"/>
      <c r="M67" s="54"/>
      <c r="N67" s="52" t="s">
        <v>40</v>
      </c>
      <c r="O67" s="53">
        <f t="shared" si="1"/>
        <v>135</v>
      </c>
    </row>
    <row r="68" customHeight="1" spans="1:15">
      <c r="A68" s="1">
        <v>64</v>
      </c>
      <c r="B68" s="1">
        <v>349</v>
      </c>
      <c r="C68" s="46" t="s">
        <v>89</v>
      </c>
      <c r="D68" s="46" t="s">
        <v>111</v>
      </c>
      <c r="E68" s="1">
        <v>161</v>
      </c>
      <c r="F68" s="1">
        <v>2</v>
      </c>
      <c r="G68" s="47">
        <v>193.2</v>
      </c>
      <c r="H68" s="1">
        <v>2.5</v>
      </c>
      <c r="I68" s="1">
        <v>232</v>
      </c>
      <c r="J68" s="1">
        <v>3</v>
      </c>
      <c r="K68" s="1">
        <v>1</v>
      </c>
      <c r="L68" s="47"/>
      <c r="M68" s="54"/>
      <c r="N68" s="52" t="s">
        <v>66</v>
      </c>
      <c r="O68" s="53">
        <f>E68*2</f>
        <v>322</v>
      </c>
    </row>
    <row r="69" customHeight="1" spans="1:15">
      <c r="A69" s="1">
        <v>65</v>
      </c>
      <c r="B69" s="1">
        <v>308</v>
      </c>
      <c r="C69" s="1" t="s">
        <v>89</v>
      </c>
      <c r="D69" s="1" t="s">
        <v>112</v>
      </c>
      <c r="E69" s="1">
        <v>44</v>
      </c>
      <c r="F69" s="1">
        <v>2</v>
      </c>
      <c r="G69" s="47">
        <v>52.8</v>
      </c>
      <c r="H69" s="1">
        <v>2.5</v>
      </c>
      <c r="I69" s="1">
        <v>64</v>
      </c>
      <c r="J69" s="1">
        <v>3</v>
      </c>
      <c r="K69" s="1">
        <v>3</v>
      </c>
      <c r="L69" s="47"/>
      <c r="M69" s="54"/>
      <c r="N69" s="52" t="s">
        <v>66</v>
      </c>
      <c r="O69" s="53">
        <f>I69*3</f>
        <v>192</v>
      </c>
    </row>
    <row r="70" customHeight="1" spans="1:15">
      <c r="A70" s="1">
        <v>66</v>
      </c>
      <c r="B70" s="1">
        <v>517</v>
      </c>
      <c r="C70" s="1" t="s">
        <v>89</v>
      </c>
      <c r="D70" s="1" t="s">
        <v>113</v>
      </c>
      <c r="E70" s="1">
        <v>95</v>
      </c>
      <c r="F70" s="1">
        <v>2</v>
      </c>
      <c r="G70" s="47">
        <v>114</v>
      </c>
      <c r="H70" s="1">
        <v>2.5</v>
      </c>
      <c r="I70" s="1">
        <v>137</v>
      </c>
      <c r="J70" s="1">
        <v>3</v>
      </c>
      <c r="K70" s="1">
        <v>3</v>
      </c>
      <c r="L70" s="47"/>
      <c r="M70" s="54"/>
      <c r="N70" s="52" t="s">
        <v>66</v>
      </c>
      <c r="O70" s="53">
        <f>I70*3</f>
        <v>411</v>
      </c>
    </row>
    <row r="71" customHeight="1" spans="1:15">
      <c r="A71" s="1">
        <v>67</v>
      </c>
      <c r="B71" s="1">
        <v>355</v>
      </c>
      <c r="C71" s="1" t="s">
        <v>89</v>
      </c>
      <c r="D71" s="1" t="s">
        <v>114</v>
      </c>
      <c r="E71" s="1">
        <v>130</v>
      </c>
      <c r="F71" s="1">
        <v>2</v>
      </c>
      <c r="G71" s="47">
        <v>156</v>
      </c>
      <c r="H71" s="1">
        <v>2.5</v>
      </c>
      <c r="I71" s="1">
        <v>187</v>
      </c>
      <c r="J71" s="1">
        <v>3</v>
      </c>
      <c r="K71" s="1">
        <v>3</v>
      </c>
      <c r="L71" s="47"/>
      <c r="M71" s="54"/>
      <c r="N71" s="52" t="s">
        <v>66</v>
      </c>
      <c r="O71" s="53">
        <f>I71*3</f>
        <v>561</v>
      </c>
    </row>
    <row r="72" customHeight="1" spans="1:15">
      <c r="A72" s="1">
        <v>68</v>
      </c>
      <c r="B72" s="1">
        <v>578</v>
      </c>
      <c r="C72" s="1" t="s">
        <v>89</v>
      </c>
      <c r="D72" s="1" t="s">
        <v>115</v>
      </c>
      <c r="E72" s="1">
        <v>179</v>
      </c>
      <c r="F72" s="1">
        <v>2</v>
      </c>
      <c r="G72" s="47">
        <v>214.8</v>
      </c>
      <c r="H72" s="1">
        <v>2.5</v>
      </c>
      <c r="I72" s="1">
        <v>258</v>
      </c>
      <c r="J72" s="1">
        <v>3</v>
      </c>
      <c r="K72" s="1">
        <v>3</v>
      </c>
      <c r="L72" s="47"/>
      <c r="M72" s="54"/>
      <c r="N72" s="52" t="s">
        <v>66</v>
      </c>
      <c r="O72" s="53">
        <f>I72*3</f>
        <v>774</v>
      </c>
    </row>
    <row r="73" customHeight="1" spans="1:15">
      <c r="A73" s="1">
        <v>69</v>
      </c>
      <c r="B73" s="1">
        <v>391</v>
      </c>
      <c r="C73" s="46" t="s">
        <v>89</v>
      </c>
      <c r="D73" s="46" t="s">
        <v>116</v>
      </c>
      <c r="E73" s="1">
        <v>140</v>
      </c>
      <c r="F73" s="1">
        <v>2</v>
      </c>
      <c r="G73" s="1">
        <v>170</v>
      </c>
      <c r="H73" s="1">
        <v>2.5</v>
      </c>
      <c r="I73" s="1">
        <v>210</v>
      </c>
      <c r="J73" s="1">
        <v>3</v>
      </c>
      <c r="K73" s="1">
        <v>2</v>
      </c>
      <c r="L73" s="47"/>
      <c r="M73" s="54"/>
      <c r="N73" s="52" t="s">
        <v>44</v>
      </c>
      <c r="O73" s="53">
        <f>G73*H73</f>
        <v>425</v>
      </c>
    </row>
    <row r="74" customHeight="1" spans="1:15">
      <c r="A74" s="1">
        <v>70</v>
      </c>
      <c r="B74" s="45">
        <v>102478</v>
      </c>
      <c r="C74" s="45" t="s">
        <v>89</v>
      </c>
      <c r="D74" s="1" t="s">
        <v>117</v>
      </c>
      <c r="E74" s="1">
        <v>30</v>
      </c>
      <c r="F74" s="1">
        <v>2</v>
      </c>
      <c r="G74" s="47">
        <v>40</v>
      </c>
      <c r="H74" s="1">
        <v>2.5</v>
      </c>
      <c r="I74" s="1">
        <v>50</v>
      </c>
      <c r="J74" s="1">
        <v>3</v>
      </c>
      <c r="K74" s="1">
        <v>3</v>
      </c>
      <c r="L74" s="47"/>
      <c r="M74" s="54"/>
      <c r="N74" s="52" t="s">
        <v>66</v>
      </c>
      <c r="O74" s="53">
        <f t="shared" ref="O74:O80" si="2">I74*3</f>
        <v>150</v>
      </c>
    </row>
    <row r="75" customHeight="1" spans="1:15">
      <c r="A75" s="1">
        <v>71</v>
      </c>
      <c r="B75" s="1">
        <v>102479</v>
      </c>
      <c r="C75" s="1" t="s">
        <v>89</v>
      </c>
      <c r="D75" s="1" t="s">
        <v>118</v>
      </c>
      <c r="E75" s="1">
        <v>88</v>
      </c>
      <c r="F75" s="1">
        <v>2</v>
      </c>
      <c r="G75" s="47">
        <v>105.6</v>
      </c>
      <c r="H75" s="1">
        <v>2.5</v>
      </c>
      <c r="I75" s="1">
        <v>127</v>
      </c>
      <c r="J75" s="1">
        <v>3</v>
      </c>
      <c r="K75" s="1">
        <v>3</v>
      </c>
      <c r="L75" s="47"/>
      <c r="M75" s="54"/>
      <c r="N75" s="52" t="s">
        <v>66</v>
      </c>
      <c r="O75" s="53">
        <f t="shared" si="2"/>
        <v>381</v>
      </c>
    </row>
    <row r="76" customHeight="1" spans="1:15">
      <c r="A76" s="1">
        <v>72</v>
      </c>
      <c r="B76" s="1">
        <v>515</v>
      </c>
      <c r="C76" s="1" t="s">
        <v>89</v>
      </c>
      <c r="D76" s="1" t="s">
        <v>119</v>
      </c>
      <c r="E76" s="1">
        <v>50</v>
      </c>
      <c r="F76" s="1">
        <v>2</v>
      </c>
      <c r="G76" s="47">
        <v>65</v>
      </c>
      <c r="H76" s="1">
        <v>2.5</v>
      </c>
      <c r="I76" s="1">
        <v>80</v>
      </c>
      <c r="J76" s="1">
        <v>3</v>
      </c>
      <c r="K76" s="1">
        <v>3</v>
      </c>
      <c r="L76" s="47"/>
      <c r="M76" s="54"/>
      <c r="N76" s="52" t="s">
        <v>66</v>
      </c>
      <c r="O76" s="53">
        <f t="shared" si="2"/>
        <v>240</v>
      </c>
    </row>
    <row r="77" customHeight="1" spans="1:15">
      <c r="A77" s="1">
        <v>73</v>
      </c>
      <c r="B77" s="50">
        <v>106865</v>
      </c>
      <c r="C77" s="57" t="s">
        <v>89</v>
      </c>
      <c r="D77" s="57" t="s">
        <v>120</v>
      </c>
      <c r="E77" s="53">
        <v>80</v>
      </c>
      <c r="F77" s="1">
        <v>2</v>
      </c>
      <c r="G77" s="53">
        <v>90</v>
      </c>
      <c r="H77" s="1">
        <v>2.5</v>
      </c>
      <c r="I77" s="53">
        <v>100</v>
      </c>
      <c r="J77" s="1">
        <v>3</v>
      </c>
      <c r="K77" s="53">
        <v>3</v>
      </c>
      <c r="L77" s="52"/>
      <c r="M77" s="52"/>
      <c r="N77" s="52" t="s">
        <v>66</v>
      </c>
      <c r="O77" s="53">
        <f t="shared" si="2"/>
        <v>300</v>
      </c>
    </row>
    <row r="78" customHeight="1" spans="1:15">
      <c r="A78" s="1">
        <v>74</v>
      </c>
      <c r="B78" s="50">
        <v>107829</v>
      </c>
      <c r="C78" s="57" t="s">
        <v>89</v>
      </c>
      <c r="D78" s="57" t="s">
        <v>121</v>
      </c>
      <c r="E78" s="53">
        <v>30</v>
      </c>
      <c r="F78" s="47">
        <v>2</v>
      </c>
      <c r="G78" s="53">
        <v>36</v>
      </c>
      <c r="H78" s="1">
        <v>2.5</v>
      </c>
      <c r="I78" s="53">
        <v>45</v>
      </c>
      <c r="J78" s="1">
        <v>3</v>
      </c>
      <c r="K78" s="53">
        <v>3</v>
      </c>
      <c r="L78" s="52"/>
      <c r="M78" s="52"/>
      <c r="N78" s="52" t="s">
        <v>66</v>
      </c>
      <c r="O78" s="53">
        <f t="shared" si="2"/>
        <v>135</v>
      </c>
    </row>
    <row r="79" customHeight="1" spans="1:15">
      <c r="A79" s="1">
        <v>75</v>
      </c>
      <c r="B79" s="58">
        <v>723</v>
      </c>
      <c r="C79" s="1" t="s">
        <v>89</v>
      </c>
      <c r="D79" s="58" t="s">
        <v>122</v>
      </c>
      <c r="E79" s="1">
        <v>40</v>
      </c>
      <c r="F79" s="1">
        <v>2</v>
      </c>
      <c r="G79" s="47">
        <v>50</v>
      </c>
      <c r="H79" s="1">
        <v>2.5</v>
      </c>
      <c r="I79" s="1">
        <v>60</v>
      </c>
      <c r="J79" s="1">
        <v>3</v>
      </c>
      <c r="K79" s="1">
        <v>3</v>
      </c>
      <c r="L79" s="47"/>
      <c r="M79" s="54"/>
      <c r="N79" s="52" t="s">
        <v>66</v>
      </c>
      <c r="O79" s="53">
        <f t="shared" si="2"/>
        <v>180</v>
      </c>
    </row>
    <row r="80" customHeight="1" spans="1:15">
      <c r="A80" s="1">
        <v>76</v>
      </c>
      <c r="B80" s="1">
        <v>511</v>
      </c>
      <c r="C80" s="1" t="s">
        <v>89</v>
      </c>
      <c r="D80" s="1" t="s">
        <v>123</v>
      </c>
      <c r="E80" s="1">
        <v>93</v>
      </c>
      <c r="F80" s="1">
        <v>2</v>
      </c>
      <c r="G80" s="47">
        <v>111.6</v>
      </c>
      <c r="H80" s="1">
        <v>2.5</v>
      </c>
      <c r="I80" s="1">
        <v>134</v>
      </c>
      <c r="J80" s="1">
        <v>3</v>
      </c>
      <c r="K80" s="1">
        <v>3</v>
      </c>
      <c r="L80" s="47"/>
      <c r="M80" s="54"/>
      <c r="N80" s="52" t="s">
        <v>66</v>
      </c>
      <c r="O80" s="53">
        <f t="shared" si="2"/>
        <v>402</v>
      </c>
    </row>
    <row r="81" customHeight="1" spans="1:15">
      <c r="A81" s="1">
        <v>77</v>
      </c>
      <c r="B81" s="1">
        <v>747</v>
      </c>
      <c r="C81" s="46" t="s">
        <v>89</v>
      </c>
      <c r="D81" s="46" t="s">
        <v>124</v>
      </c>
      <c r="E81" s="1">
        <v>52</v>
      </c>
      <c r="F81" s="1">
        <v>2</v>
      </c>
      <c r="G81" s="1">
        <v>68</v>
      </c>
      <c r="H81" s="1">
        <v>2.5</v>
      </c>
      <c r="I81" s="1">
        <v>80</v>
      </c>
      <c r="J81" s="1">
        <v>3</v>
      </c>
      <c r="K81" s="1" t="s">
        <v>30</v>
      </c>
      <c r="L81" s="47"/>
      <c r="M81" s="54"/>
      <c r="N81" s="52" t="s">
        <v>44</v>
      </c>
      <c r="O81" s="53">
        <f>E81*2</f>
        <v>104</v>
      </c>
    </row>
    <row r="82" customHeight="1" spans="1:15">
      <c r="A82" s="1">
        <v>78</v>
      </c>
      <c r="B82" s="1">
        <v>742</v>
      </c>
      <c r="C82" s="1" t="s">
        <v>89</v>
      </c>
      <c r="D82" s="1" t="s">
        <v>125</v>
      </c>
      <c r="E82" s="1">
        <v>72</v>
      </c>
      <c r="F82" s="1">
        <v>2</v>
      </c>
      <c r="G82" s="47">
        <v>86.4</v>
      </c>
      <c r="H82" s="1">
        <v>2.5</v>
      </c>
      <c r="I82" s="1">
        <v>104</v>
      </c>
      <c r="J82" s="1">
        <v>3</v>
      </c>
      <c r="K82" s="1">
        <v>3</v>
      </c>
      <c r="L82" s="47"/>
      <c r="M82" s="54"/>
      <c r="N82" s="52" t="s">
        <v>66</v>
      </c>
      <c r="O82" s="53">
        <f>I82*3</f>
        <v>312</v>
      </c>
    </row>
    <row r="83" customHeight="1" spans="1:15">
      <c r="A83" s="1">
        <v>79</v>
      </c>
      <c r="B83" s="1">
        <v>373</v>
      </c>
      <c r="C83" s="46" t="s">
        <v>89</v>
      </c>
      <c r="D83" s="46" t="s">
        <v>126</v>
      </c>
      <c r="E83" s="1">
        <v>78</v>
      </c>
      <c r="F83" s="1">
        <v>2</v>
      </c>
      <c r="G83" s="47">
        <v>93.6</v>
      </c>
      <c r="H83" s="1">
        <v>2.5</v>
      </c>
      <c r="I83" s="1">
        <v>112</v>
      </c>
      <c r="J83" s="1">
        <v>3</v>
      </c>
      <c r="K83" s="1">
        <v>1</v>
      </c>
      <c r="L83" s="47"/>
      <c r="M83" s="54"/>
      <c r="N83" s="52" t="s">
        <v>66</v>
      </c>
      <c r="O83" s="53">
        <f>E83*2</f>
        <v>156</v>
      </c>
    </row>
    <row r="84" customHeight="1" spans="1:15">
      <c r="A84" s="1">
        <v>80</v>
      </c>
      <c r="B84" s="1">
        <v>572</v>
      </c>
      <c r="C84" s="1" t="s">
        <v>89</v>
      </c>
      <c r="D84" s="1" t="s">
        <v>127</v>
      </c>
      <c r="E84" s="1">
        <v>90</v>
      </c>
      <c r="F84" s="1">
        <v>2</v>
      </c>
      <c r="G84" s="1">
        <v>108</v>
      </c>
      <c r="H84" s="1">
        <v>2.5</v>
      </c>
      <c r="I84" s="1">
        <v>130</v>
      </c>
      <c r="J84" s="1">
        <v>3</v>
      </c>
      <c r="K84" s="1">
        <v>3</v>
      </c>
      <c r="L84" s="47"/>
      <c r="M84" s="54"/>
      <c r="N84" s="52" t="s">
        <v>44</v>
      </c>
      <c r="O84" s="53">
        <f>I84*3</f>
        <v>390</v>
      </c>
    </row>
    <row r="85" customHeight="1" spans="1:15">
      <c r="A85" s="1">
        <v>81</v>
      </c>
      <c r="B85" s="1">
        <v>102935</v>
      </c>
      <c r="C85" s="1" t="s">
        <v>89</v>
      </c>
      <c r="D85" s="1" t="s">
        <v>128</v>
      </c>
      <c r="E85" s="1">
        <v>86</v>
      </c>
      <c r="F85" s="47">
        <v>2</v>
      </c>
      <c r="G85" s="47">
        <v>103.2</v>
      </c>
      <c r="H85" s="1">
        <v>2.5</v>
      </c>
      <c r="I85" s="1">
        <v>124</v>
      </c>
      <c r="J85" s="1">
        <v>3</v>
      </c>
      <c r="K85" s="1">
        <v>3</v>
      </c>
      <c r="L85" s="47"/>
      <c r="M85" s="54"/>
      <c r="N85" s="52" t="s">
        <v>66</v>
      </c>
      <c r="O85" s="53">
        <f>I85*3</f>
        <v>372</v>
      </c>
    </row>
    <row r="86" customHeight="1" spans="1:15">
      <c r="A86" s="1">
        <v>82</v>
      </c>
      <c r="B86" s="1">
        <v>337</v>
      </c>
      <c r="C86" s="1" t="s">
        <v>89</v>
      </c>
      <c r="D86" s="1" t="s">
        <v>129</v>
      </c>
      <c r="E86" s="1">
        <v>921</v>
      </c>
      <c r="F86" s="1">
        <v>2</v>
      </c>
      <c r="G86" s="47">
        <v>1100</v>
      </c>
      <c r="H86" s="1">
        <v>2.5</v>
      </c>
      <c r="I86" s="1">
        <v>1300</v>
      </c>
      <c r="J86" s="1">
        <v>3</v>
      </c>
      <c r="K86" s="1">
        <v>3</v>
      </c>
      <c r="L86" s="47"/>
      <c r="M86" s="54"/>
      <c r="N86" s="52" t="s">
        <v>66</v>
      </c>
      <c r="O86" s="53">
        <f>I86*3</f>
        <v>3900</v>
      </c>
    </row>
    <row r="87" customHeight="1" spans="1:15">
      <c r="A87" s="1">
        <v>83</v>
      </c>
      <c r="B87" s="1">
        <v>718</v>
      </c>
      <c r="C87" s="46" t="s">
        <v>89</v>
      </c>
      <c r="D87" s="46" t="s">
        <v>130</v>
      </c>
      <c r="E87" s="1">
        <v>20</v>
      </c>
      <c r="F87" s="1">
        <v>2</v>
      </c>
      <c r="G87" s="1">
        <v>25</v>
      </c>
      <c r="H87" s="1">
        <v>2.5</v>
      </c>
      <c r="I87" s="1">
        <v>30</v>
      </c>
      <c r="J87" s="1">
        <v>3</v>
      </c>
      <c r="K87" s="1">
        <v>2</v>
      </c>
      <c r="L87" s="47"/>
      <c r="M87" s="54"/>
      <c r="N87" s="52" t="s">
        <v>40</v>
      </c>
      <c r="O87" s="53">
        <f>G87*H87</f>
        <v>62.5</v>
      </c>
    </row>
    <row r="88" customHeight="1" spans="1:15">
      <c r="A88" s="1">
        <v>84</v>
      </c>
      <c r="B88" s="1">
        <v>744</v>
      </c>
      <c r="C88" s="46" t="s">
        <v>89</v>
      </c>
      <c r="D88" s="46" t="s">
        <v>131</v>
      </c>
      <c r="E88" s="1">
        <v>91</v>
      </c>
      <c r="F88" s="1">
        <v>2</v>
      </c>
      <c r="G88" s="47">
        <v>109.2</v>
      </c>
      <c r="H88" s="1">
        <v>2.5</v>
      </c>
      <c r="I88" s="1">
        <v>131</v>
      </c>
      <c r="J88" s="1">
        <v>3</v>
      </c>
      <c r="K88" s="1" t="s">
        <v>30</v>
      </c>
      <c r="L88" s="47"/>
      <c r="M88" s="54"/>
      <c r="N88" s="52" t="s">
        <v>66</v>
      </c>
      <c r="O88" s="53">
        <f>E88*2</f>
        <v>182</v>
      </c>
    </row>
    <row r="89" customHeight="1" spans="1:15">
      <c r="A89" s="1">
        <v>85</v>
      </c>
      <c r="B89" s="1">
        <v>399</v>
      </c>
      <c r="C89" s="1" t="s">
        <v>132</v>
      </c>
      <c r="D89" s="1" t="s">
        <v>133</v>
      </c>
      <c r="E89" s="47">
        <v>100</v>
      </c>
      <c r="F89" s="47">
        <v>2</v>
      </c>
      <c r="G89" s="47">
        <v>120</v>
      </c>
      <c r="H89" s="1">
        <v>2.5</v>
      </c>
      <c r="I89" s="47">
        <v>140</v>
      </c>
      <c r="J89" s="1">
        <v>3</v>
      </c>
      <c r="K89" s="1">
        <v>3</v>
      </c>
      <c r="L89" s="47"/>
      <c r="M89" s="54"/>
      <c r="N89" s="52" t="s">
        <v>44</v>
      </c>
      <c r="O89" s="53">
        <f t="shared" ref="O89:O103" si="3">I89*3</f>
        <v>420</v>
      </c>
    </row>
    <row r="90" customHeight="1" spans="1:15">
      <c r="A90" s="1">
        <v>86</v>
      </c>
      <c r="B90" s="1">
        <v>573</v>
      </c>
      <c r="C90" s="1" t="s">
        <v>132</v>
      </c>
      <c r="D90" s="1" t="s">
        <v>134</v>
      </c>
      <c r="E90" s="1">
        <v>40</v>
      </c>
      <c r="F90" s="47">
        <v>2</v>
      </c>
      <c r="G90" s="47">
        <v>50</v>
      </c>
      <c r="H90" s="1">
        <v>2.5</v>
      </c>
      <c r="I90" s="1">
        <v>60</v>
      </c>
      <c r="J90" s="1">
        <v>3</v>
      </c>
      <c r="K90" s="1">
        <v>3</v>
      </c>
      <c r="L90" s="47"/>
      <c r="M90" s="54"/>
      <c r="N90" s="52" t="s">
        <v>66</v>
      </c>
      <c r="O90" s="53">
        <f t="shared" si="3"/>
        <v>180</v>
      </c>
    </row>
    <row r="91" customHeight="1" spans="1:15">
      <c r="A91" s="1">
        <v>87</v>
      </c>
      <c r="B91" s="1">
        <v>598</v>
      </c>
      <c r="C91" s="1" t="s">
        <v>132</v>
      </c>
      <c r="D91" s="1" t="s">
        <v>135</v>
      </c>
      <c r="E91" s="1">
        <v>70</v>
      </c>
      <c r="F91" s="47">
        <v>2</v>
      </c>
      <c r="G91" s="47">
        <v>84</v>
      </c>
      <c r="H91" s="1">
        <v>2.5</v>
      </c>
      <c r="I91" s="1">
        <v>101</v>
      </c>
      <c r="J91" s="1">
        <v>3</v>
      </c>
      <c r="K91" s="1">
        <v>3</v>
      </c>
      <c r="L91" s="47"/>
      <c r="M91" s="54"/>
      <c r="N91" s="52" t="s">
        <v>66</v>
      </c>
      <c r="O91" s="53">
        <f t="shared" si="3"/>
        <v>303</v>
      </c>
    </row>
    <row r="92" customHeight="1" spans="1:15">
      <c r="A92" s="1">
        <v>88</v>
      </c>
      <c r="B92" s="1">
        <v>546</v>
      </c>
      <c r="C92" s="1" t="s">
        <v>132</v>
      </c>
      <c r="D92" s="1" t="s">
        <v>136</v>
      </c>
      <c r="E92" s="1">
        <v>83</v>
      </c>
      <c r="F92" s="47">
        <v>2</v>
      </c>
      <c r="G92" s="47">
        <v>99.6</v>
      </c>
      <c r="H92" s="1">
        <v>2.5</v>
      </c>
      <c r="I92" s="1">
        <v>120</v>
      </c>
      <c r="J92" s="1">
        <v>3</v>
      </c>
      <c r="K92" s="1" t="s">
        <v>33</v>
      </c>
      <c r="L92" s="47"/>
      <c r="M92" s="54"/>
      <c r="N92" s="52" t="s">
        <v>66</v>
      </c>
      <c r="O92" s="53">
        <f t="shared" si="3"/>
        <v>360</v>
      </c>
    </row>
    <row r="93" customHeight="1" spans="1:15">
      <c r="A93" s="1">
        <v>89</v>
      </c>
      <c r="B93" s="1">
        <v>377</v>
      </c>
      <c r="C93" s="1" t="s">
        <v>132</v>
      </c>
      <c r="D93" s="1" t="s">
        <v>137</v>
      </c>
      <c r="E93" s="47">
        <v>100</v>
      </c>
      <c r="F93" s="47">
        <v>2</v>
      </c>
      <c r="G93" s="47">
        <v>120</v>
      </c>
      <c r="H93" s="1">
        <v>2.5</v>
      </c>
      <c r="I93" s="47">
        <v>140</v>
      </c>
      <c r="J93" s="1">
        <v>3</v>
      </c>
      <c r="K93" s="1" t="s">
        <v>138</v>
      </c>
      <c r="L93" s="47"/>
      <c r="M93" s="54"/>
      <c r="N93" s="52" t="s">
        <v>44</v>
      </c>
      <c r="O93" s="53">
        <f t="shared" si="3"/>
        <v>420</v>
      </c>
    </row>
    <row r="94" customHeight="1" spans="1:15">
      <c r="A94" s="1">
        <v>90</v>
      </c>
      <c r="B94" s="1">
        <v>105396</v>
      </c>
      <c r="C94" s="1" t="s">
        <v>132</v>
      </c>
      <c r="D94" s="1" t="s">
        <v>139</v>
      </c>
      <c r="E94" s="1">
        <v>65</v>
      </c>
      <c r="F94" s="47">
        <v>2</v>
      </c>
      <c r="G94" s="47">
        <v>78</v>
      </c>
      <c r="H94" s="1">
        <v>2.5</v>
      </c>
      <c r="I94" s="1">
        <v>94</v>
      </c>
      <c r="J94" s="1">
        <v>3</v>
      </c>
      <c r="K94" s="1">
        <v>3</v>
      </c>
      <c r="L94" s="47"/>
      <c r="M94" s="54"/>
      <c r="N94" s="52" t="s">
        <v>66</v>
      </c>
      <c r="O94" s="53">
        <f t="shared" si="3"/>
        <v>282</v>
      </c>
    </row>
    <row r="95" customHeight="1" spans="1:15">
      <c r="A95" s="1">
        <v>91</v>
      </c>
      <c r="B95" s="1">
        <v>545</v>
      </c>
      <c r="C95" s="1" t="s">
        <v>132</v>
      </c>
      <c r="D95" s="1" t="s">
        <v>140</v>
      </c>
      <c r="E95" s="1">
        <v>30</v>
      </c>
      <c r="F95" s="47">
        <v>2</v>
      </c>
      <c r="G95" s="47">
        <v>40</v>
      </c>
      <c r="H95" s="1">
        <v>2.5</v>
      </c>
      <c r="I95" s="1">
        <v>50</v>
      </c>
      <c r="J95" s="1">
        <v>3</v>
      </c>
      <c r="K95" s="1">
        <v>3</v>
      </c>
      <c r="L95" s="47"/>
      <c r="M95" s="54"/>
      <c r="N95" s="52" t="s">
        <v>66</v>
      </c>
      <c r="O95" s="53">
        <f t="shared" si="3"/>
        <v>150</v>
      </c>
    </row>
    <row r="96" customHeight="1" spans="1:15">
      <c r="A96" s="1">
        <v>92</v>
      </c>
      <c r="B96" s="1">
        <v>707</v>
      </c>
      <c r="C96" s="1" t="s">
        <v>132</v>
      </c>
      <c r="D96" s="1" t="s">
        <v>141</v>
      </c>
      <c r="E96" s="1">
        <v>225</v>
      </c>
      <c r="F96" s="47">
        <v>2</v>
      </c>
      <c r="G96" s="47">
        <v>270</v>
      </c>
      <c r="H96" s="1">
        <v>2.5</v>
      </c>
      <c r="I96" s="1">
        <v>324</v>
      </c>
      <c r="J96" s="1">
        <v>3</v>
      </c>
      <c r="K96" s="1">
        <v>3</v>
      </c>
      <c r="L96" s="47"/>
      <c r="M96" s="54"/>
      <c r="N96" s="52" t="s">
        <v>66</v>
      </c>
      <c r="O96" s="53">
        <f t="shared" si="3"/>
        <v>972</v>
      </c>
    </row>
    <row r="97" customHeight="1" spans="1:15">
      <c r="A97" s="1">
        <v>93</v>
      </c>
      <c r="B97" s="1">
        <v>104430</v>
      </c>
      <c r="C97" s="1" t="s">
        <v>132</v>
      </c>
      <c r="D97" s="1" t="s">
        <v>142</v>
      </c>
      <c r="E97" s="1">
        <v>42</v>
      </c>
      <c r="F97" s="1">
        <v>2</v>
      </c>
      <c r="G97" s="1">
        <v>50</v>
      </c>
      <c r="H97" s="1">
        <v>2.5</v>
      </c>
      <c r="I97" s="1">
        <v>60</v>
      </c>
      <c r="J97" s="1">
        <v>3</v>
      </c>
      <c r="K97" s="1">
        <v>3</v>
      </c>
      <c r="L97" s="47"/>
      <c r="M97" s="54"/>
      <c r="N97" s="52" t="s">
        <v>44</v>
      </c>
      <c r="O97" s="53">
        <f t="shared" si="3"/>
        <v>180</v>
      </c>
    </row>
    <row r="98" customHeight="1" spans="1:15">
      <c r="A98" s="1">
        <v>94</v>
      </c>
      <c r="B98" s="1">
        <v>571</v>
      </c>
      <c r="C98" s="1" t="s">
        <v>132</v>
      </c>
      <c r="D98" s="1" t="s">
        <v>143</v>
      </c>
      <c r="E98" s="47">
        <v>190</v>
      </c>
      <c r="F98" s="47">
        <v>2</v>
      </c>
      <c r="G98" s="47">
        <v>218</v>
      </c>
      <c r="H98" s="1">
        <v>2.5</v>
      </c>
      <c r="I98" s="47">
        <v>260</v>
      </c>
      <c r="J98" s="1">
        <v>3</v>
      </c>
      <c r="K98" s="1">
        <v>3</v>
      </c>
      <c r="L98" s="47"/>
      <c r="M98" s="54"/>
      <c r="N98" s="52" t="s">
        <v>44</v>
      </c>
      <c r="O98" s="53">
        <f t="shared" si="3"/>
        <v>780</v>
      </c>
    </row>
    <row r="99" customHeight="1" spans="1:15">
      <c r="A99" s="1">
        <v>95</v>
      </c>
      <c r="B99" s="1">
        <v>712</v>
      </c>
      <c r="C99" s="1" t="s">
        <v>132</v>
      </c>
      <c r="D99" s="1" t="s">
        <v>144</v>
      </c>
      <c r="E99" s="1">
        <v>364</v>
      </c>
      <c r="F99" s="47">
        <v>2</v>
      </c>
      <c r="G99" s="47">
        <v>436.8</v>
      </c>
      <c r="H99" s="1">
        <v>2.5</v>
      </c>
      <c r="I99" s="1">
        <v>525</v>
      </c>
      <c r="J99" s="1">
        <v>3</v>
      </c>
      <c r="K99" s="1">
        <v>3</v>
      </c>
      <c r="L99" s="47"/>
      <c r="M99" s="54"/>
      <c r="N99" s="52" t="s">
        <v>66</v>
      </c>
      <c r="O99" s="53">
        <f t="shared" si="3"/>
        <v>1575</v>
      </c>
    </row>
    <row r="100" customHeight="1" spans="1:15">
      <c r="A100" s="1">
        <v>96</v>
      </c>
      <c r="B100" s="58">
        <v>737</v>
      </c>
      <c r="C100" s="1" t="s">
        <v>132</v>
      </c>
      <c r="D100" s="58" t="s">
        <v>145</v>
      </c>
      <c r="E100" s="59">
        <v>70</v>
      </c>
      <c r="F100" s="47">
        <v>2</v>
      </c>
      <c r="G100" s="47">
        <v>85</v>
      </c>
      <c r="H100" s="1">
        <v>2.5</v>
      </c>
      <c r="I100" s="47">
        <v>110</v>
      </c>
      <c r="J100" s="1">
        <v>3</v>
      </c>
      <c r="K100" s="1">
        <v>3</v>
      </c>
      <c r="L100" s="47"/>
      <c r="M100" s="54"/>
      <c r="N100" s="52" t="s">
        <v>44</v>
      </c>
      <c r="O100" s="53">
        <f t="shared" si="3"/>
        <v>330</v>
      </c>
    </row>
    <row r="101" customHeight="1" spans="1:15">
      <c r="A101" s="1">
        <v>97</v>
      </c>
      <c r="B101" s="1">
        <v>733</v>
      </c>
      <c r="C101" s="1" t="s">
        <v>132</v>
      </c>
      <c r="D101" s="1" t="s">
        <v>146</v>
      </c>
      <c r="E101" s="1">
        <v>30</v>
      </c>
      <c r="F101" s="47">
        <v>2</v>
      </c>
      <c r="G101" s="47">
        <v>40</v>
      </c>
      <c r="H101" s="1">
        <v>2.5</v>
      </c>
      <c r="I101" s="1">
        <v>50</v>
      </c>
      <c r="J101" s="1">
        <v>3</v>
      </c>
      <c r="K101" s="1" t="s">
        <v>138</v>
      </c>
      <c r="L101" s="47"/>
      <c r="M101" s="54"/>
      <c r="N101" s="52" t="s">
        <v>66</v>
      </c>
      <c r="O101" s="53">
        <f t="shared" si="3"/>
        <v>150</v>
      </c>
    </row>
    <row r="102" customHeight="1" spans="1:15">
      <c r="A102" s="1">
        <v>98</v>
      </c>
      <c r="B102" s="58">
        <v>724</v>
      </c>
      <c r="C102" s="1" t="s">
        <v>132</v>
      </c>
      <c r="D102" s="58" t="s">
        <v>147</v>
      </c>
      <c r="E102" s="1">
        <v>115</v>
      </c>
      <c r="F102" s="47">
        <v>2</v>
      </c>
      <c r="G102" s="47">
        <v>138</v>
      </c>
      <c r="H102" s="1">
        <v>2.5</v>
      </c>
      <c r="I102" s="1">
        <v>166</v>
      </c>
      <c r="J102" s="1">
        <v>3</v>
      </c>
      <c r="K102" s="1">
        <v>3</v>
      </c>
      <c r="L102" s="47"/>
      <c r="M102" s="54"/>
      <c r="N102" s="52" t="s">
        <v>66</v>
      </c>
      <c r="O102" s="53">
        <f t="shared" si="3"/>
        <v>498</v>
      </c>
    </row>
    <row r="103" customHeight="1" spans="1:15">
      <c r="A103" s="1">
        <v>99</v>
      </c>
      <c r="B103" s="1">
        <v>106568</v>
      </c>
      <c r="C103" s="1" t="s">
        <v>132</v>
      </c>
      <c r="D103" s="1" t="s">
        <v>148</v>
      </c>
      <c r="E103" s="1">
        <v>30</v>
      </c>
      <c r="F103" s="1">
        <v>2</v>
      </c>
      <c r="G103" s="47">
        <v>40</v>
      </c>
      <c r="H103" s="1">
        <v>2.5</v>
      </c>
      <c r="I103" s="1">
        <v>50</v>
      </c>
      <c r="J103" s="1">
        <v>3</v>
      </c>
      <c r="K103" s="1">
        <v>3</v>
      </c>
      <c r="L103" s="47"/>
      <c r="M103" s="54"/>
      <c r="N103" s="52" t="s">
        <v>66</v>
      </c>
      <c r="O103" s="53">
        <f t="shared" si="3"/>
        <v>150</v>
      </c>
    </row>
    <row r="104" s="37" customFormat="1" customHeight="1" spans="1:15">
      <c r="A104" s="1">
        <v>100</v>
      </c>
      <c r="B104" s="50">
        <v>740</v>
      </c>
      <c r="C104" s="51" t="s">
        <v>132</v>
      </c>
      <c r="D104" s="60" t="s">
        <v>149</v>
      </c>
      <c r="E104" s="59">
        <v>75</v>
      </c>
      <c r="F104" s="47">
        <v>2</v>
      </c>
      <c r="G104" s="47">
        <v>90</v>
      </c>
      <c r="H104" s="1">
        <v>2.5</v>
      </c>
      <c r="I104" s="47">
        <v>108</v>
      </c>
      <c r="J104" s="1">
        <v>3</v>
      </c>
      <c r="K104" s="1" t="s">
        <v>30</v>
      </c>
      <c r="L104" s="47"/>
      <c r="M104" s="47"/>
      <c r="N104" s="56" t="s">
        <v>44</v>
      </c>
      <c r="O104" s="53">
        <f>E104*2</f>
        <v>150</v>
      </c>
    </row>
    <row r="105" customHeight="1" spans="1:15">
      <c r="A105" s="1">
        <v>101</v>
      </c>
      <c r="B105" s="1">
        <v>105751</v>
      </c>
      <c r="C105" s="46" t="s">
        <v>132</v>
      </c>
      <c r="D105" s="46" t="s">
        <v>150</v>
      </c>
      <c r="E105" s="1">
        <v>66</v>
      </c>
      <c r="F105" s="47">
        <v>2</v>
      </c>
      <c r="G105" s="47">
        <v>79.2</v>
      </c>
      <c r="H105" s="1">
        <v>2.5</v>
      </c>
      <c r="I105" s="1">
        <v>95</v>
      </c>
      <c r="J105" s="1">
        <v>3</v>
      </c>
      <c r="K105" s="1">
        <v>2</v>
      </c>
      <c r="L105" s="47"/>
      <c r="M105" s="54"/>
      <c r="N105" s="52" t="s">
        <v>66</v>
      </c>
      <c r="O105" s="53">
        <f>G105*H105</f>
        <v>198</v>
      </c>
    </row>
    <row r="106" customHeight="1" spans="1:15">
      <c r="A106" s="1">
        <v>102</v>
      </c>
      <c r="B106" s="58">
        <v>753</v>
      </c>
      <c r="C106" s="1" t="s">
        <v>132</v>
      </c>
      <c r="D106" s="58" t="s">
        <v>151</v>
      </c>
      <c r="E106" s="1">
        <v>25</v>
      </c>
      <c r="F106" s="47">
        <v>2</v>
      </c>
      <c r="G106" s="47">
        <v>30</v>
      </c>
      <c r="H106" s="1">
        <v>2.5</v>
      </c>
      <c r="I106" s="1">
        <v>36</v>
      </c>
      <c r="J106" s="1">
        <v>3</v>
      </c>
      <c r="K106" s="1">
        <v>3</v>
      </c>
      <c r="L106" s="47"/>
      <c r="M106" s="54"/>
      <c r="N106" s="52" t="s">
        <v>66</v>
      </c>
      <c r="O106" s="53">
        <f>I106*3</f>
        <v>108</v>
      </c>
    </row>
    <row r="107" customHeight="1" spans="1:15">
      <c r="A107" s="1">
        <v>103</v>
      </c>
      <c r="B107" s="58">
        <v>743</v>
      </c>
      <c r="C107" s="1" t="s">
        <v>132</v>
      </c>
      <c r="D107" s="58" t="s">
        <v>152</v>
      </c>
      <c r="E107" s="1">
        <v>40</v>
      </c>
      <c r="F107" s="47">
        <v>2</v>
      </c>
      <c r="G107" s="47">
        <v>50</v>
      </c>
      <c r="H107" s="1">
        <v>2.5</v>
      </c>
      <c r="I107" s="1">
        <v>60</v>
      </c>
      <c r="J107" s="1">
        <v>3</v>
      </c>
      <c r="K107" s="1">
        <v>3</v>
      </c>
      <c r="L107" s="47"/>
      <c r="M107" s="54"/>
      <c r="N107" s="52" t="s">
        <v>66</v>
      </c>
      <c r="O107" s="53">
        <f>I107*3</f>
        <v>180</v>
      </c>
    </row>
    <row r="108" customHeight="1" spans="1:15">
      <c r="A108" s="1">
        <v>104</v>
      </c>
      <c r="B108" s="58">
        <v>387</v>
      </c>
      <c r="C108" s="46" t="s">
        <v>132</v>
      </c>
      <c r="D108" s="60" t="s">
        <v>153</v>
      </c>
      <c r="E108" s="59">
        <v>90</v>
      </c>
      <c r="F108" s="47">
        <v>2</v>
      </c>
      <c r="G108" s="47">
        <v>108</v>
      </c>
      <c r="H108" s="1">
        <v>2.5</v>
      </c>
      <c r="I108" s="47">
        <v>130</v>
      </c>
      <c r="J108" s="1">
        <v>3</v>
      </c>
      <c r="K108" s="1">
        <v>1</v>
      </c>
      <c r="L108" s="47"/>
      <c r="M108" s="54"/>
      <c r="N108" s="52" t="s">
        <v>44</v>
      </c>
      <c r="O108" s="53">
        <f>E108*2</f>
        <v>180</v>
      </c>
    </row>
    <row r="109" customHeight="1" spans="1:15">
      <c r="A109" s="1">
        <v>105</v>
      </c>
      <c r="B109" s="1">
        <v>750</v>
      </c>
      <c r="C109" s="1" t="s">
        <v>132</v>
      </c>
      <c r="D109" s="1" t="s">
        <v>154</v>
      </c>
      <c r="E109" s="47">
        <v>220</v>
      </c>
      <c r="F109" s="47">
        <v>2</v>
      </c>
      <c r="G109" s="47">
        <v>260</v>
      </c>
      <c r="H109" s="1">
        <v>2.5</v>
      </c>
      <c r="I109" s="47">
        <v>310</v>
      </c>
      <c r="J109" s="1">
        <v>3</v>
      </c>
      <c r="K109" s="1" t="s">
        <v>33</v>
      </c>
      <c r="L109" s="47"/>
      <c r="M109" s="54"/>
      <c r="N109" s="52" t="s">
        <v>44</v>
      </c>
      <c r="O109" s="53">
        <f>I109*3</f>
        <v>930</v>
      </c>
    </row>
    <row r="110" customHeight="1" spans="1:15">
      <c r="A110" s="1">
        <v>106</v>
      </c>
      <c r="B110" s="1">
        <v>103639</v>
      </c>
      <c r="C110" s="1" t="s">
        <v>132</v>
      </c>
      <c r="D110" s="1" t="s">
        <v>155</v>
      </c>
      <c r="E110" s="1">
        <v>176</v>
      </c>
      <c r="F110" s="47">
        <v>2</v>
      </c>
      <c r="G110" s="47">
        <v>211.2</v>
      </c>
      <c r="H110" s="1">
        <v>2.5</v>
      </c>
      <c r="I110" s="1">
        <v>254</v>
      </c>
      <c r="J110" s="1">
        <v>3</v>
      </c>
      <c r="K110" s="1">
        <v>3</v>
      </c>
      <c r="L110" s="47"/>
      <c r="M110" s="54"/>
      <c r="N110" s="52" t="s">
        <v>66</v>
      </c>
      <c r="O110" s="53">
        <f>I110*3</f>
        <v>762</v>
      </c>
    </row>
    <row r="111" customHeight="1" spans="1:15">
      <c r="A111" s="1">
        <v>107</v>
      </c>
      <c r="B111" s="1">
        <v>106485</v>
      </c>
      <c r="C111" s="1" t="s">
        <v>132</v>
      </c>
      <c r="D111" s="1" t="s">
        <v>156</v>
      </c>
      <c r="E111" s="47">
        <v>42</v>
      </c>
      <c r="F111" s="47">
        <v>2</v>
      </c>
      <c r="G111" s="47">
        <v>50</v>
      </c>
      <c r="H111" s="1">
        <v>2.5</v>
      </c>
      <c r="I111" s="47">
        <v>60</v>
      </c>
      <c r="J111" s="1">
        <v>3</v>
      </c>
      <c r="K111" s="1">
        <v>3</v>
      </c>
      <c r="L111" s="47"/>
      <c r="M111" s="54"/>
      <c r="N111" s="52" t="s">
        <v>44</v>
      </c>
      <c r="O111" s="53">
        <f>I111*3</f>
        <v>180</v>
      </c>
    </row>
    <row r="112" customHeight="1" spans="1:15">
      <c r="A112" s="1">
        <v>108</v>
      </c>
      <c r="B112" s="1">
        <v>105910</v>
      </c>
      <c r="C112" s="46" t="s">
        <v>132</v>
      </c>
      <c r="D112" s="46" t="s">
        <v>157</v>
      </c>
      <c r="E112" s="47">
        <v>42</v>
      </c>
      <c r="F112" s="47">
        <v>2</v>
      </c>
      <c r="G112" s="47">
        <v>50</v>
      </c>
      <c r="H112" s="1">
        <v>2.5</v>
      </c>
      <c r="I112" s="47">
        <v>60</v>
      </c>
      <c r="J112" s="1">
        <v>3</v>
      </c>
      <c r="K112" s="1">
        <v>2</v>
      </c>
      <c r="L112" s="47"/>
      <c r="M112" s="54"/>
      <c r="N112" s="52" t="s">
        <v>44</v>
      </c>
      <c r="O112" s="53">
        <f>G112*H112</f>
        <v>125</v>
      </c>
    </row>
    <row r="113" customHeight="1" spans="1:15">
      <c r="A113" s="1">
        <v>109</v>
      </c>
      <c r="B113" s="1">
        <v>514</v>
      </c>
      <c r="C113" s="1" t="s">
        <v>158</v>
      </c>
      <c r="D113" s="1" t="s">
        <v>159</v>
      </c>
      <c r="E113" s="1">
        <v>130</v>
      </c>
      <c r="F113" s="1">
        <v>2</v>
      </c>
      <c r="G113" s="47">
        <v>160</v>
      </c>
      <c r="H113" s="1">
        <v>2.5</v>
      </c>
      <c r="I113" s="1">
        <v>190</v>
      </c>
      <c r="J113" s="1">
        <v>3</v>
      </c>
      <c r="K113" s="1" t="s">
        <v>33</v>
      </c>
      <c r="L113" s="47"/>
      <c r="M113" s="54"/>
      <c r="N113" s="52" t="s">
        <v>44</v>
      </c>
      <c r="O113" s="53">
        <f>I113*3</f>
        <v>570</v>
      </c>
    </row>
    <row r="114" customHeight="1" spans="1:15">
      <c r="A114" s="1">
        <v>110</v>
      </c>
      <c r="B114" s="1">
        <v>385</v>
      </c>
      <c r="C114" s="1" t="s">
        <v>158</v>
      </c>
      <c r="D114" s="1" t="s">
        <v>160</v>
      </c>
      <c r="E114" s="1">
        <v>110</v>
      </c>
      <c r="F114" s="1">
        <v>2</v>
      </c>
      <c r="G114" s="47">
        <v>130</v>
      </c>
      <c r="H114" s="1">
        <v>2.5</v>
      </c>
      <c r="I114" s="1">
        <v>160</v>
      </c>
      <c r="J114" s="1">
        <v>3</v>
      </c>
      <c r="K114" s="1">
        <v>3</v>
      </c>
      <c r="L114" s="47"/>
      <c r="M114" s="54"/>
      <c r="N114" s="52" t="s">
        <v>44</v>
      </c>
      <c r="O114" s="53">
        <f>I114*3</f>
        <v>480</v>
      </c>
    </row>
    <row r="115" customHeight="1" spans="1:15">
      <c r="A115" s="1">
        <v>111</v>
      </c>
      <c r="B115" s="1">
        <v>371</v>
      </c>
      <c r="C115" s="46" t="s">
        <v>158</v>
      </c>
      <c r="D115" s="46" t="s">
        <v>161</v>
      </c>
      <c r="E115" s="1">
        <v>80</v>
      </c>
      <c r="F115" s="1">
        <v>2</v>
      </c>
      <c r="G115" s="47">
        <v>100</v>
      </c>
      <c r="H115" s="1">
        <v>2.5</v>
      </c>
      <c r="I115" s="1">
        <v>120</v>
      </c>
      <c r="J115" s="1">
        <v>3</v>
      </c>
      <c r="K115" s="1">
        <v>2</v>
      </c>
      <c r="L115" s="47"/>
      <c r="M115" s="54"/>
      <c r="N115" s="52" t="s">
        <v>44</v>
      </c>
      <c r="O115" s="53">
        <f>G115*H115</f>
        <v>250</v>
      </c>
    </row>
    <row r="116" customHeight="1" spans="1:15">
      <c r="A116" s="1">
        <v>112</v>
      </c>
      <c r="B116" s="1">
        <v>102567</v>
      </c>
      <c r="C116" s="46" t="s">
        <v>158</v>
      </c>
      <c r="D116" s="46" t="s">
        <v>162</v>
      </c>
      <c r="E116" s="1">
        <v>52</v>
      </c>
      <c r="F116" s="1">
        <v>2</v>
      </c>
      <c r="G116" s="47">
        <v>68</v>
      </c>
      <c r="H116" s="1">
        <v>2.5</v>
      </c>
      <c r="I116" s="1">
        <v>80</v>
      </c>
      <c r="J116" s="1">
        <v>3</v>
      </c>
      <c r="K116" s="1">
        <v>2</v>
      </c>
      <c r="L116" s="47"/>
      <c r="M116" s="54"/>
      <c r="N116" s="52" t="s">
        <v>44</v>
      </c>
      <c r="O116" s="53">
        <f>G116*H116</f>
        <v>170</v>
      </c>
    </row>
    <row r="117" customHeight="1" spans="1:15">
      <c r="A117" s="1">
        <v>113</v>
      </c>
      <c r="B117" s="45">
        <v>108656</v>
      </c>
      <c r="C117" s="1" t="s">
        <v>158</v>
      </c>
      <c r="D117" s="45" t="s">
        <v>163</v>
      </c>
      <c r="E117" s="53">
        <v>30</v>
      </c>
      <c r="F117" s="1">
        <v>2</v>
      </c>
      <c r="G117" s="53">
        <v>36</v>
      </c>
      <c r="H117" s="1">
        <v>2.5</v>
      </c>
      <c r="I117" s="53">
        <v>42</v>
      </c>
      <c r="J117" s="1">
        <v>3</v>
      </c>
      <c r="K117" s="53">
        <v>3</v>
      </c>
      <c r="L117" s="52"/>
      <c r="M117" s="52"/>
      <c r="N117" s="52"/>
      <c r="O117" s="53">
        <f>I117*3</f>
        <v>126</v>
      </c>
    </row>
  </sheetData>
  <sortState ref="A3:N117">
    <sortCondition ref="A4:A114"/>
  </sortState>
  <mergeCells count="7">
    <mergeCell ref="A1:M1"/>
    <mergeCell ref="B2:M2"/>
    <mergeCell ref="E3:M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28"/>
  <sheetViews>
    <sheetView tabSelected="1" workbookViewId="0">
      <pane xSplit="4" ySplit="4" topLeftCell="E123" activePane="bottomRight" state="frozen"/>
      <selection/>
      <selection pane="topRight"/>
      <selection pane="bottomLeft"/>
      <selection pane="bottomRight" activeCell="D24" sqref="D24"/>
    </sheetView>
  </sheetViews>
  <sheetFormatPr defaultColWidth="9" defaultRowHeight="14"/>
  <cols>
    <col min="1" max="1" width="5.5" style="21" customWidth="1"/>
    <col min="2" max="2" width="7" style="21" customWidth="1"/>
    <col min="3" max="3" width="11" style="21" customWidth="1"/>
    <col min="4" max="4" width="24.8727272727273" style="22" customWidth="1"/>
    <col min="5" max="7" width="11.3727272727273" style="22" customWidth="1"/>
    <col min="8" max="8" width="10.6272727272727" style="22" customWidth="1"/>
    <col min="9" max="9" width="9" style="22" hidden="1" customWidth="1"/>
    <col min="10" max="10" width="12.2545454545455" style="22" customWidth="1"/>
    <col min="11" max="11" width="9" style="22" hidden="1" customWidth="1"/>
    <col min="12" max="12" width="9" style="21" hidden="1" customWidth="1"/>
    <col min="13" max="16" width="9" style="17"/>
    <col min="17" max="17" width="11.3727272727273" style="17"/>
    <col min="18" max="16384" width="9" style="17"/>
  </cols>
  <sheetData>
    <row r="1" s="17" customFormat="1" ht="24" customHeight="1" spans="1:18">
      <c r="A1" s="23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35"/>
    </row>
    <row r="2" s="17" customFormat="1" ht="33" customHeight="1" spans="1:18">
      <c r="A2" s="25" t="s">
        <v>164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36"/>
    </row>
    <row r="3" s="17" customFormat="1" spans="1:18">
      <c r="A3" s="4" t="s">
        <v>25</v>
      </c>
      <c r="B3" s="4" t="s">
        <v>26</v>
      </c>
      <c r="C3" s="4" t="s">
        <v>27</v>
      </c>
      <c r="D3" s="4" t="s">
        <v>28</v>
      </c>
      <c r="E3" s="27" t="s">
        <v>165</v>
      </c>
      <c r="F3" s="27"/>
      <c r="G3" s="27"/>
      <c r="H3" s="27"/>
      <c r="I3" s="27"/>
      <c r="J3" s="27"/>
      <c r="K3" s="14"/>
      <c r="L3" s="29"/>
      <c r="M3" s="29" t="s">
        <v>166</v>
      </c>
      <c r="N3" s="29"/>
      <c r="O3" s="29"/>
      <c r="P3" s="29"/>
      <c r="Q3" s="29"/>
      <c r="R3" s="29"/>
    </row>
    <row r="4" s="18" customFormat="1" ht="39" spans="1:18">
      <c r="A4" s="28"/>
      <c r="B4" s="28"/>
      <c r="C4" s="28"/>
      <c r="D4" s="28"/>
      <c r="E4" s="28" t="s">
        <v>167</v>
      </c>
      <c r="F4" s="28" t="s">
        <v>168</v>
      </c>
      <c r="G4" s="28" t="s">
        <v>169</v>
      </c>
      <c r="H4" s="28" t="s">
        <v>34</v>
      </c>
      <c r="I4" s="32" t="s">
        <v>37</v>
      </c>
      <c r="J4" s="33" t="s">
        <v>37</v>
      </c>
      <c r="K4" s="32"/>
      <c r="L4" s="34"/>
      <c r="M4" s="34" t="s">
        <v>170</v>
      </c>
      <c r="N4" s="34" t="s">
        <v>166</v>
      </c>
      <c r="O4" s="34" t="s">
        <v>171</v>
      </c>
      <c r="P4" s="33" t="s">
        <v>172</v>
      </c>
      <c r="Q4" s="34" t="s">
        <v>173</v>
      </c>
      <c r="R4" s="34" t="s">
        <v>174</v>
      </c>
    </row>
    <row r="5" s="17" customFormat="1" spans="1:18">
      <c r="A5" s="4">
        <v>1</v>
      </c>
      <c r="B5" s="4">
        <v>754</v>
      </c>
      <c r="C5" s="29" t="s">
        <v>38</v>
      </c>
      <c r="D5" s="4" t="s">
        <v>39</v>
      </c>
      <c r="E5" s="14">
        <v>32</v>
      </c>
      <c r="F5" s="14">
        <v>39</v>
      </c>
      <c r="G5" s="14">
        <v>47</v>
      </c>
      <c r="H5" s="4">
        <v>3</v>
      </c>
      <c r="I5" s="4">
        <v>285</v>
      </c>
      <c r="J5" s="14">
        <v>141</v>
      </c>
      <c r="K5" s="4" t="s">
        <v>40</v>
      </c>
      <c r="L5" s="29"/>
      <c r="M5" s="29">
        <v>83</v>
      </c>
      <c r="N5" s="29">
        <f>M5-E5</f>
        <v>51</v>
      </c>
      <c r="O5" s="29" t="s">
        <v>33</v>
      </c>
      <c r="P5" s="29">
        <f>M5*3</f>
        <v>249</v>
      </c>
      <c r="Q5" s="29"/>
      <c r="R5" s="29">
        <f>P5-J5</f>
        <v>108</v>
      </c>
    </row>
    <row r="6" s="17" customFormat="1" spans="1:18">
      <c r="A6" s="4">
        <v>2</v>
      </c>
      <c r="B6" s="4">
        <v>52</v>
      </c>
      <c r="C6" s="30" t="s">
        <v>38</v>
      </c>
      <c r="D6" s="4" t="s">
        <v>41</v>
      </c>
      <c r="E6" s="30">
        <v>31</v>
      </c>
      <c r="F6" s="30">
        <v>37</v>
      </c>
      <c r="G6" s="4">
        <v>44</v>
      </c>
      <c r="H6" s="4">
        <v>3</v>
      </c>
      <c r="I6" s="4">
        <v>264</v>
      </c>
      <c r="J6" s="30">
        <v>132</v>
      </c>
      <c r="K6" s="4" t="s">
        <v>40</v>
      </c>
      <c r="L6" s="29"/>
      <c r="M6" s="29">
        <v>17</v>
      </c>
      <c r="N6" s="29">
        <f t="shared" ref="N6:N37" si="0">M6-E6</f>
        <v>-14</v>
      </c>
      <c r="O6" s="29" t="s">
        <v>175</v>
      </c>
      <c r="P6" s="29">
        <f>M6*2</f>
        <v>34</v>
      </c>
      <c r="Q6" s="29">
        <f t="shared" ref="Q6:Q37" si="1">J6-P6</f>
        <v>98</v>
      </c>
      <c r="R6" s="29"/>
    </row>
    <row r="7" s="17" customFormat="1" spans="1:18">
      <c r="A7" s="4">
        <v>3</v>
      </c>
      <c r="B7" s="4">
        <v>329</v>
      </c>
      <c r="C7" s="30" t="s">
        <v>38</v>
      </c>
      <c r="D7" s="4" t="s">
        <v>42</v>
      </c>
      <c r="E7" s="30">
        <v>17</v>
      </c>
      <c r="F7" s="30">
        <v>21</v>
      </c>
      <c r="G7" s="4">
        <v>25</v>
      </c>
      <c r="H7" s="4" t="s">
        <v>33</v>
      </c>
      <c r="I7" s="4">
        <v>150</v>
      </c>
      <c r="J7" s="30">
        <v>75</v>
      </c>
      <c r="K7" s="4" t="s">
        <v>40</v>
      </c>
      <c r="L7" s="29"/>
      <c r="M7" s="29">
        <v>26</v>
      </c>
      <c r="N7" s="29">
        <f t="shared" si="0"/>
        <v>9</v>
      </c>
      <c r="O7" s="29" t="s">
        <v>33</v>
      </c>
      <c r="P7" s="29">
        <f>M7*3</f>
        <v>78</v>
      </c>
      <c r="Q7" s="29"/>
      <c r="R7" s="29">
        <f>P7-J7</f>
        <v>3</v>
      </c>
    </row>
    <row r="8" s="17" customFormat="1" spans="1:18">
      <c r="A8" s="4">
        <v>4</v>
      </c>
      <c r="B8" s="4">
        <v>587</v>
      </c>
      <c r="C8" s="4" t="s">
        <v>38</v>
      </c>
      <c r="D8" s="4" t="s">
        <v>43</v>
      </c>
      <c r="E8" s="4">
        <v>33</v>
      </c>
      <c r="F8" s="4">
        <v>40</v>
      </c>
      <c r="G8" s="4">
        <v>50</v>
      </c>
      <c r="H8" s="14">
        <v>3</v>
      </c>
      <c r="I8" s="4">
        <v>300</v>
      </c>
      <c r="J8" s="4">
        <v>150</v>
      </c>
      <c r="K8" s="4" t="s">
        <v>44</v>
      </c>
      <c r="L8" s="29"/>
      <c r="M8" s="29">
        <v>8</v>
      </c>
      <c r="N8" s="29">
        <f t="shared" si="0"/>
        <v>-25</v>
      </c>
      <c r="O8" s="29" t="s">
        <v>175</v>
      </c>
      <c r="P8" s="29">
        <f>M8*2</f>
        <v>16</v>
      </c>
      <c r="Q8" s="29">
        <f t="shared" si="1"/>
        <v>134</v>
      </c>
      <c r="R8" s="29"/>
    </row>
    <row r="9" s="17" customFormat="1" spans="1:18">
      <c r="A9" s="4">
        <v>5</v>
      </c>
      <c r="B9" s="4">
        <v>710</v>
      </c>
      <c r="C9" s="4" t="s">
        <v>38</v>
      </c>
      <c r="D9" s="4" t="s">
        <v>45</v>
      </c>
      <c r="E9" s="4">
        <v>33</v>
      </c>
      <c r="F9" s="4">
        <v>40</v>
      </c>
      <c r="G9" s="4">
        <v>50</v>
      </c>
      <c r="H9" s="14">
        <v>3</v>
      </c>
      <c r="I9" s="4">
        <v>300</v>
      </c>
      <c r="J9" s="4">
        <v>150</v>
      </c>
      <c r="K9" s="4" t="s">
        <v>44</v>
      </c>
      <c r="L9" s="29"/>
      <c r="M9" s="29">
        <v>42</v>
      </c>
      <c r="N9" s="29">
        <f t="shared" si="0"/>
        <v>9</v>
      </c>
      <c r="O9" s="29" t="s">
        <v>32</v>
      </c>
      <c r="P9" s="29">
        <f>M9*2.5</f>
        <v>105</v>
      </c>
      <c r="Q9" s="29">
        <f t="shared" si="1"/>
        <v>45</v>
      </c>
      <c r="R9" s="29"/>
    </row>
    <row r="10" s="17" customFormat="1" spans="1:18">
      <c r="A10" s="4">
        <v>6</v>
      </c>
      <c r="B10" s="4">
        <v>351</v>
      </c>
      <c r="C10" s="4" t="s">
        <v>38</v>
      </c>
      <c r="D10" s="4" t="s">
        <v>46</v>
      </c>
      <c r="E10" s="4">
        <v>33</v>
      </c>
      <c r="F10" s="4">
        <v>40</v>
      </c>
      <c r="G10" s="4">
        <v>50</v>
      </c>
      <c r="H10" s="14">
        <v>3</v>
      </c>
      <c r="I10" s="4">
        <v>300</v>
      </c>
      <c r="J10" s="4">
        <v>150</v>
      </c>
      <c r="K10" s="4" t="s">
        <v>44</v>
      </c>
      <c r="L10" s="29"/>
      <c r="M10" s="29">
        <v>15</v>
      </c>
      <c r="N10" s="29">
        <f t="shared" si="0"/>
        <v>-18</v>
      </c>
      <c r="O10" s="29" t="s">
        <v>175</v>
      </c>
      <c r="P10" s="29">
        <f>M10*2</f>
        <v>30</v>
      </c>
      <c r="Q10" s="29">
        <f t="shared" si="1"/>
        <v>120</v>
      </c>
      <c r="R10" s="29"/>
    </row>
    <row r="11" s="17" customFormat="1" spans="1:18">
      <c r="A11" s="4">
        <v>7</v>
      </c>
      <c r="B11" s="4">
        <v>101453</v>
      </c>
      <c r="C11" s="30" t="s">
        <v>38</v>
      </c>
      <c r="D11" s="4" t="s">
        <v>47</v>
      </c>
      <c r="E11" s="30">
        <v>36</v>
      </c>
      <c r="F11" s="30">
        <v>43</v>
      </c>
      <c r="G11" s="4">
        <v>52</v>
      </c>
      <c r="H11" s="4">
        <v>3</v>
      </c>
      <c r="I11" s="4">
        <v>315</v>
      </c>
      <c r="J11" s="30">
        <v>156</v>
      </c>
      <c r="K11" s="4" t="s">
        <v>40</v>
      </c>
      <c r="L11" s="29"/>
      <c r="M11" s="29">
        <v>85</v>
      </c>
      <c r="N11" s="29">
        <f t="shared" si="0"/>
        <v>49</v>
      </c>
      <c r="O11" s="29" t="s">
        <v>33</v>
      </c>
      <c r="P11" s="29">
        <f>M11*3</f>
        <v>255</v>
      </c>
      <c r="Q11" s="29"/>
      <c r="R11" s="29">
        <f>P11-J11</f>
        <v>99</v>
      </c>
    </row>
    <row r="12" s="17" customFormat="1" spans="1:18">
      <c r="A12" s="4">
        <v>8</v>
      </c>
      <c r="B12" s="4">
        <v>738</v>
      </c>
      <c r="C12" s="4" t="s">
        <v>38</v>
      </c>
      <c r="D12" s="14" t="s">
        <v>48</v>
      </c>
      <c r="E12" s="30">
        <v>28</v>
      </c>
      <c r="F12" s="4">
        <v>33</v>
      </c>
      <c r="G12" s="4">
        <v>40</v>
      </c>
      <c r="H12" s="14">
        <v>3</v>
      </c>
      <c r="I12" s="4">
        <v>240</v>
      </c>
      <c r="J12" s="4">
        <v>120</v>
      </c>
      <c r="K12" s="4" t="s">
        <v>44</v>
      </c>
      <c r="L12" s="29"/>
      <c r="M12" s="29">
        <v>11</v>
      </c>
      <c r="N12" s="29">
        <f t="shared" si="0"/>
        <v>-17</v>
      </c>
      <c r="O12" s="29" t="s">
        <v>175</v>
      </c>
      <c r="P12" s="29">
        <f>M12*2</f>
        <v>22</v>
      </c>
      <c r="Q12" s="29">
        <f t="shared" si="1"/>
        <v>98</v>
      </c>
      <c r="R12" s="29"/>
    </row>
    <row r="13" s="17" customFormat="1" spans="1:18">
      <c r="A13" s="4">
        <v>9</v>
      </c>
      <c r="B13" s="4">
        <v>367</v>
      </c>
      <c r="C13" s="30" t="s">
        <v>38</v>
      </c>
      <c r="D13" s="4" t="s">
        <v>49</v>
      </c>
      <c r="E13" s="30">
        <v>49</v>
      </c>
      <c r="F13" s="30">
        <v>59</v>
      </c>
      <c r="G13" s="4">
        <v>71</v>
      </c>
      <c r="H13" s="4">
        <v>3</v>
      </c>
      <c r="I13" s="4">
        <v>426</v>
      </c>
      <c r="J13" s="30">
        <v>213</v>
      </c>
      <c r="K13" s="4" t="s">
        <v>40</v>
      </c>
      <c r="L13" s="29"/>
      <c r="M13" s="29">
        <v>79</v>
      </c>
      <c r="N13" s="29">
        <f t="shared" si="0"/>
        <v>30</v>
      </c>
      <c r="O13" s="29" t="s">
        <v>33</v>
      </c>
      <c r="P13" s="29">
        <f>M13*3</f>
        <v>237</v>
      </c>
      <c r="Q13" s="29"/>
      <c r="R13" s="29">
        <f>P13-J13</f>
        <v>24</v>
      </c>
    </row>
    <row r="14" s="17" customFormat="1" spans="1:18">
      <c r="A14" s="4">
        <v>10</v>
      </c>
      <c r="B14" s="4">
        <v>54</v>
      </c>
      <c r="C14" s="4" t="s">
        <v>38</v>
      </c>
      <c r="D14" s="4" t="s">
        <v>50</v>
      </c>
      <c r="E14" s="4">
        <v>44</v>
      </c>
      <c r="F14" s="4">
        <v>53</v>
      </c>
      <c r="G14" s="4">
        <v>63</v>
      </c>
      <c r="H14" s="4">
        <v>3</v>
      </c>
      <c r="I14" s="4">
        <v>381</v>
      </c>
      <c r="J14" s="4">
        <v>189</v>
      </c>
      <c r="K14" s="4" t="s">
        <v>40</v>
      </c>
      <c r="L14" s="29"/>
      <c r="M14" s="29">
        <v>74</v>
      </c>
      <c r="N14" s="29">
        <f t="shared" si="0"/>
        <v>30</v>
      </c>
      <c r="O14" s="29" t="s">
        <v>33</v>
      </c>
      <c r="P14" s="29">
        <f>M14*3</f>
        <v>222</v>
      </c>
      <c r="Q14" s="29"/>
      <c r="R14" s="29">
        <f>P14-J14</f>
        <v>33</v>
      </c>
    </row>
    <row r="15" s="17" customFormat="1" spans="1:18">
      <c r="A15" s="4">
        <v>11</v>
      </c>
      <c r="B15" s="4">
        <v>713</v>
      </c>
      <c r="C15" s="4" t="s">
        <v>38</v>
      </c>
      <c r="D15" s="30" t="s">
        <v>51</v>
      </c>
      <c r="E15" s="30">
        <v>28</v>
      </c>
      <c r="F15" s="4">
        <v>33</v>
      </c>
      <c r="G15" s="4">
        <v>40</v>
      </c>
      <c r="H15" s="14" t="s">
        <v>33</v>
      </c>
      <c r="I15" s="4">
        <v>240</v>
      </c>
      <c r="J15" s="4">
        <v>120</v>
      </c>
      <c r="K15" s="4" t="s">
        <v>44</v>
      </c>
      <c r="L15" s="29"/>
      <c r="M15" s="29">
        <v>29</v>
      </c>
      <c r="N15" s="29">
        <f t="shared" si="0"/>
        <v>1</v>
      </c>
      <c r="O15" s="29" t="s">
        <v>30</v>
      </c>
      <c r="P15" s="29">
        <f>M15*2</f>
        <v>58</v>
      </c>
      <c r="Q15" s="29">
        <f t="shared" si="1"/>
        <v>62</v>
      </c>
      <c r="R15" s="29"/>
    </row>
    <row r="16" s="17" customFormat="1" spans="1:18">
      <c r="A16" s="4">
        <v>12</v>
      </c>
      <c r="B16" s="4">
        <v>706</v>
      </c>
      <c r="C16" s="4" t="s">
        <v>38</v>
      </c>
      <c r="D16" s="30" t="s">
        <v>52</v>
      </c>
      <c r="E16" s="30">
        <v>23</v>
      </c>
      <c r="F16" s="4">
        <v>28</v>
      </c>
      <c r="G16" s="4">
        <v>35</v>
      </c>
      <c r="H16" s="14">
        <v>3</v>
      </c>
      <c r="I16" s="4">
        <v>210</v>
      </c>
      <c r="J16" s="4">
        <v>105</v>
      </c>
      <c r="K16" s="4" t="s">
        <v>44</v>
      </c>
      <c r="L16" s="29"/>
      <c r="M16" s="29">
        <v>33</v>
      </c>
      <c r="N16" s="29">
        <f t="shared" si="0"/>
        <v>10</v>
      </c>
      <c r="O16" s="29" t="s">
        <v>32</v>
      </c>
      <c r="P16" s="29">
        <f>M16*2.5</f>
        <v>82.5</v>
      </c>
      <c r="Q16" s="29">
        <f t="shared" si="1"/>
        <v>22.5</v>
      </c>
      <c r="R16" s="29"/>
    </row>
    <row r="17" s="17" customFormat="1" spans="1:18">
      <c r="A17" s="4">
        <v>13</v>
      </c>
      <c r="B17" s="4">
        <v>704</v>
      </c>
      <c r="C17" s="4" t="s">
        <v>38</v>
      </c>
      <c r="D17" s="30" t="s">
        <v>53</v>
      </c>
      <c r="E17" s="30">
        <v>26</v>
      </c>
      <c r="F17" s="4">
        <v>34</v>
      </c>
      <c r="G17" s="4">
        <v>40</v>
      </c>
      <c r="H17" s="14">
        <v>1</v>
      </c>
      <c r="I17" s="4">
        <v>104</v>
      </c>
      <c r="J17" s="4">
        <v>52</v>
      </c>
      <c r="K17" s="4" t="s">
        <v>44</v>
      </c>
      <c r="L17" s="29"/>
      <c r="M17" s="29">
        <v>21</v>
      </c>
      <c r="N17" s="29">
        <f t="shared" si="0"/>
        <v>-5</v>
      </c>
      <c r="O17" s="29" t="s">
        <v>175</v>
      </c>
      <c r="P17" s="29">
        <f>M17*2</f>
        <v>42</v>
      </c>
      <c r="Q17" s="29">
        <f t="shared" si="1"/>
        <v>10</v>
      </c>
      <c r="R17" s="29"/>
    </row>
    <row r="18" s="17" customFormat="1" spans="1:18">
      <c r="A18" s="4">
        <v>14</v>
      </c>
      <c r="B18" s="4">
        <v>56</v>
      </c>
      <c r="C18" s="4" t="s">
        <v>38</v>
      </c>
      <c r="D18" s="4" t="s">
        <v>54</v>
      </c>
      <c r="E18" s="4">
        <v>45</v>
      </c>
      <c r="F18" s="4">
        <v>54</v>
      </c>
      <c r="G18" s="4">
        <v>65</v>
      </c>
      <c r="H18" s="4">
        <v>3</v>
      </c>
      <c r="I18" s="4">
        <v>390</v>
      </c>
      <c r="J18" s="4">
        <v>195</v>
      </c>
      <c r="K18" s="4" t="s">
        <v>40</v>
      </c>
      <c r="L18" s="29"/>
      <c r="M18" s="29">
        <v>78</v>
      </c>
      <c r="N18" s="29">
        <f t="shared" si="0"/>
        <v>33</v>
      </c>
      <c r="O18" s="29" t="s">
        <v>33</v>
      </c>
      <c r="P18" s="29">
        <f>M18*3</f>
        <v>234</v>
      </c>
      <c r="Q18" s="29"/>
      <c r="R18" s="29">
        <f>P18-J18</f>
        <v>39</v>
      </c>
    </row>
    <row r="19" s="17" customFormat="1" spans="1:18">
      <c r="A19" s="4">
        <v>15</v>
      </c>
      <c r="B19" s="4">
        <v>104838</v>
      </c>
      <c r="C19" s="4" t="s">
        <v>38</v>
      </c>
      <c r="D19" s="4" t="s">
        <v>55</v>
      </c>
      <c r="E19" s="4">
        <v>17</v>
      </c>
      <c r="F19" s="4">
        <v>21</v>
      </c>
      <c r="G19" s="4">
        <v>25</v>
      </c>
      <c r="H19" s="4">
        <v>3</v>
      </c>
      <c r="I19" s="4">
        <v>150</v>
      </c>
      <c r="J19" s="4">
        <v>75</v>
      </c>
      <c r="K19" s="4" t="s">
        <v>40</v>
      </c>
      <c r="L19" s="29"/>
      <c r="M19" s="29">
        <v>48</v>
      </c>
      <c r="N19" s="29">
        <f t="shared" si="0"/>
        <v>31</v>
      </c>
      <c r="O19" s="29" t="s">
        <v>33</v>
      </c>
      <c r="P19" s="29">
        <f>M19*3</f>
        <v>144</v>
      </c>
      <c r="Q19" s="29"/>
      <c r="R19" s="29">
        <f>P19-J19</f>
        <v>69</v>
      </c>
    </row>
    <row r="20" s="17" customFormat="1" spans="1:18">
      <c r="A20" s="4">
        <v>16</v>
      </c>
      <c r="B20" s="4">
        <v>104428</v>
      </c>
      <c r="C20" s="29" t="s">
        <v>38</v>
      </c>
      <c r="D20" s="4" t="s">
        <v>56</v>
      </c>
      <c r="E20" s="14">
        <v>83</v>
      </c>
      <c r="F20" s="14">
        <v>100</v>
      </c>
      <c r="G20" s="14">
        <v>120</v>
      </c>
      <c r="H20" s="4">
        <v>3</v>
      </c>
      <c r="I20" s="4">
        <v>720</v>
      </c>
      <c r="J20" s="14">
        <v>360</v>
      </c>
      <c r="K20" s="4" t="s">
        <v>40</v>
      </c>
      <c r="L20" s="29"/>
      <c r="M20" s="29">
        <v>104</v>
      </c>
      <c r="N20" s="29">
        <f t="shared" si="0"/>
        <v>21</v>
      </c>
      <c r="O20" s="29" t="s">
        <v>32</v>
      </c>
      <c r="P20" s="29">
        <f>M20*2.5</f>
        <v>260</v>
      </c>
      <c r="Q20" s="29">
        <f t="shared" si="1"/>
        <v>100</v>
      </c>
      <c r="R20" s="29"/>
    </row>
    <row r="21" s="19" customFormat="1" spans="1:18">
      <c r="A21" s="8"/>
      <c r="B21" s="8"/>
      <c r="C21" s="31" t="s">
        <v>38</v>
      </c>
      <c r="D21" s="8"/>
      <c r="E21" s="8">
        <f>SUM(E5:E20)</f>
        <v>558</v>
      </c>
      <c r="F21" s="8">
        <f t="shared" ref="F21:R21" si="2">SUM(F5:F20)</f>
        <v>675</v>
      </c>
      <c r="G21" s="8">
        <f t="shared" si="2"/>
        <v>817</v>
      </c>
      <c r="H21" s="8">
        <f t="shared" si="2"/>
        <v>40</v>
      </c>
      <c r="I21" s="8">
        <f t="shared" si="2"/>
        <v>4775</v>
      </c>
      <c r="J21" s="8">
        <f t="shared" si="2"/>
        <v>2383</v>
      </c>
      <c r="K21" s="8">
        <f t="shared" si="2"/>
        <v>0</v>
      </c>
      <c r="L21" s="8">
        <f t="shared" si="2"/>
        <v>0</v>
      </c>
      <c r="M21" s="8">
        <f t="shared" si="2"/>
        <v>753</v>
      </c>
      <c r="N21" s="8">
        <f t="shared" si="2"/>
        <v>195</v>
      </c>
      <c r="O21" s="8">
        <f t="shared" si="2"/>
        <v>0</v>
      </c>
      <c r="P21" s="8">
        <f t="shared" si="2"/>
        <v>2068.5</v>
      </c>
      <c r="Q21" s="8">
        <f t="shared" si="2"/>
        <v>689.5</v>
      </c>
      <c r="R21" s="8">
        <f t="shared" si="2"/>
        <v>375</v>
      </c>
    </row>
    <row r="22" s="17" customFormat="1" spans="1:18">
      <c r="A22" s="4">
        <v>17</v>
      </c>
      <c r="B22" s="4">
        <v>341</v>
      </c>
      <c r="C22" s="4" t="s">
        <v>57</v>
      </c>
      <c r="D22" s="4" t="s">
        <v>58</v>
      </c>
      <c r="E22" s="4">
        <v>146</v>
      </c>
      <c r="F22" s="4">
        <v>175</v>
      </c>
      <c r="G22" s="4">
        <v>210</v>
      </c>
      <c r="H22" s="14">
        <v>3</v>
      </c>
      <c r="I22" s="4">
        <v>1260</v>
      </c>
      <c r="J22" s="4">
        <v>630</v>
      </c>
      <c r="K22" s="4" t="s">
        <v>59</v>
      </c>
      <c r="L22" s="29"/>
      <c r="M22" s="29">
        <v>112</v>
      </c>
      <c r="N22" s="29">
        <f t="shared" si="0"/>
        <v>-34</v>
      </c>
      <c r="O22" s="29" t="s">
        <v>175</v>
      </c>
      <c r="P22" s="29">
        <f>M22*2</f>
        <v>224</v>
      </c>
      <c r="Q22" s="29">
        <f t="shared" si="1"/>
        <v>406</v>
      </c>
      <c r="R22" s="29"/>
    </row>
    <row r="23" s="17" customFormat="1" spans="1:18">
      <c r="A23" s="4">
        <v>18</v>
      </c>
      <c r="B23" s="4">
        <v>721</v>
      </c>
      <c r="C23" s="4" t="s">
        <v>57</v>
      </c>
      <c r="D23" s="4" t="s">
        <v>60</v>
      </c>
      <c r="E23" s="4">
        <v>70</v>
      </c>
      <c r="F23" s="4">
        <v>84</v>
      </c>
      <c r="G23" s="4">
        <v>101</v>
      </c>
      <c r="H23" s="14">
        <v>3</v>
      </c>
      <c r="I23" s="4">
        <v>606</v>
      </c>
      <c r="J23" s="4">
        <v>303</v>
      </c>
      <c r="K23" s="4" t="s">
        <v>59</v>
      </c>
      <c r="L23" s="29"/>
      <c r="M23" s="29">
        <v>145</v>
      </c>
      <c r="N23" s="29">
        <f t="shared" si="0"/>
        <v>75</v>
      </c>
      <c r="O23" s="29" t="s">
        <v>33</v>
      </c>
      <c r="P23" s="29">
        <f>M23*3</f>
        <v>435</v>
      </c>
      <c r="Q23" s="29"/>
      <c r="R23" s="29">
        <f>P23-J23</f>
        <v>132</v>
      </c>
    </row>
    <row r="24" s="17" customFormat="1" spans="1:18">
      <c r="A24" s="4">
        <v>19</v>
      </c>
      <c r="B24" s="4">
        <v>732</v>
      </c>
      <c r="C24" s="4" t="s">
        <v>57</v>
      </c>
      <c r="D24" s="14" t="s">
        <v>61</v>
      </c>
      <c r="E24" s="30">
        <v>16</v>
      </c>
      <c r="F24" s="4">
        <v>20</v>
      </c>
      <c r="G24" s="4">
        <v>24</v>
      </c>
      <c r="H24" s="14">
        <v>1</v>
      </c>
      <c r="I24" s="4">
        <v>64</v>
      </c>
      <c r="J24" s="4">
        <v>32</v>
      </c>
      <c r="K24" s="4" t="s">
        <v>59</v>
      </c>
      <c r="L24" s="29"/>
      <c r="M24" s="29">
        <v>20</v>
      </c>
      <c r="N24" s="29">
        <f t="shared" si="0"/>
        <v>4</v>
      </c>
      <c r="O24" s="29" t="s">
        <v>32</v>
      </c>
      <c r="P24" s="29">
        <f>M24*2.5</f>
        <v>50</v>
      </c>
      <c r="Q24" s="29"/>
      <c r="R24" s="29">
        <f>P24-J24</f>
        <v>18</v>
      </c>
    </row>
    <row r="25" s="17" customFormat="1" spans="1:18">
      <c r="A25" s="4">
        <v>20</v>
      </c>
      <c r="B25" s="4">
        <v>102564</v>
      </c>
      <c r="C25" s="4" t="s">
        <v>57</v>
      </c>
      <c r="D25" s="30" t="s">
        <v>62</v>
      </c>
      <c r="E25" s="30">
        <v>22</v>
      </c>
      <c r="F25" s="4">
        <v>27</v>
      </c>
      <c r="G25" s="4">
        <v>32</v>
      </c>
      <c r="H25" s="14">
        <v>1</v>
      </c>
      <c r="I25" s="4">
        <v>88</v>
      </c>
      <c r="J25" s="4">
        <v>44</v>
      </c>
      <c r="K25" s="4" t="s">
        <v>59</v>
      </c>
      <c r="L25" s="29"/>
      <c r="M25" s="29">
        <v>23</v>
      </c>
      <c r="N25" s="29">
        <f t="shared" si="0"/>
        <v>1</v>
      </c>
      <c r="O25" s="29" t="s">
        <v>30</v>
      </c>
      <c r="P25" s="29">
        <f>M25*2</f>
        <v>46</v>
      </c>
      <c r="Q25" s="29"/>
      <c r="R25" s="29">
        <f>P25-J25</f>
        <v>2</v>
      </c>
    </row>
    <row r="26" s="17" customFormat="1" spans="1:18">
      <c r="A26" s="4">
        <v>21</v>
      </c>
      <c r="B26" s="4">
        <v>591</v>
      </c>
      <c r="C26" s="4" t="s">
        <v>57</v>
      </c>
      <c r="D26" s="30" t="s">
        <v>63</v>
      </c>
      <c r="E26" s="30">
        <v>64</v>
      </c>
      <c r="F26" s="4">
        <v>77</v>
      </c>
      <c r="G26" s="4">
        <v>93</v>
      </c>
      <c r="H26" s="14">
        <v>3</v>
      </c>
      <c r="I26" s="4">
        <v>555</v>
      </c>
      <c r="J26" s="4">
        <v>279</v>
      </c>
      <c r="K26" s="4" t="s">
        <v>59</v>
      </c>
      <c r="L26" s="29"/>
      <c r="M26" s="29">
        <v>118</v>
      </c>
      <c r="N26" s="29">
        <f t="shared" si="0"/>
        <v>54</v>
      </c>
      <c r="O26" s="29" t="s">
        <v>33</v>
      </c>
      <c r="P26" s="29">
        <f>M26*3</f>
        <v>354</v>
      </c>
      <c r="Q26" s="29"/>
      <c r="R26" s="29">
        <f>P26-J26</f>
        <v>75</v>
      </c>
    </row>
    <row r="27" s="19" customFormat="1" spans="1:18">
      <c r="A27" s="8"/>
      <c r="B27" s="8"/>
      <c r="C27" s="8" t="s">
        <v>57</v>
      </c>
      <c r="D27" s="10"/>
      <c r="E27" s="10">
        <f>SUM(E22:E26)</f>
        <v>318</v>
      </c>
      <c r="F27" s="10">
        <f t="shared" ref="F27:R27" si="3">SUM(F22:F26)</f>
        <v>383</v>
      </c>
      <c r="G27" s="10">
        <f t="shared" si="3"/>
        <v>460</v>
      </c>
      <c r="H27" s="10">
        <f t="shared" si="3"/>
        <v>11</v>
      </c>
      <c r="I27" s="10">
        <f t="shared" si="3"/>
        <v>2573</v>
      </c>
      <c r="J27" s="10">
        <f t="shared" si="3"/>
        <v>1288</v>
      </c>
      <c r="K27" s="10">
        <f t="shared" si="3"/>
        <v>0</v>
      </c>
      <c r="L27" s="10">
        <f t="shared" si="3"/>
        <v>0</v>
      </c>
      <c r="M27" s="10">
        <f t="shared" si="3"/>
        <v>418</v>
      </c>
      <c r="N27" s="10">
        <f t="shared" si="3"/>
        <v>100</v>
      </c>
      <c r="O27" s="10">
        <f t="shared" si="3"/>
        <v>0</v>
      </c>
      <c r="P27" s="10">
        <f t="shared" si="3"/>
        <v>1109</v>
      </c>
      <c r="Q27" s="10">
        <f t="shared" si="3"/>
        <v>406</v>
      </c>
      <c r="R27" s="10">
        <f t="shared" si="3"/>
        <v>227</v>
      </c>
    </row>
    <row r="28" s="17" customFormat="1" spans="1:18">
      <c r="A28" s="4">
        <v>22</v>
      </c>
      <c r="B28" s="4">
        <v>307</v>
      </c>
      <c r="C28" s="4" t="s">
        <v>64</v>
      </c>
      <c r="D28" s="30" t="s">
        <v>65</v>
      </c>
      <c r="E28" s="30">
        <v>195</v>
      </c>
      <c r="F28" s="4">
        <v>234</v>
      </c>
      <c r="G28" s="4">
        <v>280</v>
      </c>
      <c r="H28" s="14">
        <v>3</v>
      </c>
      <c r="I28" s="4">
        <v>1665</v>
      </c>
      <c r="J28" s="4">
        <v>840</v>
      </c>
      <c r="K28" s="4" t="s">
        <v>66</v>
      </c>
      <c r="L28" s="29"/>
      <c r="M28" s="29">
        <v>360</v>
      </c>
      <c r="N28" s="29">
        <f t="shared" si="0"/>
        <v>165</v>
      </c>
      <c r="O28" s="29" t="s">
        <v>33</v>
      </c>
      <c r="P28" s="29">
        <f>M28*3</f>
        <v>1080</v>
      </c>
      <c r="Q28" s="29"/>
      <c r="R28" s="29">
        <f>P28-J28</f>
        <v>240</v>
      </c>
    </row>
    <row r="29" s="17" customFormat="1" spans="1:18">
      <c r="A29" s="4">
        <v>23</v>
      </c>
      <c r="B29" s="4">
        <v>54</v>
      </c>
      <c r="C29" s="4" t="s">
        <v>64</v>
      </c>
      <c r="D29" s="30" t="s">
        <v>67</v>
      </c>
      <c r="E29" s="30">
        <v>100</v>
      </c>
      <c r="F29" s="4">
        <v>120</v>
      </c>
      <c r="G29" s="4">
        <v>144</v>
      </c>
      <c r="H29" s="14">
        <v>3</v>
      </c>
      <c r="I29" s="4">
        <v>846</v>
      </c>
      <c r="J29" s="4">
        <v>432</v>
      </c>
      <c r="K29" s="4" t="s">
        <v>66</v>
      </c>
      <c r="L29" s="29"/>
      <c r="M29" s="29">
        <v>74</v>
      </c>
      <c r="N29" s="29">
        <f t="shared" si="0"/>
        <v>-26</v>
      </c>
      <c r="O29" s="29" t="s">
        <v>175</v>
      </c>
      <c r="P29" s="29">
        <f t="shared" ref="P29:P34" si="4">M29*2</f>
        <v>148</v>
      </c>
      <c r="Q29" s="29">
        <f t="shared" si="1"/>
        <v>284</v>
      </c>
      <c r="R29" s="29"/>
    </row>
    <row r="30" s="19" customFormat="1" spans="1:18">
      <c r="A30" s="8"/>
      <c r="B30" s="8"/>
      <c r="C30" s="8" t="s">
        <v>64</v>
      </c>
      <c r="D30" s="10"/>
      <c r="E30" s="10">
        <f>SUM(E28:E29)</f>
        <v>295</v>
      </c>
      <c r="F30" s="10">
        <f t="shared" ref="F30:R30" si="5">SUM(F28:F29)</f>
        <v>354</v>
      </c>
      <c r="G30" s="10">
        <f t="shared" si="5"/>
        <v>424</v>
      </c>
      <c r="H30" s="10">
        <f t="shared" si="5"/>
        <v>6</v>
      </c>
      <c r="I30" s="10">
        <f t="shared" si="5"/>
        <v>2511</v>
      </c>
      <c r="J30" s="10">
        <f t="shared" si="5"/>
        <v>1272</v>
      </c>
      <c r="K30" s="10">
        <f t="shared" si="5"/>
        <v>0</v>
      </c>
      <c r="L30" s="10">
        <f t="shared" si="5"/>
        <v>0</v>
      </c>
      <c r="M30" s="10">
        <f t="shared" si="5"/>
        <v>434</v>
      </c>
      <c r="N30" s="10">
        <f t="shared" si="5"/>
        <v>139</v>
      </c>
      <c r="O30" s="10">
        <f t="shared" si="5"/>
        <v>0</v>
      </c>
      <c r="P30" s="10">
        <f t="shared" si="5"/>
        <v>1228</v>
      </c>
      <c r="Q30" s="10">
        <f t="shared" si="5"/>
        <v>284</v>
      </c>
      <c r="R30" s="10">
        <f t="shared" si="5"/>
        <v>240</v>
      </c>
    </row>
    <row r="31" s="17" customFormat="1" spans="1:18">
      <c r="A31" s="4">
        <v>24</v>
      </c>
      <c r="B31" s="4">
        <v>343</v>
      </c>
      <c r="C31" s="4" t="s">
        <v>68</v>
      </c>
      <c r="D31" s="30" t="s">
        <v>69</v>
      </c>
      <c r="E31" s="30">
        <v>81</v>
      </c>
      <c r="F31" s="4">
        <v>100</v>
      </c>
      <c r="G31" s="4">
        <v>110</v>
      </c>
      <c r="H31" s="14">
        <v>3</v>
      </c>
      <c r="I31" s="4">
        <v>660</v>
      </c>
      <c r="J31" s="4">
        <v>330</v>
      </c>
      <c r="K31" s="4" t="s">
        <v>44</v>
      </c>
      <c r="L31" s="29"/>
      <c r="M31" s="29">
        <v>64</v>
      </c>
      <c r="N31" s="29">
        <f t="shared" si="0"/>
        <v>-17</v>
      </c>
      <c r="O31" s="29" t="s">
        <v>175</v>
      </c>
      <c r="P31" s="29">
        <f t="shared" si="4"/>
        <v>128</v>
      </c>
      <c r="Q31" s="29">
        <f t="shared" si="1"/>
        <v>202</v>
      </c>
      <c r="R31" s="29"/>
    </row>
    <row r="32" s="17" customFormat="1" spans="1:18">
      <c r="A32" s="4">
        <v>25</v>
      </c>
      <c r="B32" s="4">
        <v>581</v>
      </c>
      <c r="C32" s="4" t="s">
        <v>68</v>
      </c>
      <c r="D32" s="30" t="s">
        <v>70</v>
      </c>
      <c r="E32" s="30">
        <v>140</v>
      </c>
      <c r="F32" s="4">
        <v>168</v>
      </c>
      <c r="G32" s="4">
        <v>202</v>
      </c>
      <c r="H32" s="14">
        <v>3</v>
      </c>
      <c r="I32" s="4">
        <v>1269</v>
      </c>
      <c r="J32" s="4">
        <v>606</v>
      </c>
      <c r="K32" s="4" t="s">
        <v>66</v>
      </c>
      <c r="L32" s="29"/>
      <c r="M32" s="29">
        <v>130</v>
      </c>
      <c r="N32" s="29">
        <f t="shared" si="0"/>
        <v>-10</v>
      </c>
      <c r="O32" s="29" t="s">
        <v>175</v>
      </c>
      <c r="P32" s="29">
        <f t="shared" si="4"/>
        <v>260</v>
      </c>
      <c r="Q32" s="29">
        <f t="shared" si="1"/>
        <v>346</v>
      </c>
      <c r="R32" s="29"/>
    </row>
    <row r="33" s="17" customFormat="1" spans="1:18">
      <c r="A33" s="4">
        <v>26</v>
      </c>
      <c r="B33" s="4">
        <v>709</v>
      </c>
      <c r="C33" s="4" t="s">
        <v>68</v>
      </c>
      <c r="D33" s="30" t="s">
        <v>71</v>
      </c>
      <c r="E33" s="30">
        <v>44</v>
      </c>
      <c r="F33" s="4">
        <v>53</v>
      </c>
      <c r="G33" s="4">
        <v>64</v>
      </c>
      <c r="H33" s="14">
        <v>2</v>
      </c>
      <c r="I33" s="4">
        <v>265</v>
      </c>
      <c r="J33" s="4">
        <v>132.5</v>
      </c>
      <c r="K33" s="4" t="s">
        <v>59</v>
      </c>
      <c r="L33" s="29"/>
      <c r="M33" s="29">
        <v>44</v>
      </c>
      <c r="N33" s="29">
        <f t="shared" si="0"/>
        <v>0</v>
      </c>
      <c r="O33" s="29" t="s">
        <v>30</v>
      </c>
      <c r="P33" s="29">
        <f t="shared" si="4"/>
        <v>88</v>
      </c>
      <c r="Q33" s="29">
        <f t="shared" si="1"/>
        <v>44.5</v>
      </c>
      <c r="R33" s="29"/>
    </row>
    <row r="34" s="17" customFormat="1" spans="1:18">
      <c r="A34" s="4">
        <v>27</v>
      </c>
      <c r="B34" s="4">
        <v>513</v>
      </c>
      <c r="C34" s="4" t="s">
        <v>68</v>
      </c>
      <c r="D34" s="4" t="s">
        <v>72</v>
      </c>
      <c r="E34" s="4">
        <v>55</v>
      </c>
      <c r="F34" s="4">
        <v>65</v>
      </c>
      <c r="G34" s="4">
        <v>80</v>
      </c>
      <c r="H34" s="14">
        <v>3</v>
      </c>
      <c r="I34" s="4">
        <v>480</v>
      </c>
      <c r="J34" s="4">
        <v>240</v>
      </c>
      <c r="K34" s="4" t="s">
        <v>44</v>
      </c>
      <c r="L34" s="29"/>
      <c r="M34" s="29">
        <v>53</v>
      </c>
      <c r="N34" s="29">
        <f t="shared" si="0"/>
        <v>-2</v>
      </c>
      <c r="O34" s="29" t="s">
        <v>175</v>
      </c>
      <c r="P34" s="29">
        <f t="shared" si="4"/>
        <v>106</v>
      </c>
      <c r="Q34" s="29">
        <f t="shared" si="1"/>
        <v>134</v>
      </c>
      <c r="R34" s="29"/>
    </row>
    <row r="35" s="17" customFormat="1" spans="1:18">
      <c r="A35" s="4">
        <v>28</v>
      </c>
      <c r="B35" s="4">
        <v>726</v>
      </c>
      <c r="C35" s="4" t="s">
        <v>68</v>
      </c>
      <c r="D35" s="4" t="s">
        <v>73</v>
      </c>
      <c r="E35" s="4">
        <v>55</v>
      </c>
      <c r="F35" s="4">
        <v>65</v>
      </c>
      <c r="G35" s="4">
        <v>80</v>
      </c>
      <c r="H35" s="14">
        <v>3</v>
      </c>
      <c r="I35" s="4">
        <v>480</v>
      </c>
      <c r="J35" s="4">
        <v>240</v>
      </c>
      <c r="K35" s="4" t="s">
        <v>44</v>
      </c>
      <c r="L35" s="29"/>
      <c r="M35" s="29">
        <v>78</v>
      </c>
      <c r="N35" s="29">
        <f t="shared" si="0"/>
        <v>23</v>
      </c>
      <c r="O35" s="29" t="s">
        <v>32</v>
      </c>
      <c r="P35" s="29">
        <f>M35*2.5</f>
        <v>195</v>
      </c>
      <c r="Q35" s="29">
        <f t="shared" si="1"/>
        <v>45</v>
      </c>
      <c r="R35" s="29"/>
    </row>
    <row r="36" s="17" customFormat="1" spans="1:18">
      <c r="A36" s="4">
        <v>29</v>
      </c>
      <c r="B36" s="4">
        <v>582</v>
      </c>
      <c r="C36" s="4" t="s">
        <v>68</v>
      </c>
      <c r="D36" s="4" t="s">
        <v>74</v>
      </c>
      <c r="E36" s="4">
        <v>80</v>
      </c>
      <c r="F36" s="4">
        <v>95</v>
      </c>
      <c r="G36" s="4">
        <v>110</v>
      </c>
      <c r="H36" s="14">
        <v>1</v>
      </c>
      <c r="I36" s="4">
        <v>320</v>
      </c>
      <c r="J36" s="4">
        <v>160</v>
      </c>
      <c r="K36" s="4" t="s">
        <v>44</v>
      </c>
      <c r="L36" s="29"/>
      <c r="M36" s="29">
        <v>24</v>
      </c>
      <c r="N36" s="29">
        <f t="shared" si="0"/>
        <v>-56</v>
      </c>
      <c r="O36" s="29" t="s">
        <v>175</v>
      </c>
      <c r="P36" s="29">
        <f>M36*2</f>
        <v>48</v>
      </c>
      <c r="Q36" s="29">
        <f t="shared" si="1"/>
        <v>112</v>
      </c>
      <c r="R36" s="29"/>
    </row>
    <row r="37" s="17" customFormat="1" spans="1:18">
      <c r="A37" s="4">
        <v>30</v>
      </c>
      <c r="B37" s="4">
        <v>365</v>
      </c>
      <c r="C37" s="4" t="s">
        <v>68</v>
      </c>
      <c r="D37" s="14" t="s">
        <v>75</v>
      </c>
      <c r="E37" s="30">
        <v>57</v>
      </c>
      <c r="F37" s="4">
        <v>68</v>
      </c>
      <c r="G37" s="4">
        <v>82</v>
      </c>
      <c r="H37" s="14">
        <v>3</v>
      </c>
      <c r="I37" s="4">
        <v>489</v>
      </c>
      <c r="J37" s="4">
        <v>246</v>
      </c>
      <c r="K37" s="4" t="s">
        <v>44</v>
      </c>
      <c r="L37" s="29"/>
      <c r="M37" s="29">
        <v>82</v>
      </c>
      <c r="N37" s="29">
        <f t="shared" si="0"/>
        <v>25</v>
      </c>
      <c r="O37" s="29" t="s">
        <v>33</v>
      </c>
      <c r="P37" s="29">
        <f>M37*3</f>
        <v>246</v>
      </c>
      <c r="Q37" s="29">
        <f t="shared" si="1"/>
        <v>0</v>
      </c>
      <c r="R37" s="29"/>
    </row>
    <row r="38" s="17" customFormat="1" spans="1:18">
      <c r="A38" s="4">
        <v>31</v>
      </c>
      <c r="B38" s="4">
        <v>730</v>
      </c>
      <c r="C38" s="4" t="s">
        <v>68</v>
      </c>
      <c r="D38" s="30" t="s">
        <v>76</v>
      </c>
      <c r="E38" s="30">
        <v>44</v>
      </c>
      <c r="F38" s="4">
        <v>53</v>
      </c>
      <c r="G38" s="4">
        <v>64</v>
      </c>
      <c r="H38" s="14">
        <v>3</v>
      </c>
      <c r="I38" s="4">
        <v>381</v>
      </c>
      <c r="J38" s="4">
        <v>192</v>
      </c>
      <c r="K38" s="4" t="s">
        <v>59</v>
      </c>
      <c r="L38" s="29"/>
      <c r="M38" s="29">
        <v>76</v>
      </c>
      <c r="N38" s="29">
        <f t="shared" ref="N38:N69" si="6">M38-E38</f>
        <v>32</v>
      </c>
      <c r="O38" s="29" t="s">
        <v>33</v>
      </c>
      <c r="P38" s="29">
        <f>M38*3</f>
        <v>228</v>
      </c>
      <c r="Q38" s="29"/>
      <c r="R38" s="29">
        <f>P38-J38</f>
        <v>36</v>
      </c>
    </row>
    <row r="39" s="17" customFormat="1" spans="1:18">
      <c r="A39" s="4">
        <v>32</v>
      </c>
      <c r="B39" s="4">
        <v>359</v>
      </c>
      <c r="C39" s="4" t="s">
        <v>68</v>
      </c>
      <c r="D39" s="30" t="s">
        <v>77</v>
      </c>
      <c r="E39" s="30">
        <v>45</v>
      </c>
      <c r="F39" s="4">
        <v>54</v>
      </c>
      <c r="G39" s="4">
        <v>65</v>
      </c>
      <c r="H39" s="14">
        <v>3</v>
      </c>
      <c r="I39" s="4">
        <v>390</v>
      </c>
      <c r="J39" s="4">
        <v>195</v>
      </c>
      <c r="K39" s="4" t="s">
        <v>44</v>
      </c>
      <c r="L39" s="29"/>
      <c r="M39" s="29">
        <v>38</v>
      </c>
      <c r="N39" s="29">
        <f t="shared" si="6"/>
        <v>-7</v>
      </c>
      <c r="O39" s="29" t="s">
        <v>175</v>
      </c>
      <c r="P39" s="29">
        <f t="shared" ref="P39:P47" si="7">M39*2</f>
        <v>76</v>
      </c>
      <c r="Q39" s="29">
        <f t="shared" ref="Q38:Q69" si="8">J39-P39</f>
        <v>119</v>
      </c>
      <c r="R39" s="29"/>
    </row>
    <row r="40" s="17" customFormat="1" spans="1:18">
      <c r="A40" s="4">
        <v>33</v>
      </c>
      <c r="B40" s="4">
        <v>379</v>
      </c>
      <c r="C40" s="4" t="s">
        <v>68</v>
      </c>
      <c r="D40" s="30" t="s">
        <v>78</v>
      </c>
      <c r="E40" s="30">
        <v>35</v>
      </c>
      <c r="F40" s="4">
        <v>42</v>
      </c>
      <c r="G40" s="4">
        <v>55</v>
      </c>
      <c r="H40" s="14">
        <v>3</v>
      </c>
      <c r="I40" s="4">
        <v>303</v>
      </c>
      <c r="J40" s="4">
        <v>165</v>
      </c>
      <c r="K40" s="4" t="s">
        <v>44</v>
      </c>
      <c r="L40" s="29"/>
      <c r="M40" s="29">
        <v>39</v>
      </c>
      <c r="N40" s="29">
        <f t="shared" si="6"/>
        <v>4</v>
      </c>
      <c r="O40" s="29" t="s">
        <v>30</v>
      </c>
      <c r="P40" s="29">
        <f t="shared" si="7"/>
        <v>78</v>
      </c>
      <c r="Q40" s="29">
        <f t="shared" si="8"/>
        <v>87</v>
      </c>
      <c r="R40" s="29"/>
    </row>
    <row r="41" s="17" customFormat="1" spans="1:18">
      <c r="A41" s="4">
        <v>34</v>
      </c>
      <c r="B41" s="4">
        <v>347</v>
      </c>
      <c r="C41" s="4" t="s">
        <v>68</v>
      </c>
      <c r="D41" s="30" t="s">
        <v>79</v>
      </c>
      <c r="E41" s="30">
        <v>30</v>
      </c>
      <c r="F41" s="4">
        <v>36</v>
      </c>
      <c r="G41" s="4">
        <v>43</v>
      </c>
      <c r="H41" s="14">
        <v>1</v>
      </c>
      <c r="I41" s="4">
        <v>120</v>
      </c>
      <c r="J41" s="4">
        <v>60</v>
      </c>
      <c r="K41" s="4" t="s">
        <v>44</v>
      </c>
      <c r="L41" s="29"/>
      <c r="M41" s="29">
        <v>18</v>
      </c>
      <c r="N41" s="29">
        <f t="shared" si="6"/>
        <v>-12</v>
      </c>
      <c r="O41" s="29" t="s">
        <v>175</v>
      </c>
      <c r="P41" s="29">
        <f t="shared" si="7"/>
        <v>36</v>
      </c>
      <c r="Q41" s="29">
        <f t="shared" si="8"/>
        <v>24</v>
      </c>
      <c r="R41" s="29"/>
    </row>
    <row r="42" s="17" customFormat="1" spans="1:18">
      <c r="A42" s="4">
        <v>35</v>
      </c>
      <c r="B42" s="4">
        <v>745</v>
      </c>
      <c r="C42" s="4" t="s">
        <v>68</v>
      </c>
      <c r="D42" s="30" t="s">
        <v>80</v>
      </c>
      <c r="E42" s="30">
        <v>35</v>
      </c>
      <c r="F42" s="4">
        <v>42</v>
      </c>
      <c r="G42" s="4">
        <v>51</v>
      </c>
      <c r="H42" s="14">
        <v>3</v>
      </c>
      <c r="I42" s="4">
        <v>303</v>
      </c>
      <c r="J42" s="4">
        <v>153</v>
      </c>
      <c r="K42" s="4" t="s">
        <v>44</v>
      </c>
      <c r="L42" s="29"/>
      <c r="M42" s="29">
        <v>28</v>
      </c>
      <c r="N42" s="29">
        <f t="shared" si="6"/>
        <v>-7</v>
      </c>
      <c r="O42" s="29" t="s">
        <v>175</v>
      </c>
      <c r="P42" s="29">
        <f t="shared" si="7"/>
        <v>56</v>
      </c>
      <c r="Q42" s="29">
        <f t="shared" si="8"/>
        <v>97</v>
      </c>
      <c r="R42" s="29"/>
    </row>
    <row r="43" s="17" customFormat="1" spans="1:18">
      <c r="A43" s="4">
        <v>36</v>
      </c>
      <c r="B43" s="4">
        <v>570</v>
      </c>
      <c r="C43" s="4" t="s">
        <v>68</v>
      </c>
      <c r="D43" s="4" t="s">
        <v>81</v>
      </c>
      <c r="E43" s="4">
        <v>28</v>
      </c>
      <c r="F43" s="4">
        <v>67</v>
      </c>
      <c r="G43" s="4">
        <v>40</v>
      </c>
      <c r="H43" s="14">
        <v>3</v>
      </c>
      <c r="I43" s="4">
        <v>240</v>
      </c>
      <c r="J43" s="4">
        <v>120</v>
      </c>
      <c r="K43" s="4" t="s">
        <v>44</v>
      </c>
      <c r="L43" s="29"/>
      <c r="M43" s="29">
        <v>29</v>
      </c>
      <c r="N43" s="29">
        <f t="shared" si="6"/>
        <v>1</v>
      </c>
      <c r="O43" s="29" t="s">
        <v>30</v>
      </c>
      <c r="P43" s="29">
        <f t="shared" si="7"/>
        <v>58</v>
      </c>
      <c r="Q43" s="29">
        <f t="shared" si="8"/>
        <v>62</v>
      </c>
      <c r="R43" s="29"/>
    </row>
    <row r="44" s="20" customFormat="1" spans="1:16377">
      <c r="A44" s="4">
        <v>37</v>
      </c>
      <c r="B44" s="4">
        <v>339</v>
      </c>
      <c r="C44" s="4" t="s">
        <v>68</v>
      </c>
      <c r="D44" s="4" t="s">
        <v>82</v>
      </c>
      <c r="E44" s="4">
        <v>25</v>
      </c>
      <c r="F44" s="4">
        <v>30</v>
      </c>
      <c r="G44" s="4">
        <v>40</v>
      </c>
      <c r="H44" s="14">
        <v>3</v>
      </c>
      <c r="I44" s="4">
        <v>240</v>
      </c>
      <c r="J44" s="4">
        <v>120</v>
      </c>
      <c r="K44" s="4" t="s">
        <v>44</v>
      </c>
      <c r="L44" s="14"/>
      <c r="M44" s="29">
        <v>22</v>
      </c>
      <c r="N44" s="29">
        <f t="shared" si="6"/>
        <v>-3</v>
      </c>
      <c r="O44" s="29" t="s">
        <v>175</v>
      </c>
      <c r="P44" s="29">
        <f t="shared" si="7"/>
        <v>44</v>
      </c>
      <c r="Q44" s="29">
        <f t="shared" si="8"/>
        <v>76</v>
      </c>
      <c r="R44" s="14"/>
      <c r="XEU44" s="17"/>
      <c r="XEV44" s="17"/>
      <c r="XEW44" s="17"/>
    </row>
    <row r="45" s="17" customFormat="1" spans="1:18">
      <c r="A45" s="4">
        <v>38</v>
      </c>
      <c r="B45" s="4">
        <v>357</v>
      </c>
      <c r="C45" s="4" t="s">
        <v>68</v>
      </c>
      <c r="D45" s="4" t="s">
        <v>83</v>
      </c>
      <c r="E45" s="4">
        <v>30</v>
      </c>
      <c r="F45" s="4">
        <v>36</v>
      </c>
      <c r="G45" s="4">
        <v>45</v>
      </c>
      <c r="H45" s="14">
        <v>1</v>
      </c>
      <c r="I45" s="4">
        <v>120</v>
      </c>
      <c r="J45" s="4">
        <v>60</v>
      </c>
      <c r="K45" s="4" t="s">
        <v>44</v>
      </c>
      <c r="L45" s="29"/>
      <c r="M45" s="29">
        <v>14</v>
      </c>
      <c r="N45" s="29">
        <f t="shared" si="6"/>
        <v>-16</v>
      </c>
      <c r="O45" s="29" t="s">
        <v>175</v>
      </c>
      <c r="P45" s="29">
        <f t="shared" si="7"/>
        <v>28</v>
      </c>
      <c r="Q45" s="29">
        <f t="shared" si="8"/>
        <v>32</v>
      </c>
      <c r="R45" s="29"/>
    </row>
    <row r="46" s="17" customFormat="1" spans="1:18">
      <c r="A46" s="4">
        <v>39</v>
      </c>
      <c r="B46" s="4">
        <v>311</v>
      </c>
      <c r="C46" s="4" t="s">
        <v>68</v>
      </c>
      <c r="D46" s="14" t="s">
        <v>84</v>
      </c>
      <c r="E46" s="30">
        <v>25</v>
      </c>
      <c r="F46" s="4">
        <v>30</v>
      </c>
      <c r="G46" s="4">
        <v>40</v>
      </c>
      <c r="H46" s="14">
        <v>3</v>
      </c>
      <c r="I46" s="4">
        <v>240</v>
      </c>
      <c r="J46" s="4">
        <v>120</v>
      </c>
      <c r="K46" s="4" t="s">
        <v>44</v>
      </c>
      <c r="L46" s="29"/>
      <c r="M46" s="29">
        <v>6</v>
      </c>
      <c r="N46" s="29">
        <f t="shared" si="6"/>
        <v>-19</v>
      </c>
      <c r="O46" s="29" t="s">
        <v>175</v>
      </c>
      <c r="P46" s="29">
        <f t="shared" si="7"/>
        <v>12</v>
      </c>
      <c r="Q46" s="29">
        <f t="shared" si="8"/>
        <v>108</v>
      </c>
      <c r="R46" s="29"/>
    </row>
    <row r="47" s="17" customFormat="1" spans="1:18">
      <c r="A47" s="4">
        <v>40</v>
      </c>
      <c r="B47" s="4">
        <v>752</v>
      </c>
      <c r="C47" s="4" t="s">
        <v>68</v>
      </c>
      <c r="D47" s="30" t="s">
        <v>85</v>
      </c>
      <c r="E47" s="30">
        <v>25</v>
      </c>
      <c r="F47" s="4">
        <v>30</v>
      </c>
      <c r="G47" s="4">
        <v>35</v>
      </c>
      <c r="H47" s="14">
        <v>3</v>
      </c>
      <c r="I47" s="4">
        <v>210</v>
      </c>
      <c r="J47" s="4">
        <v>105</v>
      </c>
      <c r="K47" s="4" t="s">
        <v>44</v>
      </c>
      <c r="L47" s="29"/>
      <c r="M47" s="29">
        <v>16</v>
      </c>
      <c r="N47" s="29">
        <f t="shared" si="6"/>
        <v>-9</v>
      </c>
      <c r="O47" s="29" t="s">
        <v>175</v>
      </c>
      <c r="P47" s="29">
        <f t="shared" si="7"/>
        <v>32</v>
      </c>
      <c r="Q47" s="29">
        <f t="shared" si="8"/>
        <v>73</v>
      </c>
      <c r="R47" s="29"/>
    </row>
    <row r="48" s="17" customFormat="1" spans="1:18">
      <c r="A48" s="4">
        <v>41</v>
      </c>
      <c r="B48" s="4">
        <v>727</v>
      </c>
      <c r="C48" s="4" t="s">
        <v>68</v>
      </c>
      <c r="D48" s="30" t="s">
        <v>86</v>
      </c>
      <c r="E48" s="30">
        <v>35</v>
      </c>
      <c r="F48" s="4">
        <v>43</v>
      </c>
      <c r="G48" s="4">
        <v>55</v>
      </c>
      <c r="H48" s="14">
        <v>1</v>
      </c>
      <c r="I48" s="4">
        <v>140</v>
      </c>
      <c r="J48" s="4">
        <v>70</v>
      </c>
      <c r="K48" s="4" t="s">
        <v>44</v>
      </c>
      <c r="L48" s="29"/>
      <c r="M48" s="29">
        <v>51</v>
      </c>
      <c r="N48" s="29">
        <f t="shared" si="6"/>
        <v>16</v>
      </c>
      <c r="O48" s="29" t="s">
        <v>32</v>
      </c>
      <c r="P48" s="29">
        <f>M48*2.5</f>
        <v>127.5</v>
      </c>
      <c r="Q48" s="29"/>
      <c r="R48" s="29">
        <f>P48-J48</f>
        <v>57.5</v>
      </c>
    </row>
    <row r="49" s="17" customFormat="1" spans="1:18">
      <c r="A49" s="4">
        <v>42</v>
      </c>
      <c r="B49" s="4">
        <v>585</v>
      </c>
      <c r="C49" s="4" t="s">
        <v>68</v>
      </c>
      <c r="D49" s="30" t="s">
        <v>87</v>
      </c>
      <c r="E49" s="30">
        <v>52</v>
      </c>
      <c r="F49" s="4">
        <v>62.4</v>
      </c>
      <c r="G49" s="4">
        <v>75</v>
      </c>
      <c r="H49" s="14">
        <v>3</v>
      </c>
      <c r="I49" s="4">
        <v>444</v>
      </c>
      <c r="J49" s="4">
        <v>225</v>
      </c>
      <c r="K49" s="4" t="s">
        <v>66</v>
      </c>
      <c r="L49" s="29"/>
      <c r="M49" s="29">
        <v>105</v>
      </c>
      <c r="N49" s="29">
        <f t="shared" si="6"/>
        <v>53</v>
      </c>
      <c r="O49" s="29" t="s">
        <v>33</v>
      </c>
      <c r="P49" s="29">
        <f>M49*3</f>
        <v>315</v>
      </c>
      <c r="Q49" s="29"/>
      <c r="R49" s="29">
        <f>P49-J49</f>
        <v>90</v>
      </c>
    </row>
    <row r="50" s="17" customFormat="1" spans="1:18">
      <c r="A50" s="4">
        <v>43</v>
      </c>
      <c r="B50" s="4">
        <v>102565</v>
      </c>
      <c r="C50" s="4" t="s">
        <v>68</v>
      </c>
      <c r="D50" s="30" t="s">
        <v>88</v>
      </c>
      <c r="E50" s="30">
        <v>38</v>
      </c>
      <c r="F50" s="4">
        <v>46</v>
      </c>
      <c r="G50" s="4">
        <v>55</v>
      </c>
      <c r="H50" s="14">
        <v>1</v>
      </c>
      <c r="I50" s="4">
        <v>152</v>
      </c>
      <c r="J50" s="4">
        <v>76</v>
      </c>
      <c r="K50" s="4" t="s">
        <v>44</v>
      </c>
      <c r="L50" s="29"/>
      <c r="M50" s="29">
        <v>12</v>
      </c>
      <c r="N50" s="29">
        <f t="shared" si="6"/>
        <v>-26</v>
      </c>
      <c r="O50" s="29" t="s">
        <v>175</v>
      </c>
      <c r="P50" s="29">
        <f t="shared" ref="P50:P61" si="9">M50*2</f>
        <v>24</v>
      </c>
      <c r="Q50" s="29">
        <f t="shared" si="8"/>
        <v>52</v>
      </c>
      <c r="R50" s="29"/>
    </row>
    <row r="51" s="17" customFormat="1" spans="1:18">
      <c r="A51" s="4">
        <v>44</v>
      </c>
      <c r="B51" s="4">
        <v>741</v>
      </c>
      <c r="C51" s="4" t="s">
        <v>68</v>
      </c>
      <c r="D51" s="30" t="s">
        <v>90</v>
      </c>
      <c r="E51" s="30">
        <v>22</v>
      </c>
      <c r="F51" s="4">
        <v>27</v>
      </c>
      <c r="G51" s="4">
        <v>33</v>
      </c>
      <c r="H51" s="14">
        <v>1</v>
      </c>
      <c r="I51" s="4">
        <v>88</v>
      </c>
      <c r="J51" s="4">
        <v>44</v>
      </c>
      <c r="K51" s="4" t="s">
        <v>44</v>
      </c>
      <c r="L51" s="29"/>
      <c r="M51" s="29">
        <v>16</v>
      </c>
      <c r="N51" s="29">
        <f t="shared" si="6"/>
        <v>-6</v>
      </c>
      <c r="O51" s="29" t="s">
        <v>175</v>
      </c>
      <c r="P51" s="29">
        <f t="shared" si="9"/>
        <v>32</v>
      </c>
      <c r="Q51" s="29">
        <f t="shared" si="8"/>
        <v>12</v>
      </c>
      <c r="R51" s="29"/>
    </row>
    <row r="52" s="17" customFormat="1" spans="1:18">
      <c r="A52" s="4">
        <v>45</v>
      </c>
      <c r="B52" s="4">
        <v>104429</v>
      </c>
      <c r="C52" s="4" t="s">
        <v>68</v>
      </c>
      <c r="D52" s="4" t="s">
        <v>91</v>
      </c>
      <c r="E52" s="4">
        <v>21</v>
      </c>
      <c r="F52" s="4">
        <v>25</v>
      </c>
      <c r="G52" s="4">
        <v>30</v>
      </c>
      <c r="H52" s="14">
        <v>3</v>
      </c>
      <c r="I52" s="4">
        <v>180</v>
      </c>
      <c r="J52" s="4">
        <v>90</v>
      </c>
      <c r="K52" s="4" t="s">
        <v>44</v>
      </c>
      <c r="L52" s="29"/>
      <c r="M52" s="29">
        <v>11</v>
      </c>
      <c r="N52" s="29">
        <f t="shared" si="6"/>
        <v>-10</v>
      </c>
      <c r="O52" s="29" t="s">
        <v>175</v>
      </c>
      <c r="P52" s="29">
        <f t="shared" si="9"/>
        <v>22</v>
      </c>
      <c r="Q52" s="29">
        <f t="shared" si="8"/>
        <v>68</v>
      </c>
      <c r="R52" s="29"/>
    </row>
    <row r="53" s="17" customFormat="1" spans="1:18">
      <c r="A53" s="4">
        <v>46</v>
      </c>
      <c r="B53" s="4">
        <v>103198</v>
      </c>
      <c r="C53" s="4" t="s">
        <v>68</v>
      </c>
      <c r="D53" s="4" t="s">
        <v>92</v>
      </c>
      <c r="E53" s="4">
        <v>40</v>
      </c>
      <c r="F53" s="4">
        <v>50</v>
      </c>
      <c r="G53" s="4">
        <v>60</v>
      </c>
      <c r="H53" s="14">
        <v>3</v>
      </c>
      <c r="I53" s="4">
        <v>360</v>
      </c>
      <c r="J53" s="4">
        <v>180</v>
      </c>
      <c r="K53" s="4" t="s">
        <v>44</v>
      </c>
      <c r="L53" s="29"/>
      <c r="M53" s="29">
        <v>20</v>
      </c>
      <c r="N53" s="29">
        <f t="shared" si="6"/>
        <v>-20</v>
      </c>
      <c r="O53" s="29" t="s">
        <v>175</v>
      </c>
      <c r="P53" s="29">
        <f t="shared" si="9"/>
        <v>40</v>
      </c>
      <c r="Q53" s="29">
        <f t="shared" si="8"/>
        <v>140</v>
      </c>
      <c r="R53" s="29"/>
    </row>
    <row r="54" s="17" customFormat="1" spans="1:18">
      <c r="A54" s="4">
        <v>47</v>
      </c>
      <c r="B54" s="4">
        <v>102934</v>
      </c>
      <c r="C54" s="4" t="s">
        <v>68</v>
      </c>
      <c r="D54" s="4" t="s">
        <v>93</v>
      </c>
      <c r="E54" s="4">
        <v>40</v>
      </c>
      <c r="F54" s="4">
        <v>50</v>
      </c>
      <c r="G54" s="4">
        <v>60</v>
      </c>
      <c r="H54" s="14">
        <v>3</v>
      </c>
      <c r="I54" s="4">
        <v>360</v>
      </c>
      <c r="J54" s="4">
        <v>180</v>
      </c>
      <c r="K54" s="4" t="s">
        <v>44</v>
      </c>
      <c r="L54" s="29"/>
      <c r="M54" s="29">
        <v>43</v>
      </c>
      <c r="N54" s="29">
        <f t="shared" si="6"/>
        <v>3</v>
      </c>
      <c r="O54" s="29" t="s">
        <v>30</v>
      </c>
      <c r="P54" s="29">
        <f t="shared" si="9"/>
        <v>86</v>
      </c>
      <c r="Q54" s="29">
        <f t="shared" si="8"/>
        <v>94</v>
      </c>
      <c r="R54" s="29"/>
    </row>
    <row r="55" s="17" customFormat="1" spans="1:18">
      <c r="A55" s="4">
        <v>48</v>
      </c>
      <c r="B55" s="4">
        <v>103199</v>
      </c>
      <c r="C55" s="4" t="s">
        <v>68</v>
      </c>
      <c r="D55" s="30" t="s">
        <v>94</v>
      </c>
      <c r="E55" s="30">
        <v>50</v>
      </c>
      <c r="F55" s="4">
        <v>60</v>
      </c>
      <c r="G55" s="4">
        <v>72</v>
      </c>
      <c r="H55" s="14">
        <v>1</v>
      </c>
      <c r="I55" s="4">
        <v>200</v>
      </c>
      <c r="J55" s="4">
        <v>72</v>
      </c>
      <c r="K55" s="4" t="s">
        <v>66</v>
      </c>
      <c r="L55" s="29"/>
      <c r="M55" s="29">
        <v>49</v>
      </c>
      <c r="N55" s="29">
        <f t="shared" si="6"/>
        <v>-1</v>
      </c>
      <c r="O55" s="29" t="s">
        <v>175</v>
      </c>
      <c r="P55" s="29">
        <f t="shared" si="9"/>
        <v>98</v>
      </c>
      <c r="Q55" s="29"/>
      <c r="R55" s="29">
        <f>P55-J55</f>
        <v>26</v>
      </c>
    </row>
    <row r="56" s="17" customFormat="1" spans="1:18">
      <c r="A56" s="4">
        <v>49</v>
      </c>
      <c r="B56" s="4">
        <v>105267</v>
      </c>
      <c r="C56" s="4" t="s">
        <v>68</v>
      </c>
      <c r="D56" s="14" t="s">
        <v>95</v>
      </c>
      <c r="E56" s="30">
        <v>21</v>
      </c>
      <c r="F56" s="4">
        <v>25</v>
      </c>
      <c r="G56" s="4">
        <v>30</v>
      </c>
      <c r="H56" s="14">
        <v>3</v>
      </c>
      <c r="I56" s="4">
        <v>180</v>
      </c>
      <c r="J56" s="4">
        <v>90</v>
      </c>
      <c r="K56" s="4" t="s">
        <v>44</v>
      </c>
      <c r="L56" s="29"/>
      <c r="M56" s="29">
        <v>14</v>
      </c>
      <c r="N56" s="29">
        <f t="shared" si="6"/>
        <v>-7</v>
      </c>
      <c r="O56" s="29" t="s">
        <v>175</v>
      </c>
      <c r="P56" s="29">
        <f t="shared" si="9"/>
        <v>28</v>
      </c>
      <c r="Q56" s="29">
        <f t="shared" si="8"/>
        <v>62</v>
      </c>
      <c r="R56" s="29"/>
    </row>
    <row r="57" s="17" customFormat="1" spans="1:18">
      <c r="A57" s="4">
        <v>50</v>
      </c>
      <c r="B57" s="4">
        <v>106569</v>
      </c>
      <c r="C57" s="4" t="s">
        <v>68</v>
      </c>
      <c r="D57" s="30" t="s">
        <v>96</v>
      </c>
      <c r="E57" s="30">
        <v>21</v>
      </c>
      <c r="F57" s="4">
        <v>25</v>
      </c>
      <c r="G57" s="4">
        <v>30</v>
      </c>
      <c r="H57" s="14">
        <v>1</v>
      </c>
      <c r="I57" s="4">
        <v>84</v>
      </c>
      <c r="J57" s="4">
        <v>42</v>
      </c>
      <c r="K57" s="4" t="s">
        <v>44</v>
      </c>
      <c r="L57" s="29"/>
      <c r="M57" s="29">
        <v>22</v>
      </c>
      <c r="N57" s="29">
        <f t="shared" si="6"/>
        <v>1</v>
      </c>
      <c r="O57" s="29" t="s">
        <v>30</v>
      </c>
      <c r="P57" s="29">
        <f t="shared" si="9"/>
        <v>44</v>
      </c>
      <c r="Q57" s="29"/>
      <c r="R57" s="29">
        <f>P57-J57</f>
        <v>2</v>
      </c>
    </row>
    <row r="58" s="17" customFormat="1" spans="1:18">
      <c r="A58" s="4">
        <v>51</v>
      </c>
      <c r="B58" s="4">
        <v>108277</v>
      </c>
      <c r="C58" s="4" t="s">
        <v>68</v>
      </c>
      <c r="D58" s="30" t="s">
        <v>97</v>
      </c>
      <c r="E58" s="30">
        <v>21</v>
      </c>
      <c r="F58" s="4">
        <v>25</v>
      </c>
      <c r="G58" s="4">
        <v>30</v>
      </c>
      <c r="H58" s="14">
        <v>1</v>
      </c>
      <c r="I58" s="4">
        <v>84</v>
      </c>
      <c r="J58" s="4">
        <v>42</v>
      </c>
      <c r="K58" s="4" t="s">
        <v>44</v>
      </c>
      <c r="L58" s="29"/>
      <c r="M58" s="29">
        <v>9</v>
      </c>
      <c r="N58" s="29">
        <f t="shared" si="6"/>
        <v>-12</v>
      </c>
      <c r="O58" s="29" t="s">
        <v>175</v>
      </c>
      <c r="P58" s="29">
        <f t="shared" si="9"/>
        <v>18</v>
      </c>
      <c r="Q58" s="29">
        <f t="shared" si="8"/>
        <v>24</v>
      </c>
      <c r="R58" s="29"/>
    </row>
    <row r="59" s="17" customFormat="1" spans="1:18">
      <c r="A59" s="4">
        <v>52</v>
      </c>
      <c r="B59" s="4">
        <v>106399</v>
      </c>
      <c r="C59" s="4" t="s">
        <v>68</v>
      </c>
      <c r="D59" s="30" t="s">
        <v>98</v>
      </c>
      <c r="E59" s="30">
        <v>21</v>
      </c>
      <c r="F59" s="4">
        <v>25</v>
      </c>
      <c r="G59" s="4">
        <v>30</v>
      </c>
      <c r="H59" s="14" t="s">
        <v>33</v>
      </c>
      <c r="I59" s="4">
        <v>180</v>
      </c>
      <c r="J59" s="4">
        <v>90</v>
      </c>
      <c r="K59" s="4" t="s">
        <v>44</v>
      </c>
      <c r="L59" s="29"/>
      <c r="M59" s="29">
        <v>10</v>
      </c>
      <c r="N59" s="29">
        <f t="shared" si="6"/>
        <v>-11</v>
      </c>
      <c r="O59" s="29" t="s">
        <v>175</v>
      </c>
      <c r="P59" s="29">
        <f t="shared" si="9"/>
        <v>20</v>
      </c>
      <c r="Q59" s="29">
        <f t="shared" si="8"/>
        <v>70</v>
      </c>
      <c r="R59" s="29"/>
    </row>
    <row r="60" s="17" customFormat="1" ht="22.5" customHeight="1" spans="1:18">
      <c r="A60" s="4">
        <v>54</v>
      </c>
      <c r="B60" s="4">
        <v>107658</v>
      </c>
      <c r="C60" s="4" t="s">
        <v>68</v>
      </c>
      <c r="D60" s="4" t="s">
        <v>101</v>
      </c>
      <c r="E60" s="4">
        <v>30</v>
      </c>
      <c r="F60" s="4">
        <v>36</v>
      </c>
      <c r="G60" s="4">
        <v>43</v>
      </c>
      <c r="H60" s="14">
        <v>1</v>
      </c>
      <c r="I60" s="4">
        <v>120</v>
      </c>
      <c r="J60" s="4">
        <v>60</v>
      </c>
      <c r="K60" s="4" t="s">
        <v>59</v>
      </c>
      <c r="L60" s="29"/>
      <c r="M60" s="29">
        <v>7</v>
      </c>
      <c r="N60" s="29">
        <f t="shared" si="6"/>
        <v>-23</v>
      </c>
      <c r="O60" s="29" t="s">
        <v>175</v>
      </c>
      <c r="P60" s="29">
        <f t="shared" si="9"/>
        <v>14</v>
      </c>
      <c r="Q60" s="29">
        <f t="shared" si="8"/>
        <v>46</v>
      </c>
      <c r="R60" s="29"/>
    </row>
    <row r="61" s="19" customFormat="1" ht="22.5" customHeight="1" spans="1:18">
      <c r="A61" s="8"/>
      <c r="B61" s="8"/>
      <c r="C61" s="8" t="s">
        <v>68</v>
      </c>
      <c r="D61" s="8"/>
      <c r="E61" s="8">
        <f>SUM(E31:E60)</f>
        <v>1246</v>
      </c>
      <c r="F61" s="8">
        <f t="shared" ref="F61:R61" si="10">SUM(F31:F60)</f>
        <v>1533.4</v>
      </c>
      <c r="G61" s="8">
        <f t="shared" si="10"/>
        <v>1809</v>
      </c>
      <c r="H61" s="8">
        <f t="shared" si="10"/>
        <v>66</v>
      </c>
      <c r="I61" s="8">
        <f t="shared" si="10"/>
        <v>9082</v>
      </c>
      <c r="J61" s="8">
        <f t="shared" si="10"/>
        <v>4505.5</v>
      </c>
      <c r="K61" s="8">
        <f t="shared" si="10"/>
        <v>0</v>
      </c>
      <c r="L61" s="8">
        <f t="shared" si="10"/>
        <v>0</v>
      </c>
      <c r="M61" s="8">
        <f t="shared" si="10"/>
        <v>1130</v>
      </c>
      <c r="N61" s="8">
        <f t="shared" si="10"/>
        <v>-116</v>
      </c>
      <c r="O61" s="8">
        <f t="shared" si="10"/>
        <v>0</v>
      </c>
      <c r="P61" s="8">
        <f t="shared" si="10"/>
        <v>2587.5</v>
      </c>
      <c r="Q61" s="8">
        <f t="shared" si="10"/>
        <v>2129.5</v>
      </c>
      <c r="R61" s="8">
        <f t="shared" si="10"/>
        <v>211.5</v>
      </c>
    </row>
    <row r="62" s="17" customFormat="1" ht="22.5" customHeight="1" spans="1:18">
      <c r="A62" s="4">
        <v>53</v>
      </c>
      <c r="B62" s="4">
        <v>107728</v>
      </c>
      <c r="C62" s="29" t="s">
        <v>99</v>
      </c>
      <c r="D62" s="4" t="s">
        <v>100</v>
      </c>
      <c r="E62" s="14">
        <v>10</v>
      </c>
      <c r="F62" s="14">
        <v>12</v>
      </c>
      <c r="G62" s="14">
        <v>15</v>
      </c>
      <c r="H62" s="4">
        <v>3</v>
      </c>
      <c r="I62" s="4">
        <v>90</v>
      </c>
      <c r="J62" s="14">
        <v>45</v>
      </c>
      <c r="K62" s="4" t="s">
        <v>40</v>
      </c>
      <c r="L62" s="29"/>
      <c r="M62" s="29">
        <v>14</v>
      </c>
      <c r="N62" s="29">
        <f t="shared" si="6"/>
        <v>4</v>
      </c>
      <c r="O62" s="29" t="s">
        <v>32</v>
      </c>
      <c r="P62" s="29">
        <f>M62*2.5</f>
        <v>35</v>
      </c>
      <c r="Q62" s="29">
        <f t="shared" si="8"/>
        <v>10</v>
      </c>
      <c r="R62" s="29"/>
    </row>
    <row r="63" s="17" customFormat="1" ht="22.5" customHeight="1" spans="1:18">
      <c r="A63" s="4">
        <v>55</v>
      </c>
      <c r="B63" s="4">
        <v>748</v>
      </c>
      <c r="C63" s="30" t="s">
        <v>99</v>
      </c>
      <c r="D63" s="4" t="s">
        <v>102</v>
      </c>
      <c r="E63" s="30">
        <v>17</v>
      </c>
      <c r="F63" s="30">
        <v>21</v>
      </c>
      <c r="G63" s="4">
        <v>25</v>
      </c>
      <c r="H63" s="4">
        <v>3</v>
      </c>
      <c r="I63" s="4">
        <v>150</v>
      </c>
      <c r="J63" s="30">
        <v>75</v>
      </c>
      <c r="K63" s="4" t="s">
        <v>40</v>
      </c>
      <c r="L63" s="29"/>
      <c r="M63" s="29">
        <v>13</v>
      </c>
      <c r="N63" s="29">
        <f t="shared" si="6"/>
        <v>-4</v>
      </c>
      <c r="O63" s="29" t="s">
        <v>175</v>
      </c>
      <c r="P63" s="29">
        <f>M63*2</f>
        <v>26</v>
      </c>
      <c r="Q63" s="29">
        <f t="shared" si="8"/>
        <v>49</v>
      </c>
      <c r="R63" s="29"/>
    </row>
    <row r="64" s="17" customFormat="1" ht="22.5" customHeight="1" spans="1:18">
      <c r="A64" s="4">
        <v>56</v>
      </c>
      <c r="B64" s="4">
        <v>716</v>
      </c>
      <c r="C64" s="30" t="s">
        <v>99</v>
      </c>
      <c r="D64" s="4" t="s">
        <v>103</v>
      </c>
      <c r="E64" s="30">
        <v>24</v>
      </c>
      <c r="F64" s="30">
        <v>28</v>
      </c>
      <c r="G64" s="4">
        <v>34</v>
      </c>
      <c r="H64" s="4">
        <v>3</v>
      </c>
      <c r="I64" s="4">
        <v>207</v>
      </c>
      <c r="J64" s="30">
        <v>102</v>
      </c>
      <c r="K64" s="4" t="s">
        <v>40</v>
      </c>
      <c r="L64" s="29"/>
      <c r="M64" s="29">
        <v>62</v>
      </c>
      <c r="N64" s="29">
        <f t="shared" si="6"/>
        <v>38</v>
      </c>
      <c r="O64" s="29" t="s">
        <v>33</v>
      </c>
      <c r="P64" s="29">
        <f>M64*3</f>
        <v>186</v>
      </c>
      <c r="Q64" s="29"/>
      <c r="R64" s="29">
        <f>P64-J64</f>
        <v>84</v>
      </c>
    </row>
    <row r="65" s="17" customFormat="1" ht="22.5" customHeight="1" spans="1:18">
      <c r="A65" s="4">
        <v>57</v>
      </c>
      <c r="B65" s="4">
        <v>720</v>
      </c>
      <c r="C65" s="30" t="s">
        <v>99</v>
      </c>
      <c r="D65" s="4" t="s">
        <v>104</v>
      </c>
      <c r="E65" s="30">
        <v>31</v>
      </c>
      <c r="F65" s="30">
        <v>37</v>
      </c>
      <c r="G65" s="4">
        <v>45</v>
      </c>
      <c r="H65" s="4">
        <v>3</v>
      </c>
      <c r="I65" s="4">
        <v>270</v>
      </c>
      <c r="J65" s="30">
        <v>135</v>
      </c>
      <c r="K65" s="4" t="s">
        <v>40</v>
      </c>
      <c r="L65" s="29"/>
      <c r="M65" s="29">
        <v>67</v>
      </c>
      <c r="N65" s="29">
        <f t="shared" si="6"/>
        <v>36</v>
      </c>
      <c r="O65" s="29" t="s">
        <v>33</v>
      </c>
      <c r="P65" s="29">
        <f>M65*3</f>
        <v>201</v>
      </c>
      <c r="Q65" s="29"/>
      <c r="R65" s="29">
        <f>P65-J65</f>
        <v>66</v>
      </c>
    </row>
    <row r="66" s="17" customFormat="1" ht="22.5" customHeight="1" spans="1:18">
      <c r="A66" s="4">
        <v>58</v>
      </c>
      <c r="B66" s="4">
        <v>539</v>
      </c>
      <c r="C66" s="30" t="s">
        <v>99</v>
      </c>
      <c r="D66" s="4" t="s">
        <v>105</v>
      </c>
      <c r="E66" s="30">
        <v>15</v>
      </c>
      <c r="F66" s="30">
        <v>18</v>
      </c>
      <c r="G66" s="4">
        <v>22</v>
      </c>
      <c r="H66" s="4">
        <v>3</v>
      </c>
      <c r="I66" s="4">
        <v>135</v>
      </c>
      <c r="J66" s="30">
        <v>66</v>
      </c>
      <c r="K66" s="4" t="s">
        <v>40</v>
      </c>
      <c r="L66" s="29"/>
      <c r="M66" s="29">
        <v>23</v>
      </c>
      <c r="N66" s="29">
        <f t="shared" si="6"/>
        <v>8</v>
      </c>
      <c r="O66" s="29" t="s">
        <v>33</v>
      </c>
      <c r="P66" s="29">
        <f>M66*3</f>
        <v>69</v>
      </c>
      <c r="Q66" s="29"/>
      <c r="R66" s="29">
        <f>P66-J66</f>
        <v>3</v>
      </c>
    </row>
    <row r="67" s="17" customFormat="1" ht="22.5" customHeight="1" spans="1:18">
      <c r="A67" s="4">
        <v>59</v>
      </c>
      <c r="B67" s="4">
        <v>594</v>
      </c>
      <c r="C67" s="4" t="s">
        <v>99</v>
      </c>
      <c r="D67" s="4" t="s">
        <v>106</v>
      </c>
      <c r="E67" s="4">
        <v>29</v>
      </c>
      <c r="F67" s="4">
        <v>35</v>
      </c>
      <c r="G67" s="4">
        <v>42</v>
      </c>
      <c r="H67" s="4">
        <v>3</v>
      </c>
      <c r="I67" s="4">
        <v>255</v>
      </c>
      <c r="J67" s="4">
        <v>126</v>
      </c>
      <c r="K67" s="4" t="s">
        <v>40</v>
      </c>
      <c r="L67" s="29"/>
      <c r="M67" s="29">
        <v>42</v>
      </c>
      <c r="N67" s="29">
        <f t="shared" si="6"/>
        <v>13</v>
      </c>
      <c r="O67" s="29" t="s">
        <v>33</v>
      </c>
      <c r="P67" s="29">
        <f>M67*3</f>
        <v>126</v>
      </c>
      <c r="Q67" s="29">
        <f t="shared" si="8"/>
        <v>0</v>
      </c>
      <c r="R67" s="29"/>
    </row>
    <row r="68" s="17" customFormat="1" ht="22.5" customHeight="1" spans="1:18">
      <c r="A68" s="4">
        <v>60</v>
      </c>
      <c r="B68" s="4">
        <v>717</v>
      </c>
      <c r="C68" s="4" t="s">
        <v>99</v>
      </c>
      <c r="D68" s="4" t="s">
        <v>107</v>
      </c>
      <c r="E68" s="4">
        <v>29</v>
      </c>
      <c r="F68" s="4">
        <v>34</v>
      </c>
      <c r="G68" s="4">
        <v>41</v>
      </c>
      <c r="H68" s="4">
        <v>3</v>
      </c>
      <c r="I68" s="4">
        <v>249</v>
      </c>
      <c r="J68" s="4">
        <v>123</v>
      </c>
      <c r="K68" s="4" t="s">
        <v>40</v>
      </c>
      <c r="L68" s="29"/>
      <c r="M68" s="29">
        <v>25</v>
      </c>
      <c r="N68" s="29">
        <f t="shared" si="6"/>
        <v>-4</v>
      </c>
      <c r="O68" s="29" t="s">
        <v>175</v>
      </c>
      <c r="P68" s="29">
        <f>M68*2</f>
        <v>50</v>
      </c>
      <c r="Q68" s="29">
        <f t="shared" si="8"/>
        <v>73</v>
      </c>
      <c r="R68" s="29"/>
    </row>
    <row r="69" s="17" customFormat="1" ht="22.5" customHeight="1" spans="1:18">
      <c r="A69" s="4">
        <v>61</v>
      </c>
      <c r="B69" s="4">
        <v>746</v>
      </c>
      <c r="C69" s="4" t="s">
        <v>99</v>
      </c>
      <c r="D69" s="4" t="s">
        <v>108</v>
      </c>
      <c r="E69" s="4">
        <v>29</v>
      </c>
      <c r="F69" s="4">
        <v>35</v>
      </c>
      <c r="G69" s="4">
        <v>42</v>
      </c>
      <c r="H69" s="4">
        <v>3</v>
      </c>
      <c r="I69" s="4">
        <v>255</v>
      </c>
      <c r="J69" s="4">
        <v>126</v>
      </c>
      <c r="K69" s="4" t="s">
        <v>40</v>
      </c>
      <c r="L69" s="29"/>
      <c r="M69" s="29">
        <v>67</v>
      </c>
      <c r="N69" s="29">
        <f t="shared" si="6"/>
        <v>38</v>
      </c>
      <c r="O69" s="29" t="s">
        <v>33</v>
      </c>
      <c r="P69" s="29">
        <f>M69*3</f>
        <v>201</v>
      </c>
      <c r="Q69" s="29"/>
      <c r="R69" s="29">
        <f>P69-J69</f>
        <v>75</v>
      </c>
    </row>
    <row r="70" s="17" customFormat="1" ht="22.5" customHeight="1" spans="1:18">
      <c r="A70" s="4">
        <v>62</v>
      </c>
      <c r="B70" s="4">
        <v>549</v>
      </c>
      <c r="C70" s="29" t="s">
        <v>99</v>
      </c>
      <c r="D70" s="4" t="s">
        <v>109</v>
      </c>
      <c r="E70" s="14">
        <v>16</v>
      </c>
      <c r="F70" s="14">
        <v>19</v>
      </c>
      <c r="G70" s="14">
        <v>23</v>
      </c>
      <c r="H70" s="4">
        <v>3</v>
      </c>
      <c r="I70" s="4">
        <v>138</v>
      </c>
      <c r="J70" s="14">
        <v>69</v>
      </c>
      <c r="K70" s="4" t="s">
        <v>40</v>
      </c>
      <c r="L70" s="29"/>
      <c r="M70" s="29">
        <v>20</v>
      </c>
      <c r="N70" s="29">
        <f t="shared" ref="N70:N101" si="11">M70-E70</f>
        <v>4</v>
      </c>
      <c r="O70" s="29" t="s">
        <v>32</v>
      </c>
      <c r="P70" s="29">
        <f>M70*2.5</f>
        <v>50</v>
      </c>
      <c r="Q70" s="29">
        <f t="shared" ref="Q70:Q101" si="12">J70-P70</f>
        <v>19</v>
      </c>
      <c r="R70" s="29"/>
    </row>
    <row r="71" s="17" customFormat="1" ht="22.5" customHeight="1" spans="1:18">
      <c r="A71" s="4">
        <v>63</v>
      </c>
      <c r="B71" s="4">
        <v>104533</v>
      </c>
      <c r="C71" s="29" t="s">
        <v>99</v>
      </c>
      <c r="D71" s="4" t="s">
        <v>110</v>
      </c>
      <c r="E71" s="14">
        <v>15</v>
      </c>
      <c r="F71" s="14">
        <v>18</v>
      </c>
      <c r="G71" s="14">
        <v>22</v>
      </c>
      <c r="H71" s="4">
        <v>3</v>
      </c>
      <c r="I71" s="4">
        <v>135</v>
      </c>
      <c r="J71" s="14">
        <v>66</v>
      </c>
      <c r="K71" s="4" t="s">
        <v>40</v>
      </c>
      <c r="L71" s="29"/>
      <c r="M71" s="29">
        <v>25</v>
      </c>
      <c r="N71" s="29">
        <f t="shared" si="11"/>
        <v>10</v>
      </c>
      <c r="O71" s="29" t="s">
        <v>33</v>
      </c>
      <c r="P71" s="29">
        <f>M71*3</f>
        <v>75</v>
      </c>
      <c r="Q71" s="29"/>
      <c r="R71" s="29">
        <f>P71-J71</f>
        <v>9</v>
      </c>
    </row>
    <row r="72" s="19" customFormat="1" ht="22.5" customHeight="1" spans="1:18">
      <c r="A72" s="8"/>
      <c r="B72" s="8"/>
      <c r="C72" s="31" t="s">
        <v>99</v>
      </c>
      <c r="D72" s="8"/>
      <c r="E72" s="8">
        <f>SUM(E62:E71)</f>
        <v>215</v>
      </c>
      <c r="F72" s="8">
        <f t="shared" ref="F72:R72" si="13">SUM(F62:F71)</f>
        <v>257</v>
      </c>
      <c r="G72" s="8">
        <f t="shared" si="13"/>
        <v>311</v>
      </c>
      <c r="H72" s="8">
        <f t="shared" si="13"/>
        <v>30</v>
      </c>
      <c r="I72" s="8">
        <f t="shared" si="13"/>
        <v>1884</v>
      </c>
      <c r="J72" s="8">
        <f t="shared" si="13"/>
        <v>933</v>
      </c>
      <c r="K72" s="8">
        <f t="shared" si="13"/>
        <v>0</v>
      </c>
      <c r="L72" s="8">
        <f t="shared" si="13"/>
        <v>0</v>
      </c>
      <c r="M72" s="8">
        <f t="shared" si="13"/>
        <v>358</v>
      </c>
      <c r="N72" s="8">
        <f t="shared" si="13"/>
        <v>143</v>
      </c>
      <c r="O72" s="8">
        <f t="shared" si="13"/>
        <v>0</v>
      </c>
      <c r="P72" s="8">
        <f t="shared" si="13"/>
        <v>1019</v>
      </c>
      <c r="Q72" s="8">
        <f t="shared" si="13"/>
        <v>151</v>
      </c>
      <c r="R72" s="8">
        <f t="shared" si="13"/>
        <v>237</v>
      </c>
    </row>
    <row r="73" s="17" customFormat="1" ht="22.5" customHeight="1" spans="1:18">
      <c r="A73" s="4">
        <v>64</v>
      </c>
      <c r="B73" s="4">
        <v>349</v>
      </c>
      <c r="C73" s="4" t="s">
        <v>89</v>
      </c>
      <c r="D73" s="30" t="s">
        <v>111</v>
      </c>
      <c r="E73" s="30">
        <v>70</v>
      </c>
      <c r="F73" s="4">
        <v>84</v>
      </c>
      <c r="G73" s="4">
        <v>100</v>
      </c>
      <c r="H73" s="14">
        <v>1</v>
      </c>
      <c r="I73" s="4">
        <v>322</v>
      </c>
      <c r="J73" s="4">
        <v>100</v>
      </c>
      <c r="K73" s="4" t="s">
        <v>66</v>
      </c>
      <c r="L73" s="29"/>
      <c r="M73" s="29">
        <v>104</v>
      </c>
      <c r="N73" s="29">
        <f t="shared" si="11"/>
        <v>34</v>
      </c>
      <c r="O73" s="29" t="s">
        <v>33</v>
      </c>
      <c r="P73" s="29">
        <f>M73*3</f>
        <v>312</v>
      </c>
      <c r="Q73" s="29"/>
      <c r="R73" s="29">
        <f>P73-J73</f>
        <v>212</v>
      </c>
    </row>
    <row r="74" s="17" customFormat="1" ht="22.5" customHeight="1" spans="1:18">
      <c r="A74" s="4">
        <v>65</v>
      </c>
      <c r="B74" s="4">
        <v>308</v>
      </c>
      <c r="C74" s="4" t="s">
        <v>89</v>
      </c>
      <c r="D74" s="30" t="s">
        <v>112</v>
      </c>
      <c r="E74" s="30">
        <v>35</v>
      </c>
      <c r="F74" s="4">
        <v>42</v>
      </c>
      <c r="G74" s="4">
        <v>51</v>
      </c>
      <c r="H74" s="14">
        <v>3</v>
      </c>
      <c r="I74" s="4">
        <v>192</v>
      </c>
      <c r="J74" s="4">
        <v>153</v>
      </c>
      <c r="K74" s="4" t="s">
        <v>66</v>
      </c>
      <c r="L74" s="29"/>
      <c r="M74" s="29">
        <v>22</v>
      </c>
      <c r="N74" s="29">
        <f t="shared" si="11"/>
        <v>-13</v>
      </c>
      <c r="O74" s="29" t="s">
        <v>175</v>
      </c>
      <c r="P74" s="29">
        <f>M74*2</f>
        <v>44</v>
      </c>
      <c r="Q74" s="29">
        <f t="shared" si="12"/>
        <v>109</v>
      </c>
      <c r="R74" s="29"/>
    </row>
    <row r="75" s="17" customFormat="1" ht="22.5" customHeight="1" spans="1:18">
      <c r="A75" s="4">
        <v>66</v>
      </c>
      <c r="B75" s="4">
        <v>517</v>
      </c>
      <c r="C75" s="4" t="s">
        <v>89</v>
      </c>
      <c r="D75" s="30" t="s">
        <v>113</v>
      </c>
      <c r="E75" s="30">
        <v>48</v>
      </c>
      <c r="F75" s="4">
        <v>59</v>
      </c>
      <c r="G75" s="4">
        <v>71</v>
      </c>
      <c r="H75" s="14">
        <v>3</v>
      </c>
      <c r="I75" s="4">
        <v>411</v>
      </c>
      <c r="J75" s="4">
        <v>213</v>
      </c>
      <c r="K75" s="4" t="s">
        <v>66</v>
      </c>
      <c r="L75" s="29"/>
      <c r="M75" s="29">
        <v>88</v>
      </c>
      <c r="N75" s="29">
        <f t="shared" si="11"/>
        <v>40</v>
      </c>
      <c r="O75" s="29" t="s">
        <v>33</v>
      </c>
      <c r="P75" s="29">
        <f>M75*3</f>
        <v>264</v>
      </c>
      <c r="Q75" s="29"/>
      <c r="R75" s="29">
        <f>P75-J75</f>
        <v>51</v>
      </c>
    </row>
    <row r="76" s="17" customFormat="1" ht="22.5" customHeight="1" spans="1:18">
      <c r="A76" s="4">
        <v>67</v>
      </c>
      <c r="B76" s="4">
        <v>355</v>
      </c>
      <c r="C76" s="4" t="s">
        <v>89</v>
      </c>
      <c r="D76" s="30" t="s">
        <v>114</v>
      </c>
      <c r="E76" s="30">
        <v>65</v>
      </c>
      <c r="F76" s="4">
        <v>78</v>
      </c>
      <c r="G76" s="4">
        <v>94</v>
      </c>
      <c r="H76" s="14">
        <v>3</v>
      </c>
      <c r="I76" s="4">
        <v>561</v>
      </c>
      <c r="J76" s="4">
        <v>282</v>
      </c>
      <c r="K76" s="4" t="s">
        <v>66</v>
      </c>
      <c r="L76" s="29"/>
      <c r="M76" s="29">
        <v>89</v>
      </c>
      <c r="N76" s="29">
        <f t="shared" si="11"/>
        <v>24</v>
      </c>
      <c r="O76" s="29" t="s">
        <v>32</v>
      </c>
      <c r="P76" s="29">
        <f>M76*2.5</f>
        <v>222.5</v>
      </c>
      <c r="Q76" s="29">
        <f t="shared" si="12"/>
        <v>59.5</v>
      </c>
      <c r="R76" s="29"/>
    </row>
    <row r="77" s="17" customFormat="1" ht="22.5" customHeight="1" spans="1:18">
      <c r="A77" s="4">
        <v>68</v>
      </c>
      <c r="B77" s="4">
        <v>578</v>
      </c>
      <c r="C77" s="4" t="s">
        <v>89</v>
      </c>
      <c r="D77" s="30" t="s">
        <v>115</v>
      </c>
      <c r="E77" s="30">
        <v>90</v>
      </c>
      <c r="F77" s="4">
        <v>108</v>
      </c>
      <c r="G77" s="4">
        <v>128</v>
      </c>
      <c r="H77" s="14">
        <v>3</v>
      </c>
      <c r="I77" s="4">
        <v>774</v>
      </c>
      <c r="J77" s="4">
        <v>384</v>
      </c>
      <c r="K77" s="4" t="s">
        <v>66</v>
      </c>
      <c r="L77" s="29"/>
      <c r="M77" s="29">
        <v>200</v>
      </c>
      <c r="N77" s="29">
        <f t="shared" si="11"/>
        <v>110</v>
      </c>
      <c r="O77" s="29" t="s">
        <v>33</v>
      </c>
      <c r="P77" s="29">
        <f>M77*3</f>
        <v>600</v>
      </c>
      <c r="Q77" s="29"/>
      <c r="R77" s="29">
        <f>P77-J77</f>
        <v>216</v>
      </c>
    </row>
    <row r="78" s="17" customFormat="1" ht="22.5" customHeight="1" spans="1:18">
      <c r="A78" s="4">
        <v>69</v>
      </c>
      <c r="B78" s="4">
        <v>391</v>
      </c>
      <c r="C78" s="4" t="s">
        <v>89</v>
      </c>
      <c r="D78" s="30" t="s">
        <v>116</v>
      </c>
      <c r="E78" s="30">
        <v>70</v>
      </c>
      <c r="F78" s="4">
        <v>85</v>
      </c>
      <c r="G78" s="4">
        <v>105</v>
      </c>
      <c r="H78" s="14">
        <v>2</v>
      </c>
      <c r="I78" s="4">
        <v>425</v>
      </c>
      <c r="J78" s="4">
        <v>212</v>
      </c>
      <c r="K78" s="4" t="s">
        <v>44</v>
      </c>
      <c r="L78" s="29"/>
      <c r="M78" s="29">
        <v>100</v>
      </c>
      <c r="N78" s="29">
        <f t="shared" si="11"/>
        <v>30</v>
      </c>
      <c r="O78" s="29" t="s">
        <v>32</v>
      </c>
      <c r="P78" s="29">
        <f>M78*2.5</f>
        <v>250</v>
      </c>
      <c r="Q78" s="29"/>
      <c r="R78" s="29">
        <f>P78-J78</f>
        <v>38</v>
      </c>
    </row>
    <row r="79" s="17" customFormat="1" ht="22.5" customHeight="1" spans="1:18">
      <c r="A79" s="4">
        <v>70</v>
      </c>
      <c r="B79" s="4">
        <v>102478</v>
      </c>
      <c r="C79" s="4" t="s">
        <v>89</v>
      </c>
      <c r="D79" s="30" t="s">
        <v>117</v>
      </c>
      <c r="E79" s="30">
        <v>30</v>
      </c>
      <c r="F79" s="4">
        <v>38</v>
      </c>
      <c r="G79" s="4">
        <v>45</v>
      </c>
      <c r="H79" s="14">
        <v>3</v>
      </c>
      <c r="I79" s="4">
        <v>150</v>
      </c>
      <c r="J79" s="4">
        <v>135</v>
      </c>
      <c r="K79" s="4" t="s">
        <v>66</v>
      </c>
      <c r="L79" s="29"/>
      <c r="M79" s="29">
        <v>33</v>
      </c>
      <c r="N79" s="29">
        <f t="shared" si="11"/>
        <v>3</v>
      </c>
      <c r="O79" s="29" t="s">
        <v>30</v>
      </c>
      <c r="P79" s="29">
        <f>M79*2</f>
        <v>66</v>
      </c>
      <c r="Q79" s="29">
        <f t="shared" si="12"/>
        <v>69</v>
      </c>
      <c r="R79" s="29"/>
    </row>
    <row r="80" s="17" customFormat="1" ht="22.5" customHeight="1" spans="1:18">
      <c r="A80" s="4">
        <v>71</v>
      </c>
      <c r="B80" s="4">
        <v>102479</v>
      </c>
      <c r="C80" s="4" t="s">
        <v>89</v>
      </c>
      <c r="D80" s="30" t="s">
        <v>118</v>
      </c>
      <c r="E80" s="30">
        <v>44</v>
      </c>
      <c r="F80" s="4">
        <v>52.8</v>
      </c>
      <c r="G80" s="4">
        <v>64</v>
      </c>
      <c r="H80" s="14">
        <v>3</v>
      </c>
      <c r="I80" s="4">
        <v>381</v>
      </c>
      <c r="J80" s="4">
        <v>192</v>
      </c>
      <c r="K80" s="4" t="s">
        <v>66</v>
      </c>
      <c r="L80" s="29"/>
      <c r="M80" s="29">
        <v>158</v>
      </c>
      <c r="N80" s="29">
        <f t="shared" si="11"/>
        <v>114</v>
      </c>
      <c r="O80" s="29" t="s">
        <v>33</v>
      </c>
      <c r="P80" s="29">
        <f>M80*3</f>
        <v>474</v>
      </c>
      <c r="Q80" s="29"/>
      <c r="R80" s="29">
        <f>P80-J80</f>
        <v>282</v>
      </c>
    </row>
    <row r="81" s="17" customFormat="1" ht="22.5" customHeight="1" spans="1:18">
      <c r="A81" s="4">
        <v>72</v>
      </c>
      <c r="B81" s="4">
        <v>515</v>
      </c>
      <c r="C81" s="4" t="s">
        <v>89</v>
      </c>
      <c r="D81" s="30" t="s">
        <v>119</v>
      </c>
      <c r="E81" s="30">
        <v>35</v>
      </c>
      <c r="F81" s="4">
        <v>42</v>
      </c>
      <c r="G81" s="4">
        <v>51</v>
      </c>
      <c r="H81" s="14">
        <v>3</v>
      </c>
      <c r="I81" s="4">
        <v>240</v>
      </c>
      <c r="J81" s="4">
        <v>153</v>
      </c>
      <c r="K81" s="4" t="s">
        <v>66</v>
      </c>
      <c r="L81" s="29"/>
      <c r="M81" s="29">
        <v>23</v>
      </c>
      <c r="N81" s="29">
        <f t="shared" si="11"/>
        <v>-12</v>
      </c>
      <c r="O81" s="29" t="s">
        <v>175</v>
      </c>
      <c r="P81" s="29">
        <f>M81*2</f>
        <v>46</v>
      </c>
      <c r="Q81" s="29">
        <f t="shared" si="12"/>
        <v>107</v>
      </c>
      <c r="R81" s="29"/>
    </row>
    <row r="82" s="17" customFormat="1" ht="22.5" customHeight="1" spans="1:18">
      <c r="A82" s="4">
        <v>73</v>
      </c>
      <c r="B82" s="4">
        <v>106865</v>
      </c>
      <c r="C82" s="4" t="s">
        <v>89</v>
      </c>
      <c r="D82" s="30" t="s">
        <v>120</v>
      </c>
      <c r="E82" s="30">
        <v>40</v>
      </c>
      <c r="F82" s="4">
        <v>48</v>
      </c>
      <c r="G82" s="4">
        <v>58</v>
      </c>
      <c r="H82" s="14">
        <v>3</v>
      </c>
      <c r="I82" s="4">
        <v>300</v>
      </c>
      <c r="J82" s="4">
        <v>174</v>
      </c>
      <c r="K82" s="4" t="s">
        <v>66</v>
      </c>
      <c r="L82" s="29"/>
      <c r="M82" s="29">
        <v>58</v>
      </c>
      <c r="N82" s="29">
        <f t="shared" si="11"/>
        <v>18</v>
      </c>
      <c r="O82" s="29" t="s">
        <v>33</v>
      </c>
      <c r="P82" s="29">
        <f>M82*3</f>
        <v>174</v>
      </c>
      <c r="Q82" s="29">
        <f t="shared" si="12"/>
        <v>0</v>
      </c>
      <c r="R82" s="29"/>
    </row>
    <row r="83" s="17" customFormat="1" ht="22.5" customHeight="1" spans="1:18">
      <c r="A83" s="4">
        <v>74</v>
      </c>
      <c r="B83" s="4">
        <v>107829</v>
      </c>
      <c r="C83" s="4" t="s">
        <v>89</v>
      </c>
      <c r="D83" s="30" t="s">
        <v>121</v>
      </c>
      <c r="E83" s="30">
        <v>25</v>
      </c>
      <c r="F83" s="4">
        <v>30</v>
      </c>
      <c r="G83" s="4">
        <v>36</v>
      </c>
      <c r="H83" s="14">
        <v>3</v>
      </c>
      <c r="I83" s="4">
        <v>135</v>
      </c>
      <c r="J83" s="4">
        <v>108</v>
      </c>
      <c r="K83" s="4" t="s">
        <v>66</v>
      </c>
      <c r="L83" s="29"/>
      <c r="M83" s="29">
        <v>40</v>
      </c>
      <c r="N83" s="29">
        <f t="shared" si="11"/>
        <v>15</v>
      </c>
      <c r="O83" s="29" t="s">
        <v>33</v>
      </c>
      <c r="P83" s="29">
        <f>M83*3</f>
        <v>120</v>
      </c>
      <c r="Q83" s="29"/>
      <c r="R83" s="29">
        <f>P83-J83</f>
        <v>12</v>
      </c>
    </row>
    <row r="84" s="17" customFormat="1" ht="22.5" customHeight="1" spans="1:18">
      <c r="A84" s="4">
        <v>75</v>
      </c>
      <c r="B84" s="4">
        <v>723</v>
      </c>
      <c r="C84" s="4" t="s">
        <v>89</v>
      </c>
      <c r="D84" s="30" t="s">
        <v>122</v>
      </c>
      <c r="E84" s="30">
        <v>30</v>
      </c>
      <c r="F84" s="4">
        <v>38</v>
      </c>
      <c r="G84" s="4">
        <v>45</v>
      </c>
      <c r="H84" s="14">
        <v>3</v>
      </c>
      <c r="I84" s="4">
        <v>180</v>
      </c>
      <c r="J84" s="4">
        <v>135</v>
      </c>
      <c r="K84" s="4" t="s">
        <v>66</v>
      </c>
      <c r="L84" s="29"/>
      <c r="M84" s="29">
        <v>28</v>
      </c>
      <c r="N84" s="29">
        <f t="shared" si="11"/>
        <v>-2</v>
      </c>
      <c r="O84" s="29" t="s">
        <v>175</v>
      </c>
      <c r="P84" s="29">
        <f>M84*2</f>
        <v>56</v>
      </c>
      <c r="Q84" s="29">
        <f t="shared" si="12"/>
        <v>79</v>
      </c>
      <c r="R84" s="29"/>
    </row>
    <row r="85" s="17" customFormat="1" ht="22.5" customHeight="1" spans="1:18">
      <c r="A85" s="4">
        <v>76</v>
      </c>
      <c r="B85" s="4">
        <v>511</v>
      </c>
      <c r="C85" s="4" t="s">
        <v>89</v>
      </c>
      <c r="D85" s="30" t="s">
        <v>123</v>
      </c>
      <c r="E85" s="30">
        <v>47</v>
      </c>
      <c r="F85" s="4">
        <v>56.4</v>
      </c>
      <c r="G85" s="4">
        <v>68</v>
      </c>
      <c r="H85" s="14">
        <v>3</v>
      </c>
      <c r="I85" s="4">
        <v>402</v>
      </c>
      <c r="J85" s="4">
        <v>204</v>
      </c>
      <c r="K85" s="4" t="s">
        <v>66</v>
      </c>
      <c r="L85" s="29"/>
      <c r="M85" s="29">
        <v>95</v>
      </c>
      <c r="N85" s="29">
        <f t="shared" si="11"/>
        <v>48</v>
      </c>
      <c r="O85" s="29" t="s">
        <v>33</v>
      </c>
      <c r="P85" s="29">
        <f>M85*3</f>
        <v>285</v>
      </c>
      <c r="Q85" s="29"/>
      <c r="R85" s="29">
        <f>P85-J85</f>
        <v>81</v>
      </c>
    </row>
    <row r="86" s="17" customFormat="1" ht="22.5" customHeight="1" spans="1:18">
      <c r="A86" s="4">
        <v>77</v>
      </c>
      <c r="B86" s="4">
        <v>747</v>
      </c>
      <c r="C86" s="4" t="s">
        <v>89</v>
      </c>
      <c r="D86" s="4" t="s">
        <v>124</v>
      </c>
      <c r="E86" s="4">
        <v>26</v>
      </c>
      <c r="F86" s="4">
        <v>34</v>
      </c>
      <c r="G86" s="4">
        <v>40</v>
      </c>
      <c r="H86" s="14" t="s">
        <v>30</v>
      </c>
      <c r="I86" s="4">
        <v>104</v>
      </c>
      <c r="J86" s="4">
        <v>52</v>
      </c>
      <c r="K86" s="4" t="s">
        <v>44</v>
      </c>
      <c r="L86" s="29"/>
      <c r="M86" s="29">
        <v>12</v>
      </c>
      <c r="N86" s="29">
        <f t="shared" si="11"/>
        <v>-14</v>
      </c>
      <c r="O86" s="29" t="s">
        <v>175</v>
      </c>
      <c r="P86" s="29">
        <f>M86*2</f>
        <v>24</v>
      </c>
      <c r="Q86" s="29">
        <f t="shared" si="12"/>
        <v>28</v>
      </c>
      <c r="R86" s="29"/>
    </row>
    <row r="87" s="17" customFormat="1" ht="22.5" customHeight="1" spans="1:18">
      <c r="A87" s="4">
        <v>78</v>
      </c>
      <c r="B87" s="4">
        <v>742</v>
      </c>
      <c r="C87" s="4" t="s">
        <v>89</v>
      </c>
      <c r="D87" s="30" t="s">
        <v>125</v>
      </c>
      <c r="E87" s="30">
        <v>45</v>
      </c>
      <c r="F87" s="4">
        <v>54</v>
      </c>
      <c r="G87" s="4">
        <v>65</v>
      </c>
      <c r="H87" s="14">
        <v>3</v>
      </c>
      <c r="I87" s="4">
        <v>312</v>
      </c>
      <c r="J87" s="4">
        <v>195</v>
      </c>
      <c r="K87" s="4" t="s">
        <v>66</v>
      </c>
      <c r="L87" s="29"/>
      <c r="M87" s="29">
        <v>53</v>
      </c>
      <c r="N87" s="29">
        <f t="shared" si="11"/>
        <v>8</v>
      </c>
      <c r="O87" s="29" t="s">
        <v>30</v>
      </c>
      <c r="P87" s="29">
        <f>M87*2</f>
        <v>106</v>
      </c>
      <c r="Q87" s="29">
        <f t="shared" si="12"/>
        <v>89</v>
      </c>
      <c r="R87" s="29"/>
    </row>
    <row r="88" s="17" customFormat="1" ht="22.5" customHeight="1" spans="1:18">
      <c r="A88" s="4">
        <v>79</v>
      </c>
      <c r="B88" s="4">
        <v>373</v>
      </c>
      <c r="C88" s="4" t="s">
        <v>89</v>
      </c>
      <c r="D88" s="30" t="s">
        <v>126</v>
      </c>
      <c r="E88" s="30">
        <v>45</v>
      </c>
      <c r="F88" s="4">
        <v>54</v>
      </c>
      <c r="G88" s="4">
        <v>65</v>
      </c>
      <c r="H88" s="14">
        <v>1</v>
      </c>
      <c r="I88" s="4">
        <v>156</v>
      </c>
      <c r="J88" s="4">
        <v>65</v>
      </c>
      <c r="K88" s="4" t="s">
        <v>66</v>
      </c>
      <c r="L88" s="29"/>
      <c r="M88" s="29">
        <v>25</v>
      </c>
      <c r="N88" s="29">
        <f t="shared" si="11"/>
        <v>-20</v>
      </c>
      <c r="O88" s="29" t="s">
        <v>175</v>
      </c>
      <c r="P88" s="29">
        <f>M88*2</f>
        <v>50</v>
      </c>
      <c r="Q88" s="29">
        <f t="shared" si="12"/>
        <v>15</v>
      </c>
      <c r="R88" s="29"/>
    </row>
    <row r="89" s="17" customFormat="1" ht="22.5" customHeight="1" spans="1:18">
      <c r="A89" s="4">
        <v>80</v>
      </c>
      <c r="B89" s="4">
        <v>572</v>
      </c>
      <c r="C89" s="4" t="s">
        <v>89</v>
      </c>
      <c r="D89" s="4" t="s">
        <v>127</v>
      </c>
      <c r="E89" s="4">
        <v>45</v>
      </c>
      <c r="F89" s="4">
        <v>54</v>
      </c>
      <c r="G89" s="4">
        <v>65</v>
      </c>
      <c r="H89" s="14">
        <v>3</v>
      </c>
      <c r="I89" s="4">
        <v>390</v>
      </c>
      <c r="J89" s="4">
        <v>195</v>
      </c>
      <c r="K89" s="4" t="s">
        <v>44</v>
      </c>
      <c r="L89" s="29"/>
      <c r="M89" s="29">
        <v>38</v>
      </c>
      <c r="N89" s="29">
        <f t="shared" si="11"/>
        <v>-7</v>
      </c>
      <c r="O89" s="29" t="s">
        <v>175</v>
      </c>
      <c r="P89" s="29">
        <f>M89*2</f>
        <v>76</v>
      </c>
      <c r="Q89" s="29">
        <f t="shared" si="12"/>
        <v>119</v>
      </c>
      <c r="R89" s="29"/>
    </row>
    <row r="90" s="17" customFormat="1" ht="22.5" customHeight="1" spans="1:18">
      <c r="A90" s="4">
        <v>81</v>
      </c>
      <c r="B90" s="4">
        <v>102935</v>
      </c>
      <c r="C90" s="4" t="s">
        <v>89</v>
      </c>
      <c r="D90" s="30" t="s">
        <v>128</v>
      </c>
      <c r="E90" s="30">
        <v>43</v>
      </c>
      <c r="F90" s="4">
        <v>51.6</v>
      </c>
      <c r="G90" s="4">
        <v>62</v>
      </c>
      <c r="H90" s="14">
        <v>3</v>
      </c>
      <c r="I90" s="4">
        <v>372</v>
      </c>
      <c r="J90" s="4">
        <v>186</v>
      </c>
      <c r="K90" s="4" t="s">
        <v>66</v>
      </c>
      <c r="L90" s="29"/>
      <c r="M90" s="29">
        <v>91</v>
      </c>
      <c r="N90" s="29">
        <f t="shared" si="11"/>
        <v>48</v>
      </c>
      <c r="O90" s="29" t="s">
        <v>33</v>
      </c>
      <c r="P90" s="29">
        <f>M90*3</f>
        <v>273</v>
      </c>
      <c r="Q90" s="29"/>
      <c r="R90" s="29">
        <f>P90-J90</f>
        <v>87</v>
      </c>
    </row>
    <row r="91" s="17" customFormat="1" ht="22.5" customHeight="1" spans="1:18">
      <c r="A91" s="4">
        <v>82</v>
      </c>
      <c r="B91" s="4">
        <v>337</v>
      </c>
      <c r="C91" s="4" t="s">
        <v>89</v>
      </c>
      <c r="D91" s="30" t="s">
        <v>129</v>
      </c>
      <c r="E91" s="30">
        <v>380</v>
      </c>
      <c r="F91" s="4">
        <v>456</v>
      </c>
      <c r="G91" s="4">
        <v>540</v>
      </c>
      <c r="H91" s="14">
        <v>3</v>
      </c>
      <c r="I91" s="4">
        <v>3900</v>
      </c>
      <c r="J91" s="4">
        <v>1620</v>
      </c>
      <c r="K91" s="4" t="s">
        <v>66</v>
      </c>
      <c r="L91" s="29"/>
      <c r="M91" s="29">
        <v>528</v>
      </c>
      <c r="N91" s="29">
        <f t="shared" si="11"/>
        <v>148</v>
      </c>
      <c r="O91" s="29" t="s">
        <v>32</v>
      </c>
      <c r="P91" s="29">
        <f>M91*2.5</f>
        <v>1320</v>
      </c>
      <c r="Q91" s="29">
        <f t="shared" si="12"/>
        <v>300</v>
      </c>
      <c r="R91" s="29"/>
    </row>
    <row r="92" s="17" customFormat="1" ht="22.5" customHeight="1" spans="1:18">
      <c r="A92" s="4">
        <v>83</v>
      </c>
      <c r="B92" s="4">
        <v>718</v>
      </c>
      <c r="C92" s="30" t="s">
        <v>89</v>
      </c>
      <c r="D92" s="4" t="s">
        <v>130</v>
      </c>
      <c r="E92" s="30">
        <v>10</v>
      </c>
      <c r="F92" s="30">
        <v>12</v>
      </c>
      <c r="G92" s="4">
        <v>15</v>
      </c>
      <c r="H92" s="4">
        <v>2</v>
      </c>
      <c r="I92" s="4">
        <v>62.5</v>
      </c>
      <c r="J92" s="30">
        <v>45</v>
      </c>
      <c r="K92" s="4" t="s">
        <v>40</v>
      </c>
      <c r="L92" s="29"/>
      <c r="M92" s="29">
        <v>19</v>
      </c>
      <c r="N92" s="29">
        <f t="shared" si="11"/>
        <v>9</v>
      </c>
      <c r="O92" s="29" t="s">
        <v>33</v>
      </c>
      <c r="P92" s="29">
        <f>M92*3</f>
        <v>57</v>
      </c>
      <c r="Q92" s="29"/>
      <c r="R92" s="29">
        <f>P92-J92</f>
        <v>12</v>
      </c>
    </row>
    <row r="93" s="17" customFormat="1" ht="22.5" customHeight="1" spans="1:18">
      <c r="A93" s="4">
        <v>84</v>
      </c>
      <c r="B93" s="4">
        <v>744</v>
      </c>
      <c r="C93" s="4" t="s">
        <v>89</v>
      </c>
      <c r="D93" s="30" t="s">
        <v>131</v>
      </c>
      <c r="E93" s="30">
        <v>46</v>
      </c>
      <c r="F93" s="4">
        <v>55.2</v>
      </c>
      <c r="G93" s="4">
        <v>67</v>
      </c>
      <c r="H93" s="14">
        <v>1</v>
      </c>
      <c r="I93" s="4">
        <v>182</v>
      </c>
      <c r="J93" s="4">
        <v>67</v>
      </c>
      <c r="K93" s="4" t="s">
        <v>66</v>
      </c>
      <c r="L93" s="29"/>
      <c r="M93" s="29">
        <v>49</v>
      </c>
      <c r="N93" s="29">
        <f t="shared" si="11"/>
        <v>3</v>
      </c>
      <c r="O93" s="29" t="s">
        <v>30</v>
      </c>
      <c r="P93" s="29">
        <f>M93*2</f>
        <v>98</v>
      </c>
      <c r="Q93" s="29"/>
      <c r="R93" s="29">
        <f>P93-J93</f>
        <v>31</v>
      </c>
    </row>
    <row r="94" s="19" customFormat="1" ht="22.5" customHeight="1" spans="1:18">
      <c r="A94" s="8"/>
      <c r="B94" s="8"/>
      <c r="C94" s="8" t="s">
        <v>89</v>
      </c>
      <c r="D94" s="10"/>
      <c r="E94" s="10">
        <f>SUM(E73:E93)</f>
        <v>1269</v>
      </c>
      <c r="F94" s="10">
        <f t="shared" ref="F94:R94" si="14">SUM(F73:F93)</f>
        <v>1532</v>
      </c>
      <c r="G94" s="10">
        <f t="shared" si="14"/>
        <v>1835</v>
      </c>
      <c r="H94" s="10">
        <f t="shared" si="14"/>
        <v>52</v>
      </c>
      <c r="I94" s="10">
        <f t="shared" si="14"/>
        <v>9951.5</v>
      </c>
      <c r="J94" s="10">
        <f t="shared" si="14"/>
        <v>4870</v>
      </c>
      <c r="K94" s="10">
        <f t="shared" si="14"/>
        <v>0</v>
      </c>
      <c r="L94" s="10">
        <f t="shared" si="14"/>
        <v>0</v>
      </c>
      <c r="M94" s="10">
        <f t="shared" si="14"/>
        <v>1853</v>
      </c>
      <c r="N94" s="10">
        <f t="shared" si="14"/>
        <v>584</v>
      </c>
      <c r="O94" s="10">
        <f t="shared" si="14"/>
        <v>0</v>
      </c>
      <c r="P94" s="10">
        <f t="shared" si="14"/>
        <v>4917.5</v>
      </c>
      <c r="Q94" s="10">
        <f t="shared" si="14"/>
        <v>974.5</v>
      </c>
      <c r="R94" s="10">
        <f t="shared" si="14"/>
        <v>1022</v>
      </c>
    </row>
    <row r="95" s="17" customFormat="1" ht="22.5" customHeight="1" spans="1:18">
      <c r="A95" s="4">
        <v>85</v>
      </c>
      <c r="B95" s="4">
        <v>399</v>
      </c>
      <c r="C95" s="4" t="s">
        <v>132</v>
      </c>
      <c r="D95" s="4" t="s">
        <v>133</v>
      </c>
      <c r="E95" s="4">
        <v>50</v>
      </c>
      <c r="F95" s="4">
        <v>60</v>
      </c>
      <c r="G95" s="4">
        <v>70</v>
      </c>
      <c r="H95" s="14">
        <v>3</v>
      </c>
      <c r="I95" s="4">
        <v>420</v>
      </c>
      <c r="J95" s="4">
        <v>210</v>
      </c>
      <c r="K95" s="4" t="s">
        <v>44</v>
      </c>
      <c r="L95" s="29"/>
      <c r="M95" s="29">
        <v>63</v>
      </c>
      <c r="N95" s="29">
        <f t="shared" si="11"/>
        <v>13</v>
      </c>
      <c r="O95" s="29" t="s">
        <v>32</v>
      </c>
      <c r="P95" s="29">
        <f>M95*2.5</f>
        <v>157.5</v>
      </c>
      <c r="Q95" s="29">
        <f t="shared" si="12"/>
        <v>52.5</v>
      </c>
      <c r="R95" s="29"/>
    </row>
    <row r="96" s="17" customFormat="1" ht="22.5" customHeight="1" spans="1:18">
      <c r="A96" s="4">
        <v>86</v>
      </c>
      <c r="B96" s="4">
        <v>573</v>
      </c>
      <c r="C96" s="4" t="s">
        <v>132</v>
      </c>
      <c r="D96" s="30" t="s">
        <v>134</v>
      </c>
      <c r="E96" s="30">
        <v>25</v>
      </c>
      <c r="F96" s="4">
        <v>30</v>
      </c>
      <c r="G96" s="4">
        <v>36</v>
      </c>
      <c r="H96" s="14">
        <v>3</v>
      </c>
      <c r="I96" s="4">
        <v>180</v>
      </c>
      <c r="J96" s="4">
        <v>108</v>
      </c>
      <c r="K96" s="4" t="s">
        <v>66</v>
      </c>
      <c r="L96" s="29"/>
      <c r="M96" s="29">
        <v>20</v>
      </c>
      <c r="N96" s="29">
        <f t="shared" si="11"/>
        <v>-5</v>
      </c>
      <c r="O96" s="29" t="s">
        <v>175</v>
      </c>
      <c r="P96" s="29">
        <f>M96*2</f>
        <v>40</v>
      </c>
      <c r="Q96" s="29">
        <f t="shared" si="12"/>
        <v>68</v>
      </c>
      <c r="R96" s="29"/>
    </row>
    <row r="97" s="17" customFormat="1" ht="22.5" customHeight="1" spans="1:18">
      <c r="A97" s="4">
        <v>87</v>
      </c>
      <c r="B97" s="4">
        <v>598</v>
      </c>
      <c r="C97" s="4" t="s">
        <v>132</v>
      </c>
      <c r="D97" s="30" t="s">
        <v>135</v>
      </c>
      <c r="E97" s="30">
        <v>40</v>
      </c>
      <c r="F97" s="4">
        <v>48</v>
      </c>
      <c r="G97" s="4">
        <v>58</v>
      </c>
      <c r="H97" s="14">
        <v>3</v>
      </c>
      <c r="I97" s="4">
        <v>303</v>
      </c>
      <c r="J97" s="4">
        <v>174</v>
      </c>
      <c r="K97" s="4" t="s">
        <v>66</v>
      </c>
      <c r="L97" s="29"/>
      <c r="M97" s="29">
        <v>91</v>
      </c>
      <c r="N97" s="29">
        <f t="shared" si="11"/>
        <v>51</v>
      </c>
      <c r="O97" s="29" t="s">
        <v>33</v>
      </c>
      <c r="P97" s="29">
        <f>M97*3</f>
        <v>273</v>
      </c>
      <c r="Q97" s="29"/>
      <c r="R97" s="29">
        <f>P97-J97</f>
        <v>99</v>
      </c>
    </row>
    <row r="98" s="17" customFormat="1" ht="22.5" customHeight="1" spans="1:18">
      <c r="A98" s="4">
        <v>88</v>
      </c>
      <c r="B98" s="4">
        <v>546</v>
      </c>
      <c r="C98" s="4" t="s">
        <v>132</v>
      </c>
      <c r="D98" s="30" t="s">
        <v>136</v>
      </c>
      <c r="E98" s="30">
        <v>42</v>
      </c>
      <c r="F98" s="4">
        <v>50.4</v>
      </c>
      <c r="G98" s="4">
        <v>62</v>
      </c>
      <c r="H98" s="14">
        <v>3</v>
      </c>
      <c r="I98" s="4">
        <v>360</v>
      </c>
      <c r="J98" s="4">
        <v>186</v>
      </c>
      <c r="K98" s="4" t="s">
        <v>66</v>
      </c>
      <c r="L98" s="29"/>
      <c r="M98" s="29">
        <v>152</v>
      </c>
      <c r="N98" s="29">
        <f t="shared" si="11"/>
        <v>110</v>
      </c>
      <c r="O98" s="29" t="s">
        <v>33</v>
      </c>
      <c r="P98" s="29">
        <f>M98*3</f>
        <v>456</v>
      </c>
      <c r="Q98" s="29"/>
      <c r="R98" s="29">
        <f>P98-J98</f>
        <v>270</v>
      </c>
    </row>
    <row r="99" s="17" customFormat="1" ht="22.5" customHeight="1" spans="1:18">
      <c r="A99" s="4">
        <v>89</v>
      </c>
      <c r="B99" s="4">
        <v>377</v>
      </c>
      <c r="C99" s="4" t="s">
        <v>132</v>
      </c>
      <c r="D99" s="14" t="s">
        <v>137</v>
      </c>
      <c r="E99" s="30">
        <v>50</v>
      </c>
      <c r="F99" s="4">
        <v>60</v>
      </c>
      <c r="G99" s="4">
        <v>70</v>
      </c>
      <c r="H99" s="14" t="s">
        <v>138</v>
      </c>
      <c r="I99" s="4">
        <v>420</v>
      </c>
      <c r="J99" s="4">
        <v>210</v>
      </c>
      <c r="K99" s="4" t="s">
        <v>44</v>
      </c>
      <c r="L99" s="29"/>
      <c r="M99" s="29">
        <v>52</v>
      </c>
      <c r="N99" s="29">
        <f t="shared" si="11"/>
        <v>2</v>
      </c>
      <c r="O99" s="29" t="s">
        <v>30</v>
      </c>
      <c r="P99" s="29">
        <f>M99*2</f>
        <v>104</v>
      </c>
      <c r="Q99" s="29">
        <f t="shared" si="12"/>
        <v>106</v>
      </c>
      <c r="R99" s="29"/>
    </row>
    <row r="100" s="17" customFormat="1" ht="22.5" customHeight="1" spans="1:18">
      <c r="A100" s="4">
        <v>90</v>
      </c>
      <c r="B100" s="4">
        <v>105396</v>
      </c>
      <c r="C100" s="4" t="s">
        <v>132</v>
      </c>
      <c r="D100" s="30" t="s">
        <v>139</v>
      </c>
      <c r="E100" s="30">
        <v>35</v>
      </c>
      <c r="F100" s="4">
        <v>42</v>
      </c>
      <c r="G100" s="4">
        <v>51</v>
      </c>
      <c r="H100" s="14">
        <v>3</v>
      </c>
      <c r="I100" s="4">
        <v>282</v>
      </c>
      <c r="J100" s="4">
        <v>153</v>
      </c>
      <c r="K100" s="4" t="s">
        <v>66</v>
      </c>
      <c r="L100" s="29"/>
      <c r="M100" s="29">
        <v>39</v>
      </c>
      <c r="N100" s="29">
        <f t="shared" si="11"/>
        <v>4</v>
      </c>
      <c r="O100" s="29" t="s">
        <v>30</v>
      </c>
      <c r="P100" s="29">
        <f>M100*2</f>
        <v>78</v>
      </c>
      <c r="Q100" s="29">
        <f t="shared" si="12"/>
        <v>75</v>
      </c>
      <c r="R100" s="29"/>
    </row>
    <row r="101" s="17" customFormat="1" ht="22.5" customHeight="1" spans="1:18">
      <c r="A101" s="4">
        <v>91</v>
      </c>
      <c r="B101" s="4">
        <v>545</v>
      </c>
      <c r="C101" s="4" t="s">
        <v>132</v>
      </c>
      <c r="D101" s="30" t="s">
        <v>140</v>
      </c>
      <c r="E101" s="30">
        <v>25</v>
      </c>
      <c r="F101" s="4">
        <v>30</v>
      </c>
      <c r="G101" s="4">
        <v>36</v>
      </c>
      <c r="H101" s="14">
        <v>3</v>
      </c>
      <c r="I101" s="4">
        <v>150</v>
      </c>
      <c r="J101" s="4">
        <v>108</v>
      </c>
      <c r="K101" s="4" t="s">
        <v>66</v>
      </c>
      <c r="L101" s="29"/>
      <c r="M101" s="29">
        <v>48</v>
      </c>
      <c r="N101" s="29">
        <f t="shared" si="11"/>
        <v>23</v>
      </c>
      <c r="O101" s="29" t="s">
        <v>33</v>
      </c>
      <c r="P101" s="29">
        <f>M101*3</f>
        <v>144</v>
      </c>
      <c r="Q101" s="29"/>
      <c r="R101" s="29">
        <f>P101-J101</f>
        <v>36</v>
      </c>
    </row>
    <row r="102" s="17" customFormat="1" ht="22.5" customHeight="1" spans="1:18">
      <c r="A102" s="4">
        <v>92</v>
      </c>
      <c r="B102" s="4">
        <v>707</v>
      </c>
      <c r="C102" s="4" t="s">
        <v>132</v>
      </c>
      <c r="D102" s="30" t="s">
        <v>141</v>
      </c>
      <c r="E102" s="30">
        <v>110</v>
      </c>
      <c r="F102" s="4">
        <v>132</v>
      </c>
      <c r="G102" s="4">
        <v>158</v>
      </c>
      <c r="H102" s="14">
        <v>3</v>
      </c>
      <c r="I102" s="4">
        <v>972</v>
      </c>
      <c r="J102" s="4">
        <v>474</v>
      </c>
      <c r="K102" s="4" t="s">
        <v>66</v>
      </c>
      <c r="L102" s="29"/>
      <c r="M102" s="29">
        <v>150</v>
      </c>
      <c r="N102" s="29">
        <f t="shared" ref="N102:N125" si="15">M102-E102</f>
        <v>40</v>
      </c>
      <c r="O102" s="29" t="s">
        <v>32</v>
      </c>
      <c r="P102" s="29">
        <f>M102*2.5</f>
        <v>375</v>
      </c>
      <c r="Q102" s="29">
        <f t="shared" ref="Q102:Q126" si="16">J102-P102</f>
        <v>99</v>
      </c>
      <c r="R102" s="29"/>
    </row>
    <row r="103" s="17" customFormat="1" ht="22.5" customHeight="1" spans="1:18">
      <c r="A103" s="4">
        <v>93</v>
      </c>
      <c r="B103" s="4">
        <v>104430</v>
      </c>
      <c r="C103" s="4" t="s">
        <v>132</v>
      </c>
      <c r="D103" s="30" t="s">
        <v>142</v>
      </c>
      <c r="E103" s="30">
        <v>21</v>
      </c>
      <c r="F103" s="4">
        <v>25</v>
      </c>
      <c r="G103" s="4">
        <v>30</v>
      </c>
      <c r="H103" s="14">
        <v>3</v>
      </c>
      <c r="I103" s="4">
        <v>180</v>
      </c>
      <c r="J103" s="4">
        <v>90</v>
      </c>
      <c r="K103" s="4" t="s">
        <v>44</v>
      </c>
      <c r="L103" s="29"/>
      <c r="M103" s="29">
        <v>20</v>
      </c>
      <c r="N103" s="29">
        <f t="shared" si="15"/>
        <v>-1</v>
      </c>
      <c r="O103" s="29" t="s">
        <v>175</v>
      </c>
      <c r="P103" s="29">
        <f>M103*2</f>
        <v>40</v>
      </c>
      <c r="Q103" s="29">
        <f t="shared" si="16"/>
        <v>50</v>
      </c>
      <c r="R103" s="29"/>
    </row>
    <row r="104" s="17" customFormat="1" ht="22.5" customHeight="1" spans="1:18">
      <c r="A104" s="4">
        <v>94</v>
      </c>
      <c r="B104" s="4">
        <v>571</v>
      </c>
      <c r="C104" s="4" t="s">
        <v>132</v>
      </c>
      <c r="D104" s="30" t="s">
        <v>143</v>
      </c>
      <c r="E104" s="30">
        <v>95</v>
      </c>
      <c r="F104" s="4">
        <v>109</v>
      </c>
      <c r="G104" s="4">
        <v>130</v>
      </c>
      <c r="H104" s="14">
        <v>3</v>
      </c>
      <c r="I104" s="4">
        <v>780</v>
      </c>
      <c r="J104" s="4">
        <v>390</v>
      </c>
      <c r="K104" s="4" t="s">
        <v>44</v>
      </c>
      <c r="L104" s="29"/>
      <c r="M104" s="29">
        <v>104</v>
      </c>
      <c r="N104" s="29">
        <f t="shared" si="15"/>
        <v>9</v>
      </c>
      <c r="O104" s="29" t="s">
        <v>30</v>
      </c>
      <c r="P104" s="29">
        <f>M104*2</f>
        <v>208</v>
      </c>
      <c r="Q104" s="29">
        <f t="shared" si="16"/>
        <v>182</v>
      </c>
      <c r="R104" s="29"/>
    </row>
    <row r="105" s="17" customFormat="1" ht="22.5" customHeight="1" spans="1:18">
      <c r="A105" s="4">
        <v>95</v>
      </c>
      <c r="B105" s="4">
        <v>712</v>
      </c>
      <c r="C105" s="4" t="s">
        <v>132</v>
      </c>
      <c r="D105" s="30" t="s">
        <v>144</v>
      </c>
      <c r="E105" s="30">
        <v>145</v>
      </c>
      <c r="F105" s="4">
        <v>174</v>
      </c>
      <c r="G105" s="4">
        <v>207</v>
      </c>
      <c r="H105" s="14">
        <v>3</v>
      </c>
      <c r="I105" s="4">
        <v>1575</v>
      </c>
      <c r="J105" s="4">
        <v>621</v>
      </c>
      <c r="K105" s="4" t="s">
        <v>66</v>
      </c>
      <c r="L105" s="29"/>
      <c r="M105" s="29">
        <v>267</v>
      </c>
      <c r="N105" s="29">
        <f t="shared" si="15"/>
        <v>122</v>
      </c>
      <c r="O105" s="29" t="s">
        <v>33</v>
      </c>
      <c r="P105" s="29">
        <f>M105*3</f>
        <v>801</v>
      </c>
      <c r="Q105" s="29"/>
      <c r="R105" s="29">
        <f>P105-J105</f>
        <v>180</v>
      </c>
    </row>
    <row r="106" s="17" customFormat="1" ht="22.5" customHeight="1" spans="1:18">
      <c r="A106" s="4">
        <v>96</v>
      </c>
      <c r="B106" s="4">
        <v>737</v>
      </c>
      <c r="C106" s="4" t="s">
        <v>132</v>
      </c>
      <c r="D106" s="30" t="s">
        <v>145</v>
      </c>
      <c r="E106" s="30">
        <v>35</v>
      </c>
      <c r="F106" s="4">
        <v>43</v>
      </c>
      <c r="G106" s="4">
        <v>55</v>
      </c>
      <c r="H106" s="14">
        <v>3</v>
      </c>
      <c r="I106" s="4">
        <v>330</v>
      </c>
      <c r="J106" s="4">
        <v>165</v>
      </c>
      <c r="K106" s="4" t="s">
        <v>44</v>
      </c>
      <c r="L106" s="29"/>
      <c r="M106" s="29">
        <v>74</v>
      </c>
      <c r="N106" s="29">
        <f t="shared" si="15"/>
        <v>39</v>
      </c>
      <c r="O106" s="29" t="s">
        <v>33</v>
      </c>
      <c r="P106" s="29">
        <f>M106*3</f>
        <v>222</v>
      </c>
      <c r="Q106" s="29"/>
      <c r="R106" s="29">
        <f>P106-J106</f>
        <v>57</v>
      </c>
    </row>
    <row r="107" s="17" customFormat="1" ht="22.5" customHeight="1" spans="1:18">
      <c r="A107" s="4">
        <v>97</v>
      </c>
      <c r="B107" s="4">
        <v>733</v>
      </c>
      <c r="C107" s="4" t="s">
        <v>132</v>
      </c>
      <c r="D107" s="30" t="s">
        <v>146</v>
      </c>
      <c r="E107" s="30">
        <v>25</v>
      </c>
      <c r="F107" s="4">
        <v>30</v>
      </c>
      <c r="G107" s="4">
        <v>36</v>
      </c>
      <c r="H107" s="14">
        <v>3</v>
      </c>
      <c r="I107" s="4">
        <v>150</v>
      </c>
      <c r="J107" s="4">
        <v>108</v>
      </c>
      <c r="K107" s="4" t="s">
        <v>66</v>
      </c>
      <c r="L107" s="29"/>
      <c r="M107" s="29">
        <v>5</v>
      </c>
      <c r="N107" s="29">
        <f t="shared" si="15"/>
        <v>-20</v>
      </c>
      <c r="O107" s="29" t="s">
        <v>175</v>
      </c>
      <c r="P107" s="29">
        <f>M107*2</f>
        <v>10</v>
      </c>
      <c r="Q107" s="29">
        <f t="shared" si="16"/>
        <v>98</v>
      </c>
      <c r="R107" s="29"/>
    </row>
    <row r="108" s="17" customFormat="1" ht="22.5" customHeight="1" spans="1:18">
      <c r="A108" s="4">
        <v>98</v>
      </c>
      <c r="B108" s="4">
        <v>724</v>
      </c>
      <c r="C108" s="4" t="s">
        <v>132</v>
      </c>
      <c r="D108" s="30" t="s">
        <v>147</v>
      </c>
      <c r="E108" s="30">
        <v>58</v>
      </c>
      <c r="F108" s="4">
        <v>69.6</v>
      </c>
      <c r="G108" s="4">
        <v>83</v>
      </c>
      <c r="H108" s="14">
        <v>3</v>
      </c>
      <c r="I108" s="4">
        <v>498</v>
      </c>
      <c r="J108" s="4">
        <v>249</v>
      </c>
      <c r="K108" s="4" t="s">
        <v>66</v>
      </c>
      <c r="L108" s="29"/>
      <c r="M108" s="29">
        <v>49</v>
      </c>
      <c r="N108" s="29">
        <f t="shared" si="15"/>
        <v>-9</v>
      </c>
      <c r="O108" s="29" t="s">
        <v>175</v>
      </c>
      <c r="P108" s="29">
        <f>M108*2</f>
        <v>98</v>
      </c>
      <c r="Q108" s="29">
        <f t="shared" si="16"/>
        <v>151</v>
      </c>
      <c r="R108" s="29"/>
    </row>
    <row r="109" s="17" customFormat="1" ht="22.5" customHeight="1" spans="1:18">
      <c r="A109" s="4">
        <v>99</v>
      </c>
      <c r="B109" s="4">
        <v>106568</v>
      </c>
      <c r="C109" s="4" t="s">
        <v>132</v>
      </c>
      <c r="D109" s="30" t="s">
        <v>148</v>
      </c>
      <c r="E109" s="30">
        <v>25</v>
      </c>
      <c r="F109" s="4">
        <v>30</v>
      </c>
      <c r="G109" s="4">
        <v>36</v>
      </c>
      <c r="H109" s="14">
        <v>3</v>
      </c>
      <c r="I109" s="4">
        <v>150</v>
      </c>
      <c r="J109" s="4">
        <v>108</v>
      </c>
      <c r="K109" s="4" t="s">
        <v>66</v>
      </c>
      <c r="L109" s="29"/>
      <c r="M109" s="29">
        <v>21</v>
      </c>
      <c r="N109" s="29">
        <f t="shared" si="15"/>
        <v>-4</v>
      </c>
      <c r="O109" s="29" t="s">
        <v>175</v>
      </c>
      <c r="P109" s="29">
        <f>M109*2</f>
        <v>42</v>
      </c>
      <c r="Q109" s="29">
        <f t="shared" si="16"/>
        <v>66</v>
      </c>
      <c r="R109" s="29"/>
    </row>
    <row r="110" s="17" customFormat="1" ht="22.5" customHeight="1" spans="1:18">
      <c r="A110" s="4">
        <v>100</v>
      </c>
      <c r="B110" s="4">
        <v>740</v>
      </c>
      <c r="C110" s="4" t="s">
        <v>132</v>
      </c>
      <c r="D110" s="30" t="s">
        <v>149</v>
      </c>
      <c r="E110" s="30">
        <v>38</v>
      </c>
      <c r="F110" s="4">
        <v>45</v>
      </c>
      <c r="G110" s="4">
        <v>54</v>
      </c>
      <c r="H110" s="14" t="s">
        <v>30</v>
      </c>
      <c r="I110" s="4">
        <v>150</v>
      </c>
      <c r="J110" s="4">
        <v>76</v>
      </c>
      <c r="K110" s="4" t="s">
        <v>44</v>
      </c>
      <c r="L110" s="29"/>
      <c r="M110" s="29">
        <v>46</v>
      </c>
      <c r="N110" s="29">
        <f t="shared" si="15"/>
        <v>8</v>
      </c>
      <c r="O110" s="29" t="s">
        <v>32</v>
      </c>
      <c r="P110" s="29">
        <f>M110*2.5</f>
        <v>115</v>
      </c>
      <c r="Q110" s="29"/>
      <c r="R110" s="29">
        <f>P110-J110</f>
        <v>39</v>
      </c>
    </row>
    <row r="111" s="17" customFormat="1" ht="22.5" customHeight="1" spans="1:18">
      <c r="A111" s="4">
        <v>101</v>
      </c>
      <c r="B111" s="4">
        <v>105751</v>
      </c>
      <c r="C111" s="4" t="s">
        <v>132</v>
      </c>
      <c r="D111" s="30" t="s">
        <v>150</v>
      </c>
      <c r="E111" s="30">
        <v>33</v>
      </c>
      <c r="F111" s="4">
        <v>39.6</v>
      </c>
      <c r="G111" s="4">
        <v>48</v>
      </c>
      <c r="H111" s="14">
        <v>2</v>
      </c>
      <c r="I111" s="4">
        <v>198</v>
      </c>
      <c r="J111" s="4">
        <v>96</v>
      </c>
      <c r="K111" s="4" t="s">
        <v>66</v>
      </c>
      <c r="L111" s="29"/>
      <c r="M111" s="29">
        <v>68</v>
      </c>
      <c r="N111" s="29">
        <f t="shared" si="15"/>
        <v>35</v>
      </c>
      <c r="O111" s="29" t="s">
        <v>33</v>
      </c>
      <c r="P111" s="29">
        <f>M111*3</f>
        <v>204</v>
      </c>
      <c r="Q111" s="29"/>
      <c r="R111" s="29">
        <f>P111-J111</f>
        <v>108</v>
      </c>
    </row>
    <row r="112" s="17" customFormat="1" ht="22.5" customHeight="1" spans="1:18">
      <c r="A112" s="4">
        <v>102</v>
      </c>
      <c r="B112" s="4">
        <v>753</v>
      </c>
      <c r="C112" s="4" t="s">
        <v>132</v>
      </c>
      <c r="D112" s="30" t="s">
        <v>151</v>
      </c>
      <c r="E112" s="30">
        <v>30</v>
      </c>
      <c r="F112" s="4">
        <v>38</v>
      </c>
      <c r="G112" s="4">
        <v>45</v>
      </c>
      <c r="H112" s="14">
        <v>3</v>
      </c>
      <c r="I112" s="4">
        <v>108</v>
      </c>
      <c r="J112" s="4">
        <v>135</v>
      </c>
      <c r="K112" s="4" t="s">
        <v>66</v>
      </c>
      <c r="L112" s="29"/>
      <c r="M112" s="29">
        <v>16</v>
      </c>
      <c r="N112" s="29">
        <f t="shared" si="15"/>
        <v>-14</v>
      </c>
      <c r="O112" s="29" t="s">
        <v>175</v>
      </c>
      <c r="P112" s="29">
        <f>M112*2</f>
        <v>32</v>
      </c>
      <c r="Q112" s="29">
        <f t="shared" si="16"/>
        <v>103</v>
      </c>
      <c r="R112" s="29"/>
    </row>
    <row r="113" s="17" customFormat="1" ht="22.5" customHeight="1" spans="1:18">
      <c r="A113" s="4">
        <v>103</v>
      </c>
      <c r="B113" s="4">
        <v>743</v>
      </c>
      <c r="C113" s="4" t="s">
        <v>132</v>
      </c>
      <c r="D113" s="30" t="s">
        <v>152</v>
      </c>
      <c r="E113" s="30">
        <v>25</v>
      </c>
      <c r="F113" s="4">
        <v>30</v>
      </c>
      <c r="G113" s="4">
        <v>36</v>
      </c>
      <c r="H113" s="14">
        <v>3</v>
      </c>
      <c r="I113" s="4">
        <v>180</v>
      </c>
      <c r="J113" s="4">
        <v>108</v>
      </c>
      <c r="K113" s="4" t="s">
        <v>66</v>
      </c>
      <c r="L113" s="29"/>
      <c r="M113" s="29">
        <v>43</v>
      </c>
      <c r="N113" s="29">
        <f t="shared" si="15"/>
        <v>18</v>
      </c>
      <c r="O113" s="29" t="s">
        <v>33</v>
      </c>
      <c r="P113" s="29">
        <f>M113*3</f>
        <v>129</v>
      </c>
      <c r="Q113" s="29"/>
      <c r="R113" s="29">
        <f>P113-J113</f>
        <v>21</v>
      </c>
    </row>
    <row r="114" s="17" customFormat="1" ht="22.5" customHeight="1" spans="1:18">
      <c r="A114" s="4">
        <v>104</v>
      </c>
      <c r="B114" s="4">
        <v>387</v>
      </c>
      <c r="C114" s="4" t="s">
        <v>132</v>
      </c>
      <c r="D114" s="4" t="s">
        <v>153</v>
      </c>
      <c r="E114" s="4">
        <v>45</v>
      </c>
      <c r="F114" s="4">
        <v>54</v>
      </c>
      <c r="G114" s="4">
        <v>65</v>
      </c>
      <c r="H114" s="14">
        <v>1</v>
      </c>
      <c r="I114" s="4">
        <v>180</v>
      </c>
      <c r="J114" s="4">
        <v>90</v>
      </c>
      <c r="K114" s="4" t="s">
        <v>44</v>
      </c>
      <c r="L114" s="29"/>
      <c r="M114" s="29">
        <v>31</v>
      </c>
      <c r="N114" s="29">
        <f t="shared" si="15"/>
        <v>-14</v>
      </c>
      <c r="O114" s="29" t="s">
        <v>175</v>
      </c>
      <c r="P114" s="29">
        <f>M114*2</f>
        <v>62</v>
      </c>
      <c r="Q114" s="29">
        <f t="shared" si="16"/>
        <v>28</v>
      </c>
      <c r="R114" s="29"/>
    </row>
    <row r="115" s="17" customFormat="1" ht="22.5" customHeight="1" spans="1:18">
      <c r="A115" s="4">
        <v>105</v>
      </c>
      <c r="B115" s="4">
        <v>750</v>
      </c>
      <c r="C115" s="4" t="s">
        <v>132</v>
      </c>
      <c r="D115" s="4" t="s">
        <v>154</v>
      </c>
      <c r="E115" s="4">
        <v>110</v>
      </c>
      <c r="F115" s="4">
        <v>130</v>
      </c>
      <c r="G115" s="4">
        <v>155</v>
      </c>
      <c r="H115" s="14" t="s">
        <v>33</v>
      </c>
      <c r="I115" s="4">
        <v>930</v>
      </c>
      <c r="J115" s="4">
        <v>465</v>
      </c>
      <c r="K115" s="4" t="s">
        <v>44</v>
      </c>
      <c r="L115" s="29"/>
      <c r="M115" s="29">
        <v>205</v>
      </c>
      <c r="N115" s="29">
        <f t="shared" si="15"/>
        <v>95</v>
      </c>
      <c r="O115" s="29" t="s">
        <v>33</v>
      </c>
      <c r="P115" s="29">
        <f>M115*3</f>
        <v>615</v>
      </c>
      <c r="Q115" s="29"/>
      <c r="R115" s="29">
        <f>P115-J115</f>
        <v>150</v>
      </c>
    </row>
    <row r="116" s="17" customFormat="1" ht="22.5" customHeight="1" spans="1:18">
      <c r="A116" s="4">
        <v>106</v>
      </c>
      <c r="B116" s="4">
        <v>103639</v>
      </c>
      <c r="C116" s="4" t="s">
        <v>132</v>
      </c>
      <c r="D116" s="30" t="s">
        <v>155</v>
      </c>
      <c r="E116" s="30">
        <v>80</v>
      </c>
      <c r="F116" s="4">
        <v>96</v>
      </c>
      <c r="G116" s="4">
        <v>116</v>
      </c>
      <c r="H116" s="14">
        <v>3</v>
      </c>
      <c r="I116" s="4">
        <v>762</v>
      </c>
      <c r="J116" s="4">
        <v>348</v>
      </c>
      <c r="K116" s="4" t="s">
        <v>66</v>
      </c>
      <c r="L116" s="29"/>
      <c r="M116" s="29">
        <v>87</v>
      </c>
      <c r="N116" s="29">
        <f t="shared" si="15"/>
        <v>7</v>
      </c>
      <c r="O116" s="29" t="s">
        <v>30</v>
      </c>
      <c r="P116" s="29">
        <f>M116*2</f>
        <v>174</v>
      </c>
      <c r="Q116" s="29">
        <f t="shared" si="16"/>
        <v>174</v>
      </c>
      <c r="R116" s="29"/>
    </row>
    <row r="117" s="17" customFormat="1" ht="22.5" customHeight="1" spans="1:18">
      <c r="A117" s="4">
        <v>107</v>
      </c>
      <c r="B117" s="4">
        <v>106485</v>
      </c>
      <c r="C117" s="4" t="s">
        <v>132</v>
      </c>
      <c r="D117" s="4" t="s">
        <v>156</v>
      </c>
      <c r="E117" s="4">
        <v>21</v>
      </c>
      <c r="F117" s="4">
        <v>25</v>
      </c>
      <c r="G117" s="4">
        <v>30</v>
      </c>
      <c r="H117" s="14">
        <v>3</v>
      </c>
      <c r="I117" s="4">
        <v>180</v>
      </c>
      <c r="J117" s="4">
        <v>90</v>
      </c>
      <c r="K117" s="4" t="s">
        <v>44</v>
      </c>
      <c r="L117" s="29"/>
      <c r="M117" s="29">
        <v>11</v>
      </c>
      <c r="N117" s="29">
        <f t="shared" si="15"/>
        <v>-10</v>
      </c>
      <c r="O117" s="29" t="s">
        <v>175</v>
      </c>
      <c r="P117" s="29">
        <f>M117*2</f>
        <v>22</v>
      </c>
      <c r="Q117" s="29">
        <f t="shared" si="16"/>
        <v>68</v>
      </c>
      <c r="R117" s="29"/>
    </row>
    <row r="118" s="17" customFormat="1" ht="22.5" customHeight="1" spans="1:18">
      <c r="A118" s="4">
        <v>108</v>
      </c>
      <c r="B118" s="4">
        <v>105910</v>
      </c>
      <c r="C118" s="4" t="s">
        <v>132</v>
      </c>
      <c r="D118" s="14" t="s">
        <v>157</v>
      </c>
      <c r="E118" s="30">
        <v>21</v>
      </c>
      <c r="F118" s="4">
        <v>25</v>
      </c>
      <c r="G118" s="4">
        <v>30</v>
      </c>
      <c r="H118" s="14">
        <v>2</v>
      </c>
      <c r="I118" s="4">
        <v>125</v>
      </c>
      <c r="J118" s="4">
        <v>62</v>
      </c>
      <c r="K118" s="4" t="s">
        <v>44</v>
      </c>
      <c r="L118" s="29"/>
      <c r="M118" s="29">
        <v>3</v>
      </c>
      <c r="N118" s="29">
        <f t="shared" si="15"/>
        <v>-18</v>
      </c>
      <c r="O118" s="29" t="s">
        <v>175</v>
      </c>
      <c r="P118" s="29">
        <f>M118*2</f>
        <v>6</v>
      </c>
      <c r="Q118" s="29">
        <f t="shared" si="16"/>
        <v>56</v>
      </c>
      <c r="R118" s="29"/>
    </row>
    <row r="119" s="19" customFormat="1" ht="22.5" customHeight="1" spans="1:18">
      <c r="A119" s="8"/>
      <c r="B119" s="8"/>
      <c r="C119" s="8" t="s">
        <v>132</v>
      </c>
      <c r="D119" s="8"/>
      <c r="E119" s="10">
        <f>SUM(E95:E118)</f>
        <v>1184</v>
      </c>
      <c r="F119" s="10">
        <f t="shared" ref="F119:R119" si="17">SUM(F95:F118)</f>
        <v>1415.6</v>
      </c>
      <c r="G119" s="10">
        <f t="shared" si="17"/>
        <v>1697</v>
      </c>
      <c r="H119" s="10">
        <f t="shared" si="17"/>
        <v>59</v>
      </c>
      <c r="I119" s="10">
        <f t="shared" si="17"/>
        <v>9563</v>
      </c>
      <c r="J119" s="10">
        <f t="shared" si="17"/>
        <v>4824</v>
      </c>
      <c r="K119" s="10">
        <f t="shared" si="17"/>
        <v>0</v>
      </c>
      <c r="L119" s="10">
        <f t="shared" si="17"/>
        <v>0</v>
      </c>
      <c r="M119" s="10">
        <f t="shared" si="17"/>
        <v>1665</v>
      </c>
      <c r="N119" s="10">
        <f t="shared" si="17"/>
        <v>481</v>
      </c>
      <c r="O119" s="10">
        <f t="shared" si="17"/>
        <v>0</v>
      </c>
      <c r="P119" s="10">
        <f t="shared" si="17"/>
        <v>4407.5</v>
      </c>
      <c r="Q119" s="10">
        <f t="shared" si="17"/>
        <v>1376.5</v>
      </c>
      <c r="R119" s="10">
        <f t="shared" si="17"/>
        <v>960</v>
      </c>
    </row>
    <row r="120" s="17" customFormat="1" ht="22.5" customHeight="1" spans="1:18">
      <c r="A120" s="4">
        <v>109</v>
      </c>
      <c r="B120" s="4">
        <v>514</v>
      </c>
      <c r="C120" s="4" t="s">
        <v>158</v>
      </c>
      <c r="D120" s="30" t="s">
        <v>159</v>
      </c>
      <c r="E120" s="30">
        <v>65</v>
      </c>
      <c r="F120" s="4">
        <v>80</v>
      </c>
      <c r="G120" s="4">
        <v>95</v>
      </c>
      <c r="H120" s="14" t="s">
        <v>33</v>
      </c>
      <c r="I120" s="4">
        <v>570</v>
      </c>
      <c r="J120" s="4">
        <v>285</v>
      </c>
      <c r="K120" s="4" t="s">
        <v>44</v>
      </c>
      <c r="L120" s="29"/>
      <c r="M120" s="29">
        <v>138</v>
      </c>
      <c r="N120" s="29">
        <f t="shared" si="15"/>
        <v>73</v>
      </c>
      <c r="O120" s="29" t="s">
        <v>33</v>
      </c>
      <c r="P120" s="29">
        <f>M120*3</f>
        <v>414</v>
      </c>
      <c r="Q120" s="29"/>
      <c r="R120" s="29">
        <f>P120-J120</f>
        <v>129</v>
      </c>
    </row>
    <row r="121" s="17" customFormat="1" ht="22.5" customHeight="1" spans="1:18">
      <c r="A121" s="4">
        <v>110</v>
      </c>
      <c r="B121" s="4">
        <v>385</v>
      </c>
      <c r="C121" s="4" t="s">
        <v>158</v>
      </c>
      <c r="D121" s="30" t="s">
        <v>160</v>
      </c>
      <c r="E121" s="30">
        <v>55</v>
      </c>
      <c r="F121" s="4">
        <v>65</v>
      </c>
      <c r="G121" s="4">
        <v>80</v>
      </c>
      <c r="H121" s="14">
        <v>3</v>
      </c>
      <c r="I121" s="4">
        <v>480</v>
      </c>
      <c r="J121" s="4">
        <v>240</v>
      </c>
      <c r="K121" s="4" t="s">
        <v>44</v>
      </c>
      <c r="L121" s="29"/>
      <c r="M121" s="29">
        <v>13</v>
      </c>
      <c r="N121" s="29">
        <f t="shared" si="15"/>
        <v>-42</v>
      </c>
      <c r="O121" s="29" t="s">
        <v>175</v>
      </c>
      <c r="P121" s="29">
        <f>M121*2</f>
        <v>26</v>
      </c>
      <c r="Q121" s="29">
        <f t="shared" si="16"/>
        <v>214</v>
      </c>
      <c r="R121" s="29"/>
    </row>
    <row r="122" s="17" customFormat="1" ht="22.5" customHeight="1" spans="1:18">
      <c r="A122" s="4">
        <v>111</v>
      </c>
      <c r="B122" s="4">
        <v>371</v>
      </c>
      <c r="C122" s="4" t="s">
        <v>158</v>
      </c>
      <c r="D122" s="30" t="s">
        <v>161</v>
      </c>
      <c r="E122" s="30">
        <v>40</v>
      </c>
      <c r="F122" s="4">
        <v>50</v>
      </c>
      <c r="G122" s="4">
        <v>60</v>
      </c>
      <c r="H122" s="14">
        <v>2</v>
      </c>
      <c r="I122" s="4">
        <v>250</v>
      </c>
      <c r="J122" s="4">
        <v>125</v>
      </c>
      <c r="K122" s="4" t="s">
        <v>44</v>
      </c>
      <c r="L122" s="29"/>
      <c r="M122" s="29">
        <v>12</v>
      </c>
      <c r="N122" s="29">
        <f t="shared" si="15"/>
        <v>-28</v>
      </c>
      <c r="O122" s="29" t="s">
        <v>175</v>
      </c>
      <c r="P122" s="29">
        <f>M122*2</f>
        <v>24</v>
      </c>
      <c r="Q122" s="29">
        <f t="shared" si="16"/>
        <v>101</v>
      </c>
      <c r="R122" s="29"/>
    </row>
    <row r="123" s="17" customFormat="1" ht="22.5" customHeight="1" spans="1:18">
      <c r="A123" s="4">
        <v>112</v>
      </c>
      <c r="B123" s="4">
        <v>102567</v>
      </c>
      <c r="C123" s="4" t="s">
        <v>158</v>
      </c>
      <c r="D123" s="30" t="s">
        <v>162</v>
      </c>
      <c r="E123" s="30">
        <v>26</v>
      </c>
      <c r="F123" s="4">
        <v>34</v>
      </c>
      <c r="G123" s="4">
        <v>40</v>
      </c>
      <c r="H123" s="14">
        <v>2</v>
      </c>
      <c r="I123" s="4">
        <v>170</v>
      </c>
      <c r="J123" s="4">
        <v>85</v>
      </c>
      <c r="K123" s="4" t="s">
        <v>44</v>
      </c>
      <c r="L123" s="29"/>
      <c r="M123" s="29">
        <v>15</v>
      </c>
      <c r="N123" s="29">
        <f t="shared" si="15"/>
        <v>-11</v>
      </c>
      <c r="O123" s="29" t="s">
        <v>175</v>
      </c>
      <c r="P123" s="29">
        <f>M123*2</f>
        <v>30</v>
      </c>
      <c r="Q123" s="29">
        <f t="shared" si="16"/>
        <v>55</v>
      </c>
      <c r="R123" s="29"/>
    </row>
    <row r="124" s="17" customFormat="1" ht="22.5" customHeight="1" spans="1:18">
      <c r="A124" s="4">
        <v>113</v>
      </c>
      <c r="B124" s="4">
        <v>108656</v>
      </c>
      <c r="C124" s="4" t="s">
        <v>158</v>
      </c>
      <c r="D124" s="4" t="s">
        <v>163</v>
      </c>
      <c r="E124" s="4">
        <v>15</v>
      </c>
      <c r="F124" s="4">
        <v>18</v>
      </c>
      <c r="G124" s="4">
        <v>21</v>
      </c>
      <c r="H124" s="14">
        <v>3</v>
      </c>
      <c r="I124" s="4">
        <v>126</v>
      </c>
      <c r="J124" s="4">
        <v>63</v>
      </c>
      <c r="K124" s="4" t="s">
        <v>44</v>
      </c>
      <c r="L124" s="29"/>
      <c r="M124" s="29">
        <v>0</v>
      </c>
      <c r="N124" s="29">
        <f t="shared" si="15"/>
        <v>-15</v>
      </c>
      <c r="O124" s="29" t="s">
        <v>175</v>
      </c>
      <c r="P124" s="29">
        <f>M124*2</f>
        <v>0</v>
      </c>
      <c r="Q124" s="29">
        <f t="shared" si="16"/>
        <v>63</v>
      </c>
      <c r="R124" s="29"/>
    </row>
    <row r="125" s="19" customFormat="1" ht="23" customHeight="1" spans="1:18">
      <c r="A125" s="31"/>
      <c r="B125" s="31"/>
      <c r="C125" s="8" t="s">
        <v>158</v>
      </c>
      <c r="D125" s="8"/>
      <c r="E125" s="8">
        <f>SUM(E120:E124)</f>
        <v>201</v>
      </c>
      <c r="F125" s="8">
        <f t="shared" ref="F125:R125" si="18">SUM(F120:F124)</f>
        <v>247</v>
      </c>
      <c r="G125" s="8">
        <f t="shared" si="18"/>
        <v>296</v>
      </c>
      <c r="H125" s="8">
        <f t="shared" si="18"/>
        <v>10</v>
      </c>
      <c r="I125" s="8">
        <f t="shared" si="18"/>
        <v>1596</v>
      </c>
      <c r="J125" s="8">
        <f t="shared" si="18"/>
        <v>798</v>
      </c>
      <c r="K125" s="8">
        <f t="shared" si="18"/>
        <v>0</v>
      </c>
      <c r="L125" s="8">
        <f t="shared" si="18"/>
        <v>0</v>
      </c>
      <c r="M125" s="8">
        <f t="shared" si="18"/>
        <v>178</v>
      </c>
      <c r="N125" s="8">
        <f t="shared" si="18"/>
        <v>-23</v>
      </c>
      <c r="O125" s="8">
        <f t="shared" si="18"/>
        <v>0</v>
      </c>
      <c r="P125" s="8">
        <f t="shared" si="18"/>
        <v>494</v>
      </c>
      <c r="Q125" s="8">
        <f t="shared" si="18"/>
        <v>433</v>
      </c>
      <c r="R125" s="8">
        <f t="shared" si="18"/>
        <v>129</v>
      </c>
    </row>
    <row r="126" ht="24" customHeight="1" spans="1:18">
      <c r="A126" s="29"/>
      <c r="B126" s="29"/>
      <c r="C126" s="29" t="s">
        <v>176</v>
      </c>
      <c r="D126" s="14"/>
      <c r="E126" s="14">
        <f>E125+E119+E94+E72+E61+E30+E27+E21</f>
        <v>5286</v>
      </c>
      <c r="F126" s="14">
        <f t="shared" ref="F126:R126" si="19">F125+F119+F94+F72+F61+F30+F27+F21</f>
        <v>6397</v>
      </c>
      <c r="G126" s="14">
        <f t="shared" si="19"/>
        <v>7649</v>
      </c>
      <c r="H126" s="14">
        <f t="shared" si="19"/>
        <v>274</v>
      </c>
      <c r="I126" s="14">
        <f t="shared" si="19"/>
        <v>41935.5</v>
      </c>
      <c r="J126" s="14">
        <f t="shared" si="19"/>
        <v>20873.5</v>
      </c>
      <c r="K126" s="14">
        <f t="shared" si="19"/>
        <v>0</v>
      </c>
      <c r="L126" s="14">
        <f t="shared" si="19"/>
        <v>0</v>
      </c>
      <c r="M126" s="14">
        <f t="shared" si="19"/>
        <v>6789</v>
      </c>
      <c r="N126" s="14">
        <f t="shared" si="19"/>
        <v>1503</v>
      </c>
      <c r="O126" s="14">
        <f t="shared" si="19"/>
        <v>0</v>
      </c>
      <c r="P126" s="14">
        <f t="shared" si="19"/>
        <v>17831</v>
      </c>
      <c r="Q126" s="14">
        <f t="shared" si="19"/>
        <v>6444</v>
      </c>
      <c r="R126" s="14">
        <f t="shared" si="19"/>
        <v>3401.5</v>
      </c>
    </row>
    <row r="128" spans="17:18">
      <c r="Q128" s="17" t="s">
        <v>177</v>
      </c>
      <c r="R128" s="17">
        <f>Q126-R126</f>
        <v>3042.5</v>
      </c>
    </row>
  </sheetData>
  <sortState ref="A2:Q115">
    <sortCondition ref="A2:A115"/>
  </sortState>
  <mergeCells count="8">
    <mergeCell ref="A1:R1"/>
    <mergeCell ref="A2:R2"/>
    <mergeCell ref="E3:J3"/>
    <mergeCell ref="M3:R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opLeftCell="A7" workbookViewId="0">
      <selection activeCell="A1" sqref="A1:J13"/>
    </sheetView>
  </sheetViews>
  <sheetFormatPr defaultColWidth="9" defaultRowHeight="21" customHeight="1"/>
  <cols>
    <col min="1" max="1" width="21.2545454545455" customWidth="1"/>
    <col min="2" max="2" width="9" hidden="1" customWidth="1"/>
    <col min="3" max="8" width="12" customWidth="1"/>
    <col min="9" max="9" width="12" hidden="1" customWidth="1"/>
    <col min="10" max="10" width="12" customWidth="1"/>
  </cols>
  <sheetData>
    <row r="1" ht="34" customHeight="1" spans="1:10">
      <c r="A1" s="1" t="s">
        <v>178</v>
      </c>
      <c r="B1" s="1"/>
      <c r="C1" s="1"/>
      <c r="D1" s="1"/>
      <c r="E1" s="1"/>
      <c r="F1" s="1"/>
      <c r="G1" s="1"/>
      <c r="H1" s="1"/>
      <c r="I1" s="1"/>
      <c r="J1" s="1"/>
    </row>
    <row r="2" ht="49" customHeight="1" spans="1:10">
      <c r="A2" s="2" t="s">
        <v>179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27</v>
      </c>
      <c r="B3" s="4" t="s">
        <v>28</v>
      </c>
      <c r="C3" s="5"/>
      <c r="D3" s="5"/>
      <c r="E3" s="5"/>
      <c r="F3" s="5"/>
      <c r="G3" s="5"/>
      <c r="H3" s="5"/>
      <c r="I3" s="5"/>
      <c r="J3" s="16"/>
    </row>
    <row r="4" ht="34" customHeight="1" spans="1:10">
      <c r="A4" s="3"/>
      <c r="B4" s="4"/>
      <c r="C4" s="6" t="s">
        <v>180</v>
      </c>
      <c r="D4" s="6" t="s">
        <v>31</v>
      </c>
      <c r="E4" s="6" t="s">
        <v>32</v>
      </c>
      <c r="F4" s="6" t="s">
        <v>31</v>
      </c>
      <c r="G4" s="6" t="s">
        <v>33</v>
      </c>
      <c r="H4" s="6" t="s">
        <v>31</v>
      </c>
      <c r="I4" s="6" t="s">
        <v>34</v>
      </c>
      <c r="J4" s="16" t="s">
        <v>37</v>
      </c>
    </row>
    <row r="5" customHeight="1" spans="1:10">
      <c r="A5" s="7" t="s">
        <v>38</v>
      </c>
      <c r="B5" s="8"/>
      <c r="C5" s="9">
        <v>558</v>
      </c>
      <c r="D5" s="9">
        <v>32</v>
      </c>
      <c r="E5" s="9">
        <v>675</v>
      </c>
      <c r="F5" s="9">
        <v>40</v>
      </c>
      <c r="G5" s="9">
        <v>817</v>
      </c>
      <c r="H5" s="9">
        <v>48</v>
      </c>
      <c r="I5" s="9">
        <v>40</v>
      </c>
      <c r="J5" s="9">
        <v>2383</v>
      </c>
    </row>
    <row r="6" customHeight="1" spans="1:10">
      <c r="A6" s="9" t="s">
        <v>57</v>
      </c>
      <c r="B6" s="10"/>
      <c r="C6" s="11">
        <v>318</v>
      </c>
      <c r="D6" s="11">
        <v>10</v>
      </c>
      <c r="E6" s="11">
        <v>383</v>
      </c>
      <c r="F6" s="11">
        <v>12.5</v>
      </c>
      <c r="G6" s="11">
        <v>460</v>
      </c>
      <c r="H6" s="11">
        <v>15</v>
      </c>
      <c r="I6" s="11">
        <v>11</v>
      </c>
      <c r="J6" s="11">
        <v>1288</v>
      </c>
    </row>
    <row r="7" customHeight="1" spans="1:10">
      <c r="A7" s="9" t="s">
        <v>64</v>
      </c>
      <c r="B7" s="10"/>
      <c r="C7" s="11">
        <v>295</v>
      </c>
      <c r="D7" s="11">
        <v>4</v>
      </c>
      <c r="E7" s="11">
        <v>354</v>
      </c>
      <c r="F7" s="11">
        <v>5</v>
      </c>
      <c r="G7" s="11">
        <v>424</v>
      </c>
      <c r="H7" s="11">
        <v>6</v>
      </c>
      <c r="I7" s="11">
        <v>6</v>
      </c>
      <c r="J7" s="11">
        <v>1272</v>
      </c>
    </row>
    <row r="8" customHeight="1" spans="1:10">
      <c r="A8" s="9" t="s">
        <v>68</v>
      </c>
      <c r="B8" s="8"/>
      <c r="C8" s="9">
        <v>1246</v>
      </c>
      <c r="D8" s="9">
        <v>60</v>
      </c>
      <c r="E8" s="9">
        <v>1533.4</v>
      </c>
      <c r="F8" s="9">
        <v>75</v>
      </c>
      <c r="G8" s="9">
        <v>1809</v>
      </c>
      <c r="H8" s="9">
        <v>90</v>
      </c>
      <c r="I8" s="9">
        <v>66</v>
      </c>
      <c r="J8" s="9">
        <v>4505.5</v>
      </c>
    </row>
    <row r="9" customHeight="1" spans="1:10">
      <c r="A9" s="7" t="s">
        <v>99</v>
      </c>
      <c r="B9" s="8"/>
      <c r="C9" s="9">
        <v>215</v>
      </c>
      <c r="D9" s="9">
        <v>20</v>
      </c>
      <c r="E9" s="9">
        <v>257</v>
      </c>
      <c r="F9" s="9">
        <v>25</v>
      </c>
      <c r="G9" s="9">
        <v>311</v>
      </c>
      <c r="H9" s="9">
        <v>30</v>
      </c>
      <c r="I9" s="9">
        <v>30</v>
      </c>
      <c r="J9" s="9">
        <v>933</v>
      </c>
    </row>
    <row r="10" customHeight="1" spans="1:10">
      <c r="A10" s="9" t="s">
        <v>89</v>
      </c>
      <c r="B10" s="10"/>
      <c r="C10" s="11">
        <v>1269</v>
      </c>
      <c r="D10" s="11">
        <v>42</v>
      </c>
      <c r="E10" s="11">
        <v>1532</v>
      </c>
      <c r="F10" s="11">
        <v>52.5</v>
      </c>
      <c r="G10" s="11">
        <v>1835</v>
      </c>
      <c r="H10" s="11">
        <v>63</v>
      </c>
      <c r="I10" s="11">
        <v>52</v>
      </c>
      <c r="J10" s="11">
        <v>4870</v>
      </c>
    </row>
    <row r="11" customHeight="1" spans="1:10">
      <c r="A11" s="9" t="s">
        <v>132</v>
      </c>
      <c r="B11" s="8"/>
      <c r="C11" s="11">
        <v>1184</v>
      </c>
      <c r="D11" s="11">
        <v>48</v>
      </c>
      <c r="E11" s="11">
        <v>1415.6</v>
      </c>
      <c r="F11" s="11">
        <v>60</v>
      </c>
      <c r="G11" s="11">
        <v>1697</v>
      </c>
      <c r="H11" s="11">
        <v>72</v>
      </c>
      <c r="I11" s="11">
        <v>59</v>
      </c>
      <c r="J11" s="11">
        <v>4824</v>
      </c>
    </row>
    <row r="12" customHeight="1" spans="1:10">
      <c r="A12" s="9" t="s">
        <v>158</v>
      </c>
      <c r="B12" s="8"/>
      <c r="C12" s="12">
        <v>201</v>
      </c>
      <c r="D12" s="12">
        <v>10</v>
      </c>
      <c r="E12" s="12">
        <v>247</v>
      </c>
      <c r="F12" s="12">
        <v>12.5</v>
      </c>
      <c r="G12" s="12">
        <v>296</v>
      </c>
      <c r="H12" s="12">
        <v>15</v>
      </c>
      <c r="I12" s="12">
        <v>10</v>
      </c>
      <c r="J12" s="12">
        <v>798</v>
      </c>
    </row>
    <row r="13" customHeight="1" spans="1:10">
      <c r="A13" s="13" t="s">
        <v>176</v>
      </c>
      <c r="B13" s="14"/>
      <c r="C13" s="15">
        <v>5286</v>
      </c>
      <c r="D13" s="15">
        <v>226</v>
      </c>
      <c r="E13" s="15">
        <v>6397</v>
      </c>
      <c r="F13" s="15">
        <v>282.5</v>
      </c>
      <c r="G13" s="15">
        <v>7649</v>
      </c>
      <c r="H13" s="15">
        <v>339</v>
      </c>
      <c r="I13" s="15">
        <v>274</v>
      </c>
      <c r="J13" s="15">
        <v>20873.5</v>
      </c>
    </row>
  </sheetData>
  <mergeCells count="4">
    <mergeCell ref="A1:J1"/>
    <mergeCell ref="A2:J2"/>
    <mergeCell ref="A3:A4"/>
    <mergeCell ref="B3:B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报告</vt:lpstr>
      <vt:lpstr>总表</vt:lpstr>
      <vt:lpstr>调整任务以后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2019-07-16T11:29:00Z</dcterms:created>
  <dcterms:modified xsi:type="dcterms:W3CDTF">2019-10-17T02:01:26Z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true</vt:bool>
  </property>
</Properties>
</file>