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290"/>
  </bookViews>
  <sheets>
    <sheet name="9月认购" sheetId="1" r:id="rId1"/>
  </sheets>
  <externalReferences>
    <externalReference r:id="rId8"/>
  </externalReferences>
  <definedNames>
    <definedName name="_xlnm._FilterDatabase" localSheetId="0" hidden="1">'9月认购'!$A$2:$BV$124</definedName>
  </definedNames>
  <calcPr calcId="144525" concurrentCalc="0"/>
</workbook>
</file>

<file path=xl/sharedStrings.xml><?xml version="1.0" encoding="utf-8"?>
<sst xmlns="http://schemas.openxmlformats.org/spreadsheetml/2006/main" count="493" uniqueCount="146">
  <si>
    <t>9月天胶、补肾认购档次选则表</t>
  </si>
  <si>
    <t>天胶（未完成按1档奖励）</t>
  </si>
  <si>
    <t>补肾益寿胶囊（未完成安6元/瓶）奖励</t>
  </si>
  <si>
    <t>合计</t>
  </si>
  <si>
    <t>序号</t>
  </si>
  <si>
    <t>门店ID</t>
  </si>
  <si>
    <t>门店</t>
  </si>
  <si>
    <t>片区</t>
  </si>
  <si>
    <t>一档
5元/盒</t>
  </si>
  <si>
    <t>二档
8元/盒</t>
  </si>
  <si>
    <t>门店认购档次</t>
  </si>
  <si>
    <t>预发奖励</t>
  </si>
  <si>
    <t>实际销售</t>
  </si>
  <si>
    <t>完成情况</t>
  </si>
  <si>
    <t>完成档次</t>
  </si>
  <si>
    <t>实际应领奖励</t>
  </si>
  <si>
    <t>一档
7元/盒</t>
  </si>
  <si>
    <t>合计预发奖励</t>
  </si>
  <si>
    <t>合计实际应领奖励</t>
  </si>
  <si>
    <t>公司应补发</t>
  </si>
  <si>
    <t>门店应退回</t>
  </si>
  <si>
    <t>金牛区蓉北商贸大道药店</t>
  </si>
  <si>
    <t>西北片区</t>
  </si>
  <si>
    <t>未完成</t>
  </si>
  <si>
    <t>2档</t>
  </si>
  <si>
    <t>青羊区光华药店</t>
  </si>
  <si>
    <t>金牛区沙河源药店</t>
  </si>
  <si>
    <t>1档</t>
  </si>
  <si>
    <t>青羊区清江东路药店</t>
  </si>
  <si>
    <t>金牛区枣子巷药店</t>
  </si>
  <si>
    <t>青羊区光华村街药店</t>
  </si>
  <si>
    <t>高新区土龙路药店</t>
  </si>
  <si>
    <t>武侯区顺和街药店</t>
  </si>
  <si>
    <t>青羊区浣花滨河路药店</t>
  </si>
  <si>
    <t>青羊区十二桥路药店</t>
  </si>
  <si>
    <t>成华区二环路北四段药店</t>
  </si>
  <si>
    <t xml:space="preserve">成华区羊子山西路药店 </t>
  </si>
  <si>
    <t>新都马超东路店</t>
  </si>
  <si>
    <t>金牛区交大路第三药店</t>
  </si>
  <si>
    <t>金牛区黄苑东街药店</t>
  </si>
  <si>
    <t>新都区新繁繁江北路药店</t>
  </si>
  <si>
    <t>成华区新怡路药店</t>
  </si>
  <si>
    <t>青羊区清江东路二药房</t>
  </si>
  <si>
    <t>金牛区金沙路药店</t>
  </si>
  <si>
    <t>聚萃街店</t>
  </si>
  <si>
    <t>佳灵路店</t>
  </si>
  <si>
    <t>银河北街店</t>
  </si>
  <si>
    <t>贝森路店</t>
  </si>
  <si>
    <t>西林一街店</t>
  </si>
  <si>
    <t>武侯区大华街药店</t>
  </si>
  <si>
    <t>蜀汉路店</t>
  </si>
  <si>
    <t>四川太极武侯区大悦路药店</t>
  </si>
  <si>
    <t>四川太极青羊区蜀辉路药店</t>
  </si>
  <si>
    <t>万和北路</t>
  </si>
  <si>
    <t>银沙路店</t>
  </si>
  <si>
    <t>锦江区东大街药店</t>
  </si>
  <si>
    <t>旗舰片区</t>
  </si>
  <si>
    <t>梨花街药店</t>
  </si>
  <si>
    <t>高新区新乐中街药店</t>
  </si>
  <si>
    <t>东南片区</t>
  </si>
  <si>
    <t>高新区新园大道药店</t>
  </si>
  <si>
    <t>高新区天久北巷药店</t>
  </si>
  <si>
    <t>成华区龙潭寺西路药店</t>
  </si>
  <si>
    <t>锦江区榕声路药店</t>
  </si>
  <si>
    <t>高新区民丰大道药店</t>
  </si>
  <si>
    <t>双流县西航港街道锦华路一段药店</t>
  </si>
  <si>
    <t>成华区万科路药店</t>
  </si>
  <si>
    <t>锦江区水杉街药店</t>
  </si>
  <si>
    <t>成华区华泰路药店</t>
  </si>
  <si>
    <t>锦江区观音桥街药店</t>
  </si>
  <si>
    <t>高新区大源三期药店</t>
  </si>
  <si>
    <t>成华区华康路药店</t>
  </si>
  <si>
    <t>成华区万宇路药店</t>
  </si>
  <si>
    <t>双流区东升街道三强西路药店</t>
  </si>
  <si>
    <t>成汉南路店</t>
  </si>
  <si>
    <t>合欢树店</t>
  </si>
  <si>
    <t>成华区金马河路药店</t>
  </si>
  <si>
    <t>高新区中和大道药店</t>
  </si>
  <si>
    <t>航中街店</t>
  </si>
  <si>
    <t>新下街店</t>
  </si>
  <si>
    <t>紫薇东路</t>
  </si>
  <si>
    <t>四川太极成都高新区元华二巷药店</t>
  </si>
  <si>
    <t>四川太极高新区中和公济桥路药店</t>
  </si>
  <si>
    <t>青羊区红星路药店</t>
  </si>
  <si>
    <t>城中片区</t>
  </si>
  <si>
    <t>武侯区浆洗街药店</t>
  </si>
  <si>
    <t>四川太极金牛区解放路药店</t>
  </si>
  <si>
    <t>青羊区人民中路药店</t>
  </si>
  <si>
    <t>成华区双林路药店</t>
  </si>
  <si>
    <t>锦江区通盈街药店</t>
  </si>
  <si>
    <t>青羊区金丝街店</t>
  </si>
  <si>
    <t>青羊区北东街药店</t>
  </si>
  <si>
    <t>成华区杉板桥南一路药店</t>
  </si>
  <si>
    <t>成华区崔家店路药店</t>
  </si>
  <si>
    <t>郫县郫筒镇东大街药店</t>
  </si>
  <si>
    <t>成华区华油路药店</t>
  </si>
  <si>
    <t>锦江区柳翠路药店</t>
  </si>
  <si>
    <t>锦江区庆云南街药店</t>
  </si>
  <si>
    <t>武侯区科华街药店</t>
  </si>
  <si>
    <t>金牛区龙泉驿生路药店</t>
  </si>
  <si>
    <t>郫县一环路东南段店</t>
  </si>
  <si>
    <t>劼人路店</t>
  </si>
  <si>
    <t>静明路店</t>
  </si>
  <si>
    <t>童子街店</t>
  </si>
  <si>
    <t>丝竹路店</t>
  </si>
  <si>
    <t>大邑县晋原镇子龙街药店</t>
  </si>
  <si>
    <t>城郊一片</t>
  </si>
  <si>
    <t>大邑县晋原镇东壕沟北段药店</t>
  </si>
  <si>
    <t>大邑县安仁镇千禧街药店</t>
  </si>
  <si>
    <t>大邑县沙渠镇利民街药店</t>
  </si>
  <si>
    <t>大邑县晋原通达东路五段药店</t>
  </si>
  <si>
    <t>大邑县新场镇文昌街药店</t>
  </si>
  <si>
    <t>大邑县晋原镇内蒙古桃源药店</t>
  </si>
  <si>
    <t>大邑县晋原镇潘家街药店</t>
  </si>
  <si>
    <t>四川太极大邑县晋原镇北街药店</t>
  </si>
  <si>
    <t>大邑东街店</t>
  </si>
  <si>
    <t>城郊一片：大邑</t>
  </si>
  <si>
    <t>邛崃市临邛镇洪川小区药店</t>
  </si>
  <si>
    <t>四川太极邛崃市临邛镇翠荫街药店</t>
  </si>
  <si>
    <t>邛崃市临邛镇长安大道药店</t>
  </si>
  <si>
    <t>邛崃市羊安镇永康大道药店</t>
  </si>
  <si>
    <t>邛崃市中心药店</t>
  </si>
  <si>
    <t>城郊一片：邛崃</t>
  </si>
  <si>
    <t>新津武阳西路店</t>
  </si>
  <si>
    <t>五津西路2店</t>
  </si>
  <si>
    <t>新津县邓双镇飞雪路药店</t>
  </si>
  <si>
    <t>新津县兴义镇万兴路药店</t>
  </si>
  <si>
    <t>新津县五津镇五津西路药店</t>
  </si>
  <si>
    <t>城郊一片：新津</t>
  </si>
  <si>
    <t>崇州中心药店</t>
  </si>
  <si>
    <t>城郊二片</t>
  </si>
  <si>
    <t>崇州市三江镇崇新路药店</t>
  </si>
  <si>
    <t>崇州市怀远镇新正东街药店</t>
  </si>
  <si>
    <t>温江区柳城凤溪药店</t>
  </si>
  <si>
    <t>都江堰市幸福镇都江堰大道药店</t>
  </si>
  <si>
    <t>崇州市金带街药店</t>
  </si>
  <si>
    <t>都江堰幸福镇景中路药店</t>
  </si>
  <si>
    <t>都江堰市幸福镇奎光路药店</t>
  </si>
  <si>
    <t>都江堰市幸福镇翔凤路药店</t>
  </si>
  <si>
    <t>都江堰市蒲阳镇问道西路药店</t>
  </si>
  <si>
    <t>都江堰市聚源镇联建房药店</t>
  </si>
  <si>
    <t>都江堰市灌口镇蒲阳路药店</t>
  </si>
  <si>
    <t>尚贤坊街药店</t>
  </si>
  <si>
    <t>江安路店</t>
  </si>
  <si>
    <t>崇州市崇阳镇永康东路药店</t>
  </si>
  <si>
    <t>蜀州中路店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</si>
</sst>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_);[Red]\(0\)"/>
  </numFmts>
  <fonts count="26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b/>
      <sz val="10"/>
      <name val="宋体"/>
      <charset val="134"/>
    </font>
    <font>
      <b/>
      <sz val="11"/>
      <color rgb="FFFF0000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5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8" fillId="3" borderId="3" applyNumberFormat="0" applyAlignment="0" applyProtection="0">
      <alignment vertical="center"/>
    </xf>
    <xf numFmtId="0" fontId="22" fillId="15" borderId="8" applyNumberForma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4" fillId="0" borderId="0" xfId="0" applyFont="1" applyAlignment="1"/>
    <xf numFmtId="176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0" fontId="2" fillId="0" borderId="0" xfId="0" applyFont="1" applyFill="1" applyAlignment="1"/>
    <xf numFmtId="0" fontId="4" fillId="0" borderId="0" xfId="0" applyFont="1" applyFill="1" applyAlignment="1"/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1.xml"/><Relationship Id="rId7" Type="http://schemas.openxmlformats.org/officeDocument/2006/relationships/customXml" Target="../customXml/item6.xml"/><Relationship Id="rId6" Type="http://schemas.openxmlformats.org/officeDocument/2006/relationships/customXml" Target="../customXml/item5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1508;&#31867;&#27963;&#21160;\&#27963;&#21160;&#26041;&#26696;\2019&#24180;8&#26376;\&#34917;&#32958;&#35748;&#36141;\&#34917;&#32958;&#30410;&#23551;&#33014;&#22218;&#38376;&#24215;&#35748;&#36141;&#20219;&#21153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>
        <row r="2">
          <cell r="B2" t="str">
            <v>门店ID</v>
          </cell>
          <cell r="C2" t="str">
            <v>门店</v>
          </cell>
          <cell r="D2" t="str">
            <v>门店类型</v>
          </cell>
          <cell r="E2" t="str">
            <v>1档（7元/瓶）</v>
          </cell>
        </row>
        <row r="3">
          <cell r="B3">
            <v>307</v>
          </cell>
          <cell r="C3" t="str">
            <v>锦江区东大街药店</v>
          </cell>
          <cell r="D3" t="str">
            <v>T</v>
          </cell>
          <cell r="E3">
            <v>262</v>
          </cell>
        </row>
        <row r="4">
          <cell r="B4">
            <v>106066</v>
          </cell>
          <cell r="C4" t="str">
            <v>梨花街药店</v>
          </cell>
          <cell r="D4" t="str">
            <v>B2</v>
          </cell>
          <cell r="E4">
            <v>16</v>
          </cell>
        </row>
        <row r="5">
          <cell r="B5">
            <v>308</v>
          </cell>
          <cell r="C5" t="str">
            <v>青羊区红星路药店</v>
          </cell>
          <cell r="D5" t="str">
            <v>A3</v>
          </cell>
          <cell r="E5">
            <v>39</v>
          </cell>
        </row>
        <row r="6">
          <cell r="B6">
            <v>337</v>
          </cell>
          <cell r="C6" t="str">
            <v>武侯区浆洗街药店</v>
          </cell>
          <cell r="D6" t="str">
            <v>A1</v>
          </cell>
          <cell r="E6">
            <v>51</v>
          </cell>
        </row>
        <row r="7">
          <cell r="B7">
            <v>349</v>
          </cell>
          <cell r="C7" t="str">
            <v>青羊区人民中路药店</v>
          </cell>
          <cell r="D7" t="str">
            <v>B1</v>
          </cell>
          <cell r="E7">
            <v>14</v>
          </cell>
        </row>
        <row r="8">
          <cell r="B8">
            <v>355</v>
          </cell>
          <cell r="C8" t="str">
            <v>成华区双林路药店</v>
          </cell>
          <cell r="D8" t="str">
            <v>A3</v>
          </cell>
          <cell r="E8">
            <v>26</v>
          </cell>
        </row>
        <row r="9">
          <cell r="B9">
            <v>373</v>
          </cell>
          <cell r="C9" t="str">
            <v>锦江区通盈街药店</v>
          </cell>
          <cell r="D9" t="str">
            <v>A3</v>
          </cell>
          <cell r="E9">
            <v>15</v>
          </cell>
        </row>
        <row r="10">
          <cell r="B10">
            <v>391</v>
          </cell>
          <cell r="C10" t="str">
            <v>青羊区金丝街店</v>
          </cell>
          <cell r="D10" t="str">
            <v>A3</v>
          </cell>
          <cell r="E10">
            <v>15</v>
          </cell>
        </row>
        <row r="11">
          <cell r="B11">
            <v>517</v>
          </cell>
          <cell r="C11" t="str">
            <v>青羊区北东街药店</v>
          </cell>
          <cell r="D11" t="str">
            <v>A1</v>
          </cell>
          <cell r="E11">
            <v>27</v>
          </cell>
        </row>
        <row r="12">
          <cell r="B12">
            <v>511</v>
          </cell>
          <cell r="C12" t="str">
            <v>成华区杉板桥南一路药店</v>
          </cell>
          <cell r="D12" t="str">
            <v>B1</v>
          </cell>
          <cell r="E12">
            <v>14</v>
          </cell>
        </row>
        <row r="13">
          <cell r="B13">
            <v>515</v>
          </cell>
          <cell r="C13" t="str">
            <v>成华区崔家店路药店</v>
          </cell>
          <cell r="D13" t="str">
            <v>A3</v>
          </cell>
          <cell r="E13">
            <v>16</v>
          </cell>
        </row>
        <row r="14">
          <cell r="B14">
            <v>572</v>
          </cell>
          <cell r="C14" t="str">
            <v>郫县郫筒镇东大街药店</v>
          </cell>
          <cell r="D14" t="str">
            <v>B1</v>
          </cell>
          <cell r="E14">
            <v>14</v>
          </cell>
        </row>
        <row r="15">
          <cell r="B15">
            <v>578</v>
          </cell>
          <cell r="C15" t="str">
            <v>成华区华油路药店</v>
          </cell>
          <cell r="D15" t="str">
            <v>A3</v>
          </cell>
          <cell r="E15">
            <v>15</v>
          </cell>
        </row>
        <row r="16">
          <cell r="B16">
            <v>723</v>
          </cell>
          <cell r="C16" t="str">
            <v>锦江区柳翠路药店</v>
          </cell>
          <cell r="D16" t="str">
            <v>B2</v>
          </cell>
          <cell r="E16">
            <v>13</v>
          </cell>
        </row>
        <row r="17">
          <cell r="B17">
            <v>742</v>
          </cell>
          <cell r="C17" t="str">
            <v>锦江区庆云南街药店</v>
          </cell>
          <cell r="D17" t="str">
            <v>A3</v>
          </cell>
          <cell r="E17">
            <v>15</v>
          </cell>
        </row>
        <row r="18">
          <cell r="B18">
            <v>744</v>
          </cell>
          <cell r="C18" t="str">
            <v>武侯区科华街药店</v>
          </cell>
          <cell r="D18" t="str">
            <v>A3</v>
          </cell>
          <cell r="E18">
            <v>15</v>
          </cell>
        </row>
        <row r="19">
          <cell r="B19">
            <v>718</v>
          </cell>
          <cell r="C19" t="str">
            <v>龙泉驿生路药店</v>
          </cell>
          <cell r="D19" t="str">
            <v>C2</v>
          </cell>
          <cell r="E19">
            <v>13</v>
          </cell>
        </row>
        <row r="20">
          <cell r="B20">
            <v>747</v>
          </cell>
          <cell r="C20" t="str">
            <v>郫县一环路东南段店</v>
          </cell>
          <cell r="D20" t="str">
            <v>A3</v>
          </cell>
          <cell r="E20">
            <v>15</v>
          </cell>
        </row>
        <row r="21">
          <cell r="B21">
            <v>102479</v>
          </cell>
          <cell r="C21" t="str">
            <v>劼人路店</v>
          </cell>
          <cell r="D21" t="str">
            <v>B2</v>
          </cell>
          <cell r="E21">
            <v>13</v>
          </cell>
        </row>
        <row r="22">
          <cell r="B22">
            <v>102478</v>
          </cell>
          <cell r="C22" t="str">
            <v>静明路店</v>
          </cell>
          <cell r="D22" t="str">
            <v>C2</v>
          </cell>
          <cell r="E22">
            <v>13</v>
          </cell>
        </row>
        <row r="23">
          <cell r="B23">
            <v>102935</v>
          </cell>
          <cell r="C23" t="str">
            <v>童子街店</v>
          </cell>
          <cell r="D23" t="str">
            <v>B1</v>
          </cell>
          <cell r="E23">
            <v>14</v>
          </cell>
        </row>
        <row r="24">
          <cell r="B24">
            <v>387</v>
          </cell>
          <cell r="C24" t="str">
            <v>高新区新乐中街药店</v>
          </cell>
          <cell r="D24" t="str">
            <v>A2</v>
          </cell>
          <cell r="E24">
            <v>18</v>
          </cell>
        </row>
        <row r="25">
          <cell r="B25">
            <v>377</v>
          </cell>
          <cell r="C25" t="str">
            <v>高新区新园大道药店</v>
          </cell>
          <cell r="D25" t="str">
            <v>A3</v>
          </cell>
          <cell r="E25">
            <v>15</v>
          </cell>
        </row>
        <row r="26">
          <cell r="B26">
            <v>399</v>
          </cell>
          <cell r="C26" t="str">
            <v>高新区天久北巷药店</v>
          </cell>
          <cell r="D26" t="str">
            <v>A3</v>
          </cell>
          <cell r="E26">
            <v>15</v>
          </cell>
        </row>
        <row r="27">
          <cell r="B27">
            <v>545</v>
          </cell>
          <cell r="C27" t="str">
            <v>成华区龙潭寺西路药店</v>
          </cell>
          <cell r="D27" t="str">
            <v>C2</v>
          </cell>
          <cell r="E27">
            <v>13</v>
          </cell>
        </row>
        <row r="28">
          <cell r="B28">
            <v>546</v>
          </cell>
          <cell r="C28" t="str">
            <v>锦江区榕声路药店</v>
          </cell>
          <cell r="D28" t="str">
            <v>A3</v>
          </cell>
          <cell r="E28">
            <v>15</v>
          </cell>
        </row>
        <row r="29">
          <cell r="B29">
            <v>571</v>
          </cell>
          <cell r="C29" t="str">
            <v>高新区民丰大道药店</v>
          </cell>
          <cell r="D29" t="str">
            <v>A2</v>
          </cell>
          <cell r="E29">
            <v>30</v>
          </cell>
        </row>
        <row r="30">
          <cell r="B30">
            <v>573</v>
          </cell>
          <cell r="C30" t="str">
            <v>双流县西航港街道锦华路一段药店</v>
          </cell>
          <cell r="D30" t="str">
            <v>B2</v>
          </cell>
          <cell r="E30">
            <v>12</v>
          </cell>
        </row>
        <row r="31">
          <cell r="B31">
            <v>707</v>
          </cell>
          <cell r="C31" t="str">
            <v>成华区万科路药店</v>
          </cell>
          <cell r="D31" t="str">
            <v>A2</v>
          </cell>
          <cell r="E31">
            <v>18</v>
          </cell>
        </row>
        <row r="32">
          <cell r="B32">
            <v>598</v>
          </cell>
          <cell r="C32" t="str">
            <v>锦江区水杉街药店</v>
          </cell>
          <cell r="D32" t="str">
            <v>A3</v>
          </cell>
          <cell r="E32">
            <v>15</v>
          </cell>
        </row>
        <row r="33">
          <cell r="B33">
            <v>712</v>
          </cell>
          <cell r="C33" t="str">
            <v>成华区华泰路药店</v>
          </cell>
          <cell r="D33" t="str">
            <v>A2</v>
          </cell>
          <cell r="E33">
            <v>22</v>
          </cell>
        </row>
        <row r="34">
          <cell r="B34">
            <v>724</v>
          </cell>
          <cell r="C34" t="str">
            <v>锦江区观音桥街药店</v>
          </cell>
          <cell r="D34" t="str">
            <v>A3</v>
          </cell>
          <cell r="E34">
            <v>15</v>
          </cell>
        </row>
        <row r="35">
          <cell r="B35">
            <v>737</v>
          </cell>
          <cell r="C35" t="str">
            <v>高新区大源三期药店</v>
          </cell>
          <cell r="D35" t="str">
            <v>B1</v>
          </cell>
          <cell r="E35">
            <v>14</v>
          </cell>
        </row>
        <row r="36">
          <cell r="B36">
            <v>740</v>
          </cell>
          <cell r="C36" t="str">
            <v>成华区华康路药店</v>
          </cell>
          <cell r="D36" t="str">
            <v>C1</v>
          </cell>
          <cell r="E36">
            <v>13</v>
          </cell>
        </row>
        <row r="37">
          <cell r="B37">
            <v>743</v>
          </cell>
          <cell r="C37" t="str">
            <v>成华区万宇路药店</v>
          </cell>
          <cell r="D37" t="str">
            <v>B2</v>
          </cell>
          <cell r="E37">
            <v>13</v>
          </cell>
        </row>
        <row r="38">
          <cell r="B38">
            <v>733</v>
          </cell>
          <cell r="C38" t="str">
            <v>双流区东升街道三强西路药店</v>
          </cell>
          <cell r="D38" t="str">
            <v>C1</v>
          </cell>
          <cell r="E38">
            <v>13</v>
          </cell>
        </row>
        <row r="39">
          <cell r="B39">
            <v>750</v>
          </cell>
          <cell r="C39" t="str">
            <v>成汉南路店</v>
          </cell>
          <cell r="D39" t="str">
            <v>A1</v>
          </cell>
          <cell r="E39">
            <v>30</v>
          </cell>
        </row>
        <row r="40">
          <cell r="B40">
            <v>753</v>
          </cell>
          <cell r="C40" t="str">
            <v>合欢树店</v>
          </cell>
          <cell r="D40" t="str">
            <v>C2</v>
          </cell>
          <cell r="E40">
            <v>13</v>
          </cell>
        </row>
        <row r="41">
          <cell r="B41">
            <v>103639</v>
          </cell>
          <cell r="C41" t="str">
            <v>成华区金马河路药店</v>
          </cell>
          <cell r="D41" t="str">
            <v>B1</v>
          </cell>
          <cell r="E41">
            <v>14</v>
          </cell>
        </row>
        <row r="42">
          <cell r="B42">
            <v>104430</v>
          </cell>
          <cell r="C42" t="str">
            <v>高新区中和大道药店</v>
          </cell>
          <cell r="D42" t="str">
            <v>C1</v>
          </cell>
          <cell r="E42">
            <v>13</v>
          </cell>
        </row>
        <row r="43">
          <cell r="B43">
            <v>105396</v>
          </cell>
          <cell r="C43" t="str">
            <v>航中街店</v>
          </cell>
          <cell r="D43" t="str">
            <v>C2</v>
          </cell>
          <cell r="E43">
            <v>13</v>
          </cell>
        </row>
        <row r="44">
          <cell r="B44">
            <v>105751</v>
          </cell>
          <cell r="C44" t="str">
            <v>新下街店</v>
          </cell>
          <cell r="D44" t="str">
            <v>C1</v>
          </cell>
          <cell r="E44">
            <v>13</v>
          </cell>
        </row>
        <row r="45">
          <cell r="B45">
            <v>105910</v>
          </cell>
          <cell r="C45" t="str">
            <v>紫薇东路</v>
          </cell>
          <cell r="D45" t="str">
            <v>C2</v>
          </cell>
          <cell r="E45">
            <v>13</v>
          </cell>
        </row>
        <row r="46">
          <cell r="B46">
            <v>106485</v>
          </cell>
          <cell r="C46" t="str">
            <v>四川太极成都高新区元华二巷药店</v>
          </cell>
          <cell r="D46" t="str">
            <v>C2</v>
          </cell>
          <cell r="E46">
            <v>13</v>
          </cell>
        </row>
        <row r="47">
          <cell r="B47">
            <v>106568</v>
          </cell>
          <cell r="C47" t="str">
            <v>四川太极高新区中和公济桥路药店</v>
          </cell>
          <cell r="D47" t="str">
            <v>C2</v>
          </cell>
          <cell r="E47">
            <v>13</v>
          </cell>
        </row>
        <row r="48">
          <cell r="B48">
            <v>311</v>
          </cell>
          <cell r="C48" t="str">
            <v>金牛区蓉北商贸大道药店</v>
          </cell>
          <cell r="D48" t="str">
            <v>A3</v>
          </cell>
          <cell r="E48">
            <v>30</v>
          </cell>
        </row>
        <row r="49">
          <cell r="B49">
            <v>343</v>
          </cell>
          <cell r="C49" t="str">
            <v>青羊区光华药店</v>
          </cell>
          <cell r="D49" t="str">
            <v>A2</v>
          </cell>
          <cell r="E49">
            <v>51</v>
          </cell>
        </row>
        <row r="50">
          <cell r="B50">
            <v>339</v>
          </cell>
          <cell r="C50" t="str">
            <v>金牛区沙河源药店</v>
          </cell>
          <cell r="D50" t="str">
            <v>C1</v>
          </cell>
          <cell r="E50">
            <v>19</v>
          </cell>
        </row>
        <row r="51">
          <cell r="B51">
            <v>357</v>
          </cell>
          <cell r="C51" t="str">
            <v>青羊区清江东路药店</v>
          </cell>
          <cell r="D51" t="str">
            <v>A3</v>
          </cell>
          <cell r="E51">
            <v>25</v>
          </cell>
        </row>
        <row r="52">
          <cell r="B52">
            <v>359</v>
          </cell>
          <cell r="C52" t="str">
            <v>金牛区枣子巷药店</v>
          </cell>
          <cell r="D52" t="str">
            <v>A3</v>
          </cell>
          <cell r="E52">
            <v>15</v>
          </cell>
        </row>
        <row r="53">
          <cell r="B53">
            <v>365</v>
          </cell>
          <cell r="C53" t="str">
            <v>青羊区光华村街药店</v>
          </cell>
          <cell r="D53" t="str">
            <v>A2</v>
          </cell>
          <cell r="E53">
            <v>30</v>
          </cell>
        </row>
        <row r="54">
          <cell r="B54">
            <v>379</v>
          </cell>
          <cell r="C54" t="str">
            <v>高新区土龙路药店</v>
          </cell>
          <cell r="D54" t="str">
            <v>A3</v>
          </cell>
          <cell r="E54">
            <v>16</v>
          </cell>
        </row>
        <row r="55">
          <cell r="B55">
            <v>513</v>
          </cell>
          <cell r="C55" t="str">
            <v>武侯区顺和街药店</v>
          </cell>
          <cell r="D55" t="str">
            <v>A3</v>
          </cell>
          <cell r="E55">
            <v>15</v>
          </cell>
        </row>
        <row r="56">
          <cell r="B56">
            <v>570</v>
          </cell>
          <cell r="C56" t="str">
            <v>青羊区浣花滨河路药店</v>
          </cell>
          <cell r="D56" t="str">
            <v>B2</v>
          </cell>
          <cell r="E56">
            <v>13</v>
          </cell>
        </row>
        <row r="57">
          <cell r="B57">
            <v>582</v>
          </cell>
          <cell r="C57" t="str">
            <v>青羊区十二桥路药店</v>
          </cell>
          <cell r="D57" t="str">
            <v>A1</v>
          </cell>
          <cell r="E57">
            <v>20</v>
          </cell>
        </row>
        <row r="58">
          <cell r="B58">
            <v>581</v>
          </cell>
          <cell r="C58" t="str">
            <v>成华区二环路北四段药店</v>
          </cell>
          <cell r="D58" t="str">
            <v>A2</v>
          </cell>
          <cell r="E58">
            <v>23</v>
          </cell>
        </row>
        <row r="59">
          <cell r="B59">
            <v>585</v>
          </cell>
          <cell r="C59" t="str">
            <v>成华区羊子山西路药店</v>
          </cell>
          <cell r="D59" t="str">
            <v>A2</v>
          </cell>
          <cell r="E59">
            <v>30</v>
          </cell>
        </row>
        <row r="60">
          <cell r="B60">
            <v>709</v>
          </cell>
          <cell r="C60" t="str">
            <v>新都马超东路店</v>
          </cell>
          <cell r="D60" t="str">
            <v>A2</v>
          </cell>
          <cell r="E60">
            <v>18</v>
          </cell>
        </row>
        <row r="61">
          <cell r="B61">
            <v>726</v>
          </cell>
          <cell r="C61" t="str">
            <v>金牛区交大路第三药店</v>
          </cell>
          <cell r="D61" t="str">
            <v>A3</v>
          </cell>
          <cell r="E61">
            <v>30</v>
          </cell>
        </row>
        <row r="62">
          <cell r="B62">
            <v>727</v>
          </cell>
          <cell r="C62" t="str">
            <v>金牛区黄苑东街药店</v>
          </cell>
          <cell r="D62" t="str">
            <v>B2</v>
          </cell>
          <cell r="E62">
            <v>12</v>
          </cell>
        </row>
        <row r="63">
          <cell r="B63">
            <v>730</v>
          </cell>
          <cell r="C63" t="str">
            <v>新都区新繁繁江北路药店</v>
          </cell>
          <cell r="D63" t="str">
            <v>A2</v>
          </cell>
          <cell r="E63">
            <v>18</v>
          </cell>
        </row>
        <row r="64">
          <cell r="B64">
            <v>741</v>
          </cell>
          <cell r="C64" t="str">
            <v>成华区新怡路药店</v>
          </cell>
          <cell r="D64" t="str">
            <v>C2</v>
          </cell>
          <cell r="E64">
            <v>13</v>
          </cell>
        </row>
        <row r="65">
          <cell r="B65">
            <v>347</v>
          </cell>
          <cell r="C65" t="str">
            <v>青羊区清江东路二药房</v>
          </cell>
          <cell r="D65" t="str">
            <v>B1</v>
          </cell>
          <cell r="E65">
            <v>14</v>
          </cell>
        </row>
        <row r="66">
          <cell r="B66">
            <v>745</v>
          </cell>
          <cell r="C66" t="str">
            <v>金牛区金沙路药店</v>
          </cell>
          <cell r="D66" t="str">
            <v>B1</v>
          </cell>
          <cell r="E66">
            <v>14</v>
          </cell>
        </row>
        <row r="67">
          <cell r="B67">
            <v>752</v>
          </cell>
          <cell r="C67" t="str">
            <v>聚萃街店</v>
          </cell>
          <cell r="D67" t="str">
            <v>C1</v>
          </cell>
          <cell r="E67">
            <v>13</v>
          </cell>
        </row>
        <row r="68">
          <cell r="B68">
            <v>102565</v>
          </cell>
          <cell r="C68" t="str">
            <v>佳灵路店</v>
          </cell>
          <cell r="D68" t="str">
            <v>B1</v>
          </cell>
          <cell r="E68">
            <v>14</v>
          </cell>
        </row>
        <row r="69">
          <cell r="B69">
            <v>102934</v>
          </cell>
          <cell r="C69" t="str">
            <v>银河北街店</v>
          </cell>
          <cell r="D69" t="str">
            <v>A3</v>
          </cell>
          <cell r="E69">
            <v>15</v>
          </cell>
        </row>
        <row r="70">
          <cell r="B70">
            <v>103198</v>
          </cell>
          <cell r="C70" t="str">
            <v>贝森路店</v>
          </cell>
          <cell r="D70" t="str">
            <v>B1</v>
          </cell>
          <cell r="E70">
            <v>14</v>
          </cell>
        </row>
        <row r="71">
          <cell r="B71">
            <v>103199</v>
          </cell>
          <cell r="C71" t="str">
            <v>西林一街店</v>
          </cell>
          <cell r="D71" t="str">
            <v>B1</v>
          </cell>
          <cell r="E71">
            <v>14</v>
          </cell>
        </row>
        <row r="72">
          <cell r="B72">
            <v>104429</v>
          </cell>
          <cell r="C72" t="str">
            <v>武侯区大华街药店</v>
          </cell>
          <cell r="D72" t="str">
            <v>C2</v>
          </cell>
          <cell r="E72">
            <v>13</v>
          </cell>
        </row>
        <row r="73">
          <cell r="B73">
            <v>105267</v>
          </cell>
          <cell r="C73" t="str">
            <v>蜀汉路店</v>
          </cell>
          <cell r="D73" t="str">
            <v>B2</v>
          </cell>
          <cell r="E73">
            <v>12</v>
          </cell>
        </row>
        <row r="74">
          <cell r="B74">
            <v>106569</v>
          </cell>
          <cell r="C74" t="str">
            <v>四川太极武侯区大悦路药店</v>
          </cell>
          <cell r="D74" t="str">
            <v>C2</v>
          </cell>
          <cell r="E74">
            <v>13</v>
          </cell>
        </row>
        <row r="75">
          <cell r="B75">
            <v>106399</v>
          </cell>
          <cell r="C75" t="str">
            <v>四川太极青羊区蜀辉路药店</v>
          </cell>
          <cell r="D75" t="str">
            <v>C2</v>
          </cell>
          <cell r="E75">
            <v>13</v>
          </cell>
        </row>
        <row r="76">
          <cell r="B76">
            <v>341</v>
          </cell>
          <cell r="C76" t="str">
            <v>邛崃市中心药店</v>
          </cell>
          <cell r="D76" t="str">
            <v>A2</v>
          </cell>
          <cell r="E76">
            <v>51</v>
          </cell>
        </row>
        <row r="77">
          <cell r="B77">
            <v>371</v>
          </cell>
          <cell r="C77" t="str">
            <v>新津县兴义镇万兴路药店</v>
          </cell>
          <cell r="D77" t="str">
            <v>C1</v>
          </cell>
          <cell r="E77">
            <v>13</v>
          </cell>
        </row>
        <row r="78">
          <cell r="B78">
            <v>385</v>
          </cell>
          <cell r="C78" t="str">
            <v>新津县五津镇五津西路药店</v>
          </cell>
          <cell r="D78" t="str">
            <v>A2</v>
          </cell>
          <cell r="E78">
            <v>18</v>
          </cell>
        </row>
        <row r="79">
          <cell r="B79">
            <v>539</v>
          </cell>
          <cell r="C79" t="str">
            <v>大邑县晋原镇子龙街药店</v>
          </cell>
          <cell r="D79" t="str">
            <v>B2</v>
          </cell>
          <cell r="E79">
            <v>13</v>
          </cell>
        </row>
        <row r="80">
          <cell r="B80">
            <v>514</v>
          </cell>
          <cell r="C80" t="str">
            <v>新津县邓双镇飞雪路药店</v>
          </cell>
          <cell r="D80" t="str">
            <v>A3</v>
          </cell>
          <cell r="E80">
            <v>16</v>
          </cell>
        </row>
        <row r="81">
          <cell r="B81">
            <v>549</v>
          </cell>
          <cell r="C81" t="str">
            <v>大邑县晋原镇东壕沟北段药店</v>
          </cell>
          <cell r="D81" t="str">
            <v>B2</v>
          </cell>
          <cell r="E81">
            <v>16</v>
          </cell>
        </row>
        <row r="82">
          <cell r="B82">
            <v>594</v>
          </cell>
          <cell r="C82" t="str">
            <v>大邑县安仁镇千禧街药店</v>
          </cell>
          <cell r="D82" t="str">
            <v>B2</v>
          </cell>
          <cell r="E82">
            <v>19</v>
          </cell>
        </row>
        <row r="83">
          <cell r="B83">
            <v>591</v>
          </cell>
          <cell r="C83" t="str">
            <v>邛崃市临邛镇长安大道药店</v>
          </cell>
          <cell r="D83" t="str">
            <v>B2</v>
          </cell>
          <cell r="E83">
            <v>19</v>
          </cell>
        </row>
        <row r="84">
          <cell r="B84">
            <v>716</v>
          </cell>
          <cell r="C84" t="str">
            <v>大邑县沙渠镇利民街药店</v>
          </cell>
          <cell r="D84" t="str">
            <v>B1</v>
          </cell>
          <cell r="E84">
            <v>14</v>
          </cell>
        </row>
        <row r="85">
          <cell r="B85">
            <v>721</v>
          </cell>
          <cell r="C85" t="str">
            <v>邛崃市临邛镇洪川小区药店</v>
          </cell>
          <cell r="D85" t="str">
            <v>B1</v>
          </cell>
          <cell r="E85">
            <v>14</v>
          </cell>
        </row>
        <row r="86">
          <cell r="B86">
            <v>717</v>
          </cell>
          <cell r="C86" t="str">
            <v>大邑县晋原通达东路五段药店</v>
          </cell>
          <cell r="D86" t="str">
            <v>B2</v>
          </cell>
          <cell r="E86">
            <v>13</v>
          </cell>
        </row>
        <row r="87">
          <cell r="B87">
            <v>720</v>
          </cell>
          <cell r="C87" t="str">
            <v>大邑县新场镇文昌街药店</v>
          </cell>
          <cell r="D87" t="str">
            <v>B2</v>
          </cell>
          <cell r="E87">
            <v>16</v>
          </cell>
        </row>
        <row r="88">
          <cell r="B88">
            <v>746</v>
          </cell>
          <cell r="C88" t="str">
            <v>大邑县晋原镇内蒙古桃源药店</v>
          </cell>
          <cell r="D88" t="str">
            <v>A3</v>
          </cell>
          <cell r="E88">
            <v>15</v>
          </cell>
        </row>
        <row r="89">
          <cell r="B89">
            <v>732</v>
          </cell>
          <cell r="C89" t="str">
            <v>邛崃市羊安镇永康大道药店</v>
          </cell>
          <cell r="D89" t="str">
            <v>C1</v>
          </cell>
          <cell r="E89">
            <v>13</v>
          </cell>
        </row>
        <row r="90">
          <cell r="B90">
            <v>748</v>
          </cell>
          <cell r="C90" t="str">
            <v>大邑东街店</v>
          </cell>
          <cell r="D90" t="str">
            <v>B1</v>
          </cell>
          <cell r="E90">
            <v>14</v>
          </cell>
        </row>
        <row r="91">
          <cell r="B91">
            <v>102567</v>
          </cell>
          <cell r="C91" t="str">
            <v>新津武阳西路店</v>
          </cell>
          <cell r="D91" t="str">
            <v>C1</v>
          </cell>
          <cell r="E91">
            <v>13</v>
          </cell>
        </row>
        <row r="92">
          <cell r="B92">
            <v>102564</v>
          </cell>
          <cell r="C92" t="str">
            <v>邛崃翠荫街店</v>
          </cell>
          <cell r="D92" t="str">
            <v>C1</v>
          </cell>
          <cell r="E92">
            <v>13</v>
          </cell>
        </row>
        <row r="93">
          <cell r="B93">
            <v>104533</v>
          </cell>
          <cell r="C93" t="str">
            <v>大邑县晋原镇潘家街药店</v>
          </cell>
          <cell r="D93" t="str">
            <v>C2</v>
          </cell>
          <cell r="E93">
            <v>13</v>
          </cell>
        </row>
        <row r="94">
          <cell r="B94">
            <v>52</v>
          </cell>
          <cell r="C94" t="str">
            <v>崇州中心药店</v>
          </cell>
          <cell r="D94" t="str">
            <v>B2</v>
          </cell>
          <cell r="E94">
            <v>13</v>
          </cell>
        </row>
        <row r="95">
          <cell r="B95">
            <v>56</v>
          </cell>
          <cell r="C95" t="str">
            <v>崇州市三江镇崇新路药店</v>
          </cell>
          <cell r="D95" t="str">
            <v>C1</v>
          </cell>
          <cell r="E95">
            <v>19</v>
          </cell>
        </row>
        <row r="96">
          <cell r="B96">
            <v>54</v>
          </cell>
          <cell r="C96" t="str">
            <v>崇州市怀远镇新正东街药店</v>
          </cell>
          <cell r="D96" t="str">
            <v>A3</v>
          </cell>
          <cell r="E96">
            <v>30</v>
          </cell>
        </row>
        <row r="97">
          <cell r="B97">
            <v>329</v>
          </cell>
          <cell r="C97" t="str">
            <v>温江区温江店</v>
          </cell>
          <cell r="D97" t="str">
            <v>B1</v>
          </cell>
          <cell r="E97">
            <v>14</v>
          </cell>
        </row>
        <row r="98">
          <cell r="B98">
            <v>351</v>
          </cell>
          <cell r="C98" t="str">
            <v>都江堰市幸福镇都江堰大道药店</v>
          </cell>
          <cell r="D98" t="str">
            <v>B1</v>
          </cell>
          <cell r="E98">
            <v>14</v>
          </cell>
        </row>
        <row r="99">
          <cell r="B99">
            <v>367</v>
          </cell>
          <cell r="C99" t="str">
            <v>崇州市金带街药店</v>
          </cell>
          <cell r="D99" t="str">
            <v>B1</v>
          </cell>
          <cell r="E99">
            <v>14</v>
          </cell>
        </row>
        <row r="100">
          <cell r="B100">
            <v>587</v>
          </cell>
          <cell r="C100" t="str">
            <v>都江堰幸福镇景中路药店</v>
          </cell>
          <cell r="D100" t="str">
            <v>B1</v>
          </cell>
          <cell r="E100">
            <v>14</v>
          </cell>
        </row>
        <row r="101">
          <cell r="B101">
            <v>704</v>
          </cell>
          <cell r="C101" t="str">
            <v>都江堰市幸福镇奎光路药店</v>
          </cell>
          <cell r="D101" t="str">
            <v>B2</v>
          </cell>
          <cell r="E101">
            <v>13</v>
          </cell>
        </row>
        <row r="102">
          <cell r="B102">
            <v>706</v>
          </cell>
          <cell r="C102" t="str">
            <v>都江堰市幸福镇翔凤路药店</v>
          </cell>
          <cell r="D102" t="str">
            <v>C1</v>
          </cell>
          <cell r="E102">
            <v>13</v>
          </cell>
        </row>
        <row r="103">
          <cell r="B103">
            <v>710</v>
          </cell>
          <cell r="C103" t="str">
            <v>都江堰市蒲阳镇问道西路药店</v>
          </cell>
          <cell r="D103" t="str">
            <v>C1</v>
          </cell>
          <cell r="E103">
            <v>13</v>
          </cell>
        </row>
        <row r="104">
          <cell r="B104">
            <v>713</v>
          </cell>
          <cell r="C104" t="str">
            <v>都江堰市聚源镇联建房药店</v>
          </cell>
          <cell r="D104" t="str">
            <v>C2</v>
          </cell>
          <cell r="E104">
            <v>13</v>
          </cell>
        </row>
        <row r="105">
          <cell r="B105">
            <v>738</v>
          </cell>
          <cell r="C105" t="str">
            <v>都江堰市灌口镇蒲阳路药店</v>
          </cell>
          <cell r="D105" t="str">
            <v>C1</v>
          </cell>
          <cell r="E105">
            <v>13</v>
          </cell>
        </row>
        <row r="106">
          <cell r="B106">
            <v>754</v>
          </cell>
          <cell r="C106" t="str">
            <v>尚贤坊街药店</v>
          </cell>
          <cell r="D106" t="str">
            <v>A3</v>
          </cell>
          <cell r="E106">
            <v>15</v>
          </cell>
        </row>
        <row r="107">
          <cell r="B107">
            <v>101453</v>
          </cell>
          <cell r="C107" t="str">
            <v>江安路店</v>
          </cell>
          <cell r="D107" t="str">
            <v>B1</v>
          </cell>
          <cell r="E107">
            <v>14</v>
          </cell>
        </row>
        <row r="108">
          <cell r="B108">
            <v>104428</v>
          </cell>
          <cell r="C108" t="str">
            <v>崇州市崇阳镇永康东路药店</v>
          </cell>
          <cell r="D108" t="str">
            <v>B2</v>
          </cell>
          <cell r="E108">
            <v>19</v>
          </cell>
        </row>
        <row r="109">
          <cell r="B109">
            <v>104838</v>
          </cell>
          <cell r="C109" t="str">
            <v>蜀州中路店</v>
          </cell>
          <cell r="D109" t="str">
            <v>C2</v>
          </cell>
          <cell r="E109">
            <v>6</v>
          </cell>
        </row>
        <row r="110">
          <cell r="B110">
            <v>106865</v>
          </cell>
          <cell r="C110" t="str">
            <v>丝竹路</v>
          </cell>
          <cell r="D110" t="str">
            <v>C2</v>
          </cell>
          <cell r="E110">
            <v>6</v>
          </cell>
        </row>
        <row r="111">
          <cell r="B111">
            <v>107658</v>
          </cell>
          <cell r="C111" t="str">
            <v>万和路店</v>
          </cell>
          <cell r="D111" t="str">
            <v>C2</v>
          </cell>
          <cell r="E111">
            <v>6</v>
          </cell>
        </row>
        <row r="112">
          <cell r="B112">
            <v>107829</v>
          </cell>
          <cell r="C112" t="str">
            <v>解放路</v>
          </cell>
          <cell r="D112" t="str">
            <v>C2</v>
          </cell>
          <cell r="E112">
            <v>6</v>
          </cell>
        </row>
        <row r="113">
          <cell r="B113">
            <v>107728</v>
          </cell>
          <cell r="C113" t="str">
            <v>大邑北街</v>
          </cell>
          <cell r="D113" t="str">
            <v>C2</v>
          </cell>
          <cell r="E113">
            <v>6</v>
          </cell>
        </row>
        <row r="114">
          <cell r="C114" t="str">
            <v>合计</v>
          </cell>
        </row>
        <row r="114">
          <cell r="E114">
            <v>2102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V131"/>
  <sheetViews>
    <sheetView tabSelected="1" workbookViewId="0">
      <pane xSplit="4" ySplit="2" topLeftCell="L4" activePane="bottomRight" state="frozen"/>
      <selection/>
      <selection pane="topRight"/>
      <selection pane="bottomLeft"/>
      <selection pane="bottomRight" activeCell="S8" sqref="S8"/>
    </sheetView>
  </sheetViews>
  <sheetFormatPr defaultColWidth="24.875" defaultRowHeight="22" customHeight="1"/>
  <cols>
    <col min="1" max="1" width="4.75833333333333" style="9" customWidth="1"/>
    <col min="2" max="2" width="7.36666666666667" style="9" customWidth="1"/>
    <col min="3" max="3" width="20.5416666666667" style="9" customWidth="1"/>
    <col min="4" max="4" width="12.0916666666667" style="10" customWidth="1"/>
    <col min="5" max="10" width="9.25833333333333" style="9" customWidth="1"/>
    <col min="11" max="11" width="6.275" style="9" customWidth="1"/>
    <col min="12" max="12" width="9.25833333333333" style="11" customWidth="1"/>
    <col min="13" max="14" width="9.25833333333333" style="12" customWidth="1"/>
    <col min="15" max="18" width="9.25833333333333" style="9" customWidth="1"/>
    <col min="19" max="19" width="7.18333333333333" style="9" customWidth="1"/>
    <col min="20" max="20" width="9.25833333333333" style="11" customWidth="1"/>
    <col min="21" max="21" width="10.275" style="13" customWidth="1"/>
    <col min="22" max="22" width="10.275" style="14" customWidth="1"/>
    <col min="23" max="24" width="10.275" style="13" customWidth="1"/>
    <col min="25" max="16384" width="24.875" style="9" customWidth="1"/>
  </cols>
  <sheetData>
    <row r="1" s="1" customFormat="1" ht="38" customHeight="1" spans="1:74">
      <c r="A1" s="15" t="s">
        <v>0</v>
      </c>
      <c r="B1" s="15"/>
      <c r="C1" s="15"/>
      <c r="D1" s="16"/>
      <c r="E1" s="15" t="s">
        <v>1</v>
      </c>
      <c r="F1" s="15"/>
      <c r="G1" s="15"/>
      <c r="H1" s="15"/>
      <c r="I1" s="15"/>
      <c r="J1" s="15"/>
      <c r="K1" s="15"/>
      <c r="L1" s="23"/>
      <c r="M1" s="24" t="s">
        <v>2</v>
      </c>
      <c r="N1" s="24"/>
      <c r="O1" s="24"/>
      <c r="P1" s="24"/>
      <c r="Q1" s="24"/>
      <c r="R1" s="24"/>
      <c r="S1" s="24"/>
      <c r="T1" s="24"/>
      <c r="U1" s="30" t="s">
        <v>3</v>
      </c>
      <c r="V1" s="31"/>
      <c r="W1" s="30"/>
      <c r="X1" s="30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</row>
    <row r="2" s="2" customFormat="1" ht="27" customHeight="1" spans="1:74">
      <c r="A2" s="17" t="s">
        <v>4</v>
      </c>
      <c r="B2" s="17" t="s">
        <v>5</v>
      </c>
      <c r="C2" s="17" t="s">
        <v>6</v>
      </c>
      <c r="D2" s="18" t="s">
        <v>7</v>
      </c>
      <c r="E2" s="17" t="s">
        <v>8</v>
      </c>
      <c r="F2" s="17" t="s">
        <v>9</v>
      </c>
      <c r="G2" s="17" t="s">
        <v>10</v>
      </c>
      <c r="H2" s="17" t="s">
        <v>11</v>
      </c>
      <c r="I2" s="17" t="s">
        <v>12</v>
      </c>
      <c r="J2" s="17" t="s">
        <v>13</v>
      </c>
      <c r="K2" s="17" t="s">
        <v>14</v>
      </c>
      <c r="L2" s="25" t="s">
        <v>15</v>
      </c>
      <c r="M2" s="26" t="s">
        <v>16</v>
      </c>
      <c r="N2" s="26" t="s">
        <v>9</v>
      </c>
      <c r="O2" s="17" t="s">
        <v>10</v>
      </c>
      <c r="P2" s="27" t="s">
        <v>11</v>
      </c>
      <c r="Q2" s="27" t="s">
        <v>12</v>
      </c>
      <c r="R2" s="27" t="s">
        <v>13</v>
      </c>
      <c r="S2" s="27" t="s">
        <v>14</v>
      </c>
      <c r="T2" s="32" t="s">
        <v>15</v>
      </c>
      <c r="U2" s="27" t="s">
        <v>17</v>
      </c>
      <c r="V2" s="32" t="s">
        <v>18</v>
      </c>
      <c r="W2" s="27" t="s">
        <v>19</v>
      </c>
      <c r="X2" s="27" t="s">
        <v>20</v>
      </c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</row>
    <row r="3" s="3" customFormat="1" customHeight="1" spans="1:74">
      <c r="A3" s="19">
        <v>1</v>
      </c>
      <c r="B3" s="19">
        <v>311</v>
      </c>
      <c r="C3" s="19" t="s">
        <v>21</v>
      </c>
      <c r="D3" s="20" t="s">
        <v>22</v>
      </c>
      <c r="E3" s="19">
        <v>8</v>
      </c>
      <c r="F3" s="19">
        <v>11</v>
      </c>
      <c r="G3" s="19">
        <v>1</v>
      </c>
      <c r="H3" s="19">
        <f>E3*5</f>
        <v>40</v>
      </c>
      <c r="I3" s="19">
        <v>0</v>
      </c>
      <c r="J3" s="19">
        <f>I3-E3</f>
        <v>-8</v>
      </c>
      <c r="K3" s="19" t="s">
        <v>23</v>
      </c>
      <c r="L3" s="28">
        <f>I3*5</f>
        <v>0</v>
      </c>
      <c r="M3" s="29">
        <f>VLOOKUP(B:B,[1]Sheet2!$B:$E,4,0)</f>
        <v>30</v>
      </c>
      <c r="N3" s="29">
        <v>35</v>
      </c>
      <c r="O3" s="19">
        <v>2</v>
      </c>
      <c r="P3" s="19">
        <f>N3*8</f>
        <v>280</v>
      </c>
      <c r="Q3" s="19">
        <v>65</v>
      </c>
      <c r="R3" s="19">
        <f>Q3-M3</f>
        <v>35</v>
      </c>
      <c r="S3" s="19" t="s">
        <v>24</v>
      </c>
      <c r="T3" s="28">
        <f>Q3*8</f>
        <v>520</v>
      </c>
      <c r="U3" s="19">
        <f>H3+P3</f>
        <v>320</v>
      </c>
      <c r="V3" s="28">
        <f>L3+T3</f>
        <v>520</v>
      </c>
      <c r="W3" s="19">
        <f>V3-U3</f>
        <v>200</v>
      </c>
      <c r="X3" s="19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</row>
    <row r="4" s="3" customFormat="1" customHeight="1" spans="1:74">
      <c r="A4" s="19">
        <v>2</v>
      </c>
      <c r="B4" s="19">
        <v>343</v>
      </c>
      <c r="C4" s="19" t="s">
        <v>25</v>
      </c>
      <c r="D4" s="20" t="s">
        <v>22</v>
      </c>
      <c r="E4" s="19">
        <v>8</v>
      </c>
      <c r="F4" s="19">
        <v>11</v>
      </c>
      <c r="G4" s="19">
        <v>2</v>
      </c>
      <c r="H4" s="19">
        <f>F4*8</f>
        <v>88</v>
      </c>
      <c r="I4" s="19">
        <v>26</v>
      </c>
      <c r="J4" s="19">
        <f t="shared" ref="J4:J35" si="0">I4-E4</f>
        <v>18</v>
      </c>
      <c r="K4" s="19" t="s">
        <v>24</v>
      </c>
      <c r="L4" s="28">
        <f>I4*8</f>
        <v>208</v>
      </c>
      <c r="M4" s="29">
        <v>59</v>
      </c>
      <c r="N4" s="29">
        <v>68</v>
      </c>
      <c r="O4" s="19">
        <v>2</v>
      </c>
      <c r="P4" s="19">
        <f>N4*8</f>
        <v>544</v>
      </c>
      <c r="Q4" s="19">
        <v>141</v>
      </c>
      <c r="R4" s="19">
        <f t="shared" ref="R4:R35" si="1">Q4-M4</f>
        <v>82</v>
      </c>
      <c r="S4" s="19" t="s">
        <v>24</v>
      </c>
      <c r="T4" s="28">
        <f>Q4*8</f>
        <v>1128</v>
      </c>
      <c r="U4" s="19">
        <f t="shared" ref="U4:U35" si="2">H4+P4</f>
        <v>632</v>
      </c>
      <c r="V4" s="28">
        <f t="shared" ref="V4:V35" si="3">L4+T4</f>
        <v>1336</v>
      </c>
      <c r="W4" s="19">
        <f>V4-U4</f>
        <v>704</v>
      </c>
      <c r="X4" s="19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</row>
    <row r="5" s="4" customFormat="1" customHeight="1" spans="1:74">
      <c r="A5" s="19">
        <v>3</v>
      </c>
      <c r="B5" s="19">
        <v>339</v>
      </c>
      <c r="C5" s="19" t="s">
        <v>26</v>
      </c>
      <c r="D5" s="20" t="s">
        <v>22</v>
      </c>
      <c r="E5" s="19">
        <v>6</v>
      </c>
      <c r="F5" s="19">
        <v>8</v>
      </c>
      <c r="G5" s="19">
        <v>1</v>
      </c>
      <c r="H5" s="19">
        <f>E5*5</f>
        <v>30</v>
      </c>
      <c r="I5" s="19">
        <v>2</v>
      </c>
      <c r="J5" s="19">
        <f t="shared" si="0"/>
        <v>-4</v>
      </c>
      <c r="K5" s="19" t="s">
        <v>23</v>
      </c>
      <c r="L5" s="28">
        <f>I5*5</f>
        <v>10</v>
      </c>
      <c r="M5" s="29">
        <v>28</v>
      </c>
      <c r="N5" s="29">
        <v>34</v>
      </c>
      <c r="O5" s="19">
        <v>2</v>
      </c>
      <c r="P5" s="19">
        <f>N5*8</f>
        <v>272</v>
      </c>
      <c r="Q5" s="19">
        <v>33</v>
      </c>
      <c r="R5" s="19">
        <f t="shared" si="1"/>
        <v>5</v>
      </c>
      <c r="S5" s="19" t="s">
        <v>27</v>
      </c>
      <c r="T5" s="28">
        <f>Q5*7</f>
        <v>231</v>
      </c>
      <c r="U5" s="19">
        <f t="shared" si="2"/>
        <v>302</v>
      </c>
      <c r="V5" s="28">
        <f t="shared" si="3"/>
        <v>241</v>
      </c>
      <c r="W5" s="19"/>
      <c r="X5" s="19">
        <f>U5-V5</f>
        <v>61</v>
      </c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</row>
    <row r="6" s="3" customFormat="1" customHeight="1" spans="1:74">
      <c r="A6" s="19">
        <v>4</v>
      </c>
      <c r="B6" s="19">
        <v>357</v>
      </c>
      <c r="C6" s="19" t="s">
        <v>28</v>
      </c>
      <c r="D6" s="20" t="s">
        <v>22</v>
      </c>
      <c r="E6" s="19">
        <v>4</v>
      </c>
      <c r="F6" s="19">
        <v>6</v>
      </c>
      <c r="G6" s="19">
        <v>1</v>
      </c>
      <c r="H6" s="19">
        <f>E6*5</f>
        <v>20</v>
      </c>
      <c r="I6" s="19">
        <v>2</v>
      </c>
      <c r="J6" s="19">
        <f t="shared" si="0"/>
        <v>-2</v>
      </c>
      <c r="K6" s="19" t="s">
        <v>23</v>
      </c>
      <c r="L6" s="28">
        <f>I6*5</f>
        <v>10</v>
      </c>
      <c r="M6" s="29">
        <f>VLOOKUP(B:B,[1]Sheet2!$B:$E,4,0)</f>
        <v>25</v>
      </c>
      <c r="N6" s="29">
        <v>29</v>
      </c>
      <c r="O6" s="19">
        <v>1</v>
      </c>
      <c r="P6" s="19">
        <f>M6*7</f>
        <v>175</v>
      </c>
      <c r="Q6" s="19">
        <v>39</v>
      </c>
      <c r="R6" s="19">
        <f t="shared" si="1"/>
        <v>14</v>
      </c>
      <c r="S6" s="19" t="s">
        <v>24</v>
      </c>
      <c r="T6" s="28">
        <f>Q6*8</f>
        <v>312</v>
      </c>
      <c r="U6" s="19">
        <f t="shared" si="2"/>
        <v>195</v>
      </c>
      <c r="V6" s="28">
        <f t="shared" si="3"/>
        <v>322</v>
      </c>
      <c r="W6" s="19">
        <f>V6-U6</f>
        <v>127</v>
      </c>
      <c r="X6" s="19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</row>
    <row r="7" s="4" customFormat="1" customHeight="1" spans="1:74">
      <c r="A7" s="19">
        <v>5</v>
      </c>
      <c r="B7" s="19">
        <v>359</v>
      </c>
      <c r="C7" s="19" t="s">
        <v>29</v>
      </c>
      <c r="D7" s="20" t="s">
        <v>22</v>
      </c>
      <c r="E7" s="19">
        <v>6</v>
      </c>
      <c r="F7" s="19">
        <v>8</v>
      </c>
      <c r="G7" s="19">
        <v>1</v>
      </c>
      <c r="H7" s="19">
        <f>E7*5</f>
        <v>30</v>
      </c>
      <c r="I7" s="19">
        <v>0</v>
      </c>
      <c r="J7" s="19">
        <f t="shared" si="0"/>
        <v>-6</v>
      </c>
      <c r="K7" s="19" t="s">
        <v>23</v>
      </c>
      <c r="L7" s="28">
        <f>I7*5</f>
        <v>0</v>
      </c>
      <c r="M7" s="29">
        <f>VLOOKUP(B:B,[1]Sheet2!$B:$E,4,0)</f>
        <v>15</v>
      </c>
      <c r="N7" s="29">
        <v>17</v>
      </c>
      <c r="O7" s="19">
        <v>1</v>
      </c>
      <c r="P7" s="19">
        <f>M7*7</f>
        <v>105</v>
      </c>
      <c r="Q7" s="19">
        <v>0</v>
      </c>
      <c r="R7" s="19">
        <f t="shared" si="1"/>
        <v>-15</v>
      </c>
      <c r="S7" s="19" t="s">
        <v>23</v>
      </c>
      <c r="T7" s="28">
        <f>Q7*6</f>
        <v>0</v>
      </c>
      <c r="U7" s="19">
        <f t="shared" si="2"/>
        <v>135</v>
      </c>
      <c r="V7" s="28">
        <f t="shared" si="3"/>
        <v>0</v>
      </c>
      <c r="W7" s="19"/>
      <c r="X7" s="19">
        <f t="shared" ref="X7:X14" si="4">U7-V7</f>
        <v>135</v>
      </c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</row>
    <row r="8" s="3" customFormat="1" customHeight="1" spans="1:74">
      <c r="A8" s="19">
        <v>6</v>
      </c>
      <c r="B8" s="19">
        <v>365</v>
      </c>
      <c r="C8" s="19" t="s">
        <v>30</v>
      </c>
      <c r="D8" s="20" t="s">
        <v>22</v>
      </c>
      <c r="E8" s="19">
        <v>10</v>
      </c>
      <c r="F8" s="19">
        <v>12</v>
      </c>
      <c r="G8" s="19">
        <v>2</v>
      </c>
      <c r="H8" s="19">
        <f>F8*8</f>
        <v>96</v>
      </c>
      <c r="I8" s="19">
        <v>23</v>
      </c>
      <c r="J8" s="19">
        <f t="shared" si="0"/>
        <v>13</v>
      </c>
      <c r="K8" s="19" t="s">
        <v>24</v>
      </c>
      <c r="L8" s="28">
        <f>I8*8</f>
        <v>184</v>
      </c>
      <c r="M8" s="29">
        <v>28</v>
      </c>
      <c r="N8" s="29">
        <v>35</v>
      </c>
      <c r="O8" s="19">
        <v>2</v>
      </c>
      <c r="P8" s="19">
        <f>N8*8</f>
        <v>280</v>
      </c>
      <c r="Q8" s="19">
        <v>21</v>
      </c>
      <c r="R8" s="19">
        <f t="shared" si="1"/>
        <v>-7</v>
      </c>
      <c r="S8" s="19" t="s">
        <v>23</v>
      </c>
      <c r="T8" s="28">
        <f>Q8*6</f>
        <v>126</v>
      </c>
      <c r="U8" s="19">
        <f t="shared" si="2"/>
        <v>376</v>
      </c>
      <c r="V8" s="28">
        <f t="shared" si="3"/>
        <v>310</v>
      </c>
      <c r="W8" s="19"/>
      <c r="X8" s="19">
        <f t="shared" si="4"/>
        <v>66</v>
      </c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</row>
    <row r="9" s="4" customFormat="1" customHeight="1" spans="1:74">
      <c r="A9" s="19">
        <v>7</v>
      </c>
      <c r="B9" s="19">
        <v>379</v>
      </c>
      <c r="C9" s="19" t="s">
        <v>31</v>
      </c>
      <c r="D9" s="20" t="s">
        <v>22</v>
      </c>
      <c r="E9" s="19">
        <v>16</v>
      </c>
      <c r="F9" s="19">
        <v>19</v>
      </c>
      <c r="G9" s="19">
        <v>2</v>
      </c>
      <c r="H9" s="19">
        <f>F9*8</f>
        <v>152</v>
      </c>
      <c r="I9" s="19">
        <v>9</v>
      </c>
      <c r="J9" s="19">
        <f t="shared" si="0"/>
        <v>-7</v>
      </c>
      <c r="K9" s="19" t="s">
        <v>23</v>
      </c>
      <c r="L9" s="28">
        <f t="shared" ref="L9:L17" si="5">I9*5</f>
        <v>45</v>
      </c>
      <c r="M9" s="29">
        <v>20</v>
      </c>
      <c r="N9" s="29">
        <v>27</v>
      </c>
      <c r="O9" s="19">
        <v>2</v>
      </c>
      <c r="P9" s="19">
        <f>N9*8</f>
        <v>216</v>
      </c>
      <c r="Q9" s="19">
        <v>27</v>
      </c>
      <c r="R9" s="19">
        <f t="shared" si="1"/>
        <v>7</v>
      </c>
      <c r="S9" s="19" t="s">
        <v>24</v>
      </c>
      <c r="T9" s="28">
        <f>Q9*8</f>
        <v>216</v>
      </c>
      <c r="U9" s="19">
        <f t="shared" si="2"/>
        <v>368</v>
      </c>
      <c r="V9" s="28">
        <f t="shared" si="3"/>
        <v>261</v>
      </c>
      <c r="W9" s="19"/>
      <c r="X9" s="19">
        <f t="shared" si="4"/>
        <v>107</v>
      </c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</row>
    <row r="10" s="3" customFormat="1" customHeight="1" spans="1:74">
      <c r="A10" s="19">
        <v>8</v>
      </c>
      <c r="B10" s="19">
        <v>513</v>
      </c>
      <c r="C10" s="19" t="s">
        <v>32</v>
      </c>
      <c r="D10" s="20" t="s">
        <v>22</v>
      </c>
      <c r="E10" s="19">
        <v>6</v>
      </c>
      <c r="F10" s="19">
        <v>8</v>
      </c>
      <c r="G10" s="19">
        <v>2</v>
      </c>
      <c r="H10" s="19">
        <f>F10*8</f>
        <v>64</v>
      </c>
      <c r="I10" s="19">
        <v>5</v>
      </c>
      <c r="J10" s="19">
        <f t="shared" si="0"/>
        <v>-1</v>
      </c>
      <c r="K10" s="19" t="s">
        <v>23</v>
      </c>
      <c r="L10" s="28">
        <f t="shared" si="5"/>
        <v>25</v>
      </c>
      <c r="M10" s="29">
        <v>17</v>
      </c>
      <c r="N10" s="29">
        <v>19</v>
      </c>
      <c r="O10" s="19">
        <v>2</v>
      </c>
      <c r="P10" s="19">
        <f>N10*8</f>
        <v>152</v>
      </c>
      <c r="Q10" s="19">
        <v>19</v>
      </c>
      <c r="R10" s="19">
        <f t="shared" si="1"/>
        <v>2</v>
      </c>
      <c r="S10" s="19" t="s">
        <v>24</v>
      </c>
      <c r="T10" s="28">
        <f>Q10*8</f>
        <v>152</v>
      </c>
      <c r="U10" s="19">
        <f t="shared" si="2"/>
        <v>216</v>
      </c>
      <c r="V10" s="28">
        <f t="shared" si="3"/>
        <v>177</v>
      </c>
      <c r="W10" s="19"/>
      <c r="X10" s="19">
        <f t="shared" si="4"/>
        <v>39</v>
      </c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</row>
    <row r="11" s="4" customFormat="1" customHeight="1" spans="1:74">
      <c r="A11" s="19">
        <v>9</v>
      </c>
      <c r="B11" s="19">
        <v>570</v>
      </c>
      <c r="C11" s="19" t="s">
        <v>33</v>
      </c>
      <c r="D11" s="20" t="s">
        <v>22</v>
      </c>
      <c r="E11" s="19">
        <v>6</v>
      </c>
      <c r="F11" s="19">
        <v>8</v>
      </c>
      <c r="G11" s="19">
        <v>2</v>
      </c>
      <c r="H11" s="19">
        <f>F11*8</f>
        <v>64</v>
      </c>
      <c r="I11" s="19">
        <v>0</v>
      </c>
      <c r="J11" s="19">
        <f t="shared" si="0"/>
        <v>-6</v>
      </c>
      <c r="K11" s="19" t="s">
        <v>23</v>
      </c>
      <c r="L11" s="28">
        <f t="shared" si="5"/>
        <v>0</v>
      </c>
      <c r="M11" s="29">
        <f>VLOOKUP(B:B,[1]Sheet2!$B:$E,4,0)</f>
        <v>13</v>
      </c>
      <c r="N11" s="29">
        <v>15</v>
      </c>
      <c r="O11" s="19">
        <v>2</v>
      </c>
      <c r="P11" s="19">
        <f>N11*8</f>
        <v>120</v>
      </c>
      <c r="Q11" s="19">
        <v>5</v>
      </c>
      <c r="R11" s="19">
        <f t="shared" si="1"/>
        <v>-8</v>
      </c>
      <c r="S11" s="19" t="s">
        <v>23</v>
      </c>
      <c r="T11" s="28">
        <f>Q11*6</f>
        <v>30</v>
      </c>
      <c r="U11" s="19">
        <f t="shared" si="2"/>
        <v>184</v>
      </c>
      <c r="V11" s="28">
        <f t="shared" si="3"/>
        <v>30</v>
      </c>
      <c r="W11" s="19"/>
      <c r="X11" s="19">
        <f t="shared" si="4"/>
        <v>154</v>
      </c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</row>
    <row r="12" s="3" customFormat="1" customHeight="1" spans="1:74">
      <c r="A12" s="19">
        <v>10</v>
      </c>
      <c r="B12" s="19">
        <v>582</v>
      </c>
      <c r="C12" s="19" t="s">
        <v>34</v>
      </c>
      <c r="D12" s="20" t="s">
        <v>22</v>
      </c>
      <c r="E12" s="19">
        <v>16</v>
      </c>
      <c r="F12" s="19">
        <v>19</v>
      </c>
      <c r="G12" s="19">
        <v>1</v>
      </c>
      <c r="H12" s="19">
        <f>E12*5</f>
        <v>80</v>
      </c>
      <c r="I12" s="19">
        <v>11</v>
      </c>
      <c r="J12" s="19">
        <f t="shared" si="0"/>
        <v>-5</v>
      </c>
      <c r="K12" s="19" t="s">
        <v>23</v>
      </c>
      <c r="L12" s="28">
        <f t="shared" si="5"/>
        <v>55</v>
      </c>
      <c r="M12" s="29">
        <f>VLOOKUP(B:B,[1]Sheet2!$B:$E,4,0)</f>
        <v>20</v>
      </c>
      <c r="N12" s="29">
        <v>23</v>
      </c>
      <c r="O12" s="19">
        <v>1</v>
      </c>
      <c r="P12" s="19">
        <f>M12*7</f>
        <v>140</v>
      </c>
      <c r="Q12" s="19">
        <v>6</v>
      </c>
      <c r="R12" s="19">
        <f t="shared" si="1"/>
        <v>-14</v>
      </c>
      <c r="S12" s="19" t="s">
        <v>23</v>
      </c>
      <c r="T12" s="28">
        <f>Q12*6</f>
        <v>36</v>
      </c>
      <c r="U12" s="19">
        <f t="shared" si="2"/>
        <v>220</v>
      </c>
      <c r="V12" s="28">
        <f t="shared" si="3"/>
        <v>91</v>
      </c>
      <c r="W12" s="19"/>
      <c r="X12" s="19">
        <f t="shared" si="4"/>
        <v>129</v>
      </c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</row>
    <row r="13" s="4" customFormat="1" customHeight="1" spans="1:74">
      <c r="A13" s="19">
        <v>11</v>
      </c>
      <c r="B13" s="19">
        <v>581</v>
      </c>
      <c r="C13" s="19" t="s">
        <v>35</v>
      </c>
      <c r="D13" s="20" t="s">
        <v>22</v>
      </c>
      <c r="E13" s="19">
        <v>6</v>
      </c>
      <c r="F13" s="19">
        <v>8</v>
      </c>
      <c r="G13" s="19">
        <v>2</v>
      </c>
      <c r="H13" s="19">
        <f>F13*8</f>
        <v>64</v>
      </c>
      <c r="I13" s="19">
        <v>0</v>
      </c>
      <c r="J13" s="19">
        <f t="shared" si="0"/>
        <v>-6</v>
      </c>
      <c r="K13" s="19" t="s">
        <v>23</v>
      </c>
      <c r="L13" s="28">
        <f t="shared" si="5"/>
        <v>0</v>
      </c>
      <c r="M13" s="29">
        <f>VLOOKUP(B:B,[1]Sheet2!$B:$E,4,0)</f>
        <v>23</v>
      </c>
      <c r="N13" s="29">
        <v>27</v>
      </c>
      <c r="O13" s="19">
        <v>2</v>
      </c>
      <c r="P13" s="19">
        <f>N13*8</f>
        <v>216</v>
      </c>
      <c r="Q13" s="19">
        <v>4</v>
      </c>
      <c r="R13" s="19">
        <f t="shared" si="1"/>
        <v>-19</v>
      </c>
      <c r="S13" s="19" t="s">
        <v>23</v>
      </c>
      <c r="T13" s="28">
        <f>Q13*6</f>
        <v>24</v>
      </c>
      <c r="U13" s="19">
        <f t="shared" si="2"/>
        <v>280</v>
      </c>
      <c r="V13" s="28">
        <f t="shared" si="3"/>
        <v>24</v>
      </c>
      <c r="W13" s="19"/>
      <c r="X13" s="19">
        <f t="shared" si="4"/>
        <v>256</v>
      </c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</row>
    <row r="14" s="3" customFormat="1" customHeight="1" spans="1:74">
      <c r="A14" s="19">
        <v>12</v>
      </c>
      <c r="B14" s="19">
        <v>585</v>
      </c>
      <c r="C14" s="19" t="s">
        <v>36</v>
      </c>
      <c r="D14" s="20" t="s">
        <v>22</v>
      </c>
      <c r="E14" s="19">
        <v>26</v>
      </c>
      <c r="F14" s="19">
        <v>30</v>
      </c>
      <c r="G14" s="19">
        <v>2</v>
      </c>
      <c r="H14" s="19">
        <f>F14*8</f>
        <v>240</v>
      </c>
      <c r="I14" s="19">
        <v>6</v>
      </c>
      <c r="J14" s="19">
        <f t="shared" si="0"/>
        <v>-20</v>
      </c>
      <c r="K14" s="19" t="s">
        <v>23</v>
      </c>
      <c r="L14" s="28">
        <f t="shared" si="5"/>
        <v>30</v>
      </c>
      <c r="M14" s="29">
        <v>28</v>
      </c>
      <c r="N14" s="29">
        <v>35</v>
      </c>
      <c r="O14" s="19">
        <v>2</v>
      </c>
      <c r="P14" s="19">
        <f>N14*8</f>
        <v>280</v>
      </c>
      <c r="Q14" s="19">
        <v>43</v>
      </c>
      <c r="R14" s="19">
        <f t="shared" si="1"/>
        <v>15</v>
      </c>
      <c r="S14" s="19" t="s">
        <v>24</v>
      </c>
      <c r="T14" s="28">
        <f>Q14*8</f>
        <v>344</v>
      </c>
      <c r="U14" s="19">
        <f t="shared" si="2"/>
        <v>520</v>
      </c>
      <c r="V14" s="28">
        <f t="shared" si="3"/>
        <v>374</v>
      </c>
      <c r="W14" s="19"/>
      <c r="X14" s="19">
        <f t="shared" si="4"/>
        <v>146</v>
      </c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</row>
    <row r="15" s="4" customFormat="1" customHeight="1" spans="1:74">
      <c r="A15" s="19">
        <v>13</v>
      </c>
      <c r="B15" s="19">
        <v>709</v>
      </c>
      <c r="C15" s="19" t="s">
        <v>37</v>
      </c>
      <c r="D15" s="20" t="s">
        <v>22</v>
      </c>
      <c r="E15" s="19">
        <v>18</v>
      </c>
      <c r="F15" s="19">
        <v>21</v>
      </c>
      <c r="G15" s="19">
        <v>1</v>
      </c>
      <c r="H15" s="19">
        <f>E15*5</f>
        <v>90</v>
      </c>
      <c r="I15" s="19">
        <v>2</v>
      </c>
      <c r="J15" s="19">
        <f t="shared" si="0"/>
        <v>-16</v>
      </c>
      <c r="K15" s="19" t="s">
        <v>23</v>
      </c>
      <c r="L15" s="28">
        <f t="shared" si="5"/>
        <v>10</v>
      </c>
      <c r="M15" s="29">
        <v>21</v>
      </c>
      <c r="N15" s="29">
        <v>27</v>
      </c>
      <c r="O15" s="19">
        <v>1</v>
      </c>
      <c r="P15" s="19">
        <f>M15*7</f>
        <v>147</v>
      </c>
      <c r="Q15" s="19">
        <v>30</v>
      </c>
      <c r="R15" s="19">
        <f t="shared" si="1"/>
        <v>9</v>
      </c>
      <c r="S15" s="19" t="s">
        <v>24</v>
      </c>
      <c r="T15" s="28">
        <f>Q15*8</f>
        <v>240</v>
      </c>
      <c r="U15" s="19">
        <f t="shared" si="2"/>
        <v>237</v>
      </c>
      <c r="V15" s="28">
        <f t="shared" si="3"/>
        <v>250</v>
      </c>
      <c r="W15" s="19">
        <f>V15-U15</f>
        <v>13</v>
      </c>
      <c r="X15" s="19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</row>
    <row r="16" s="3" customFormat="1" customHeight="1" spans="1:74">
      <c r="A16" s="19">
        <v>14</v>
      </c>
      <c r="B16" s="19">
        <v>726</v>
      </c>
      <c r="C16" s="19" t="s">
        <v>38</v>
      </c>
      <c r="D16" s="20" t="s">
        <v>22</v>
      </c>
      <c r="E16" s="19">
        <v>12</v>
      </c>
      <c r="F16" s="19">
        <v>14</v>
      </c>
      <c r="G16" s="19">
        <v>1</v>
      </c>
      <c r="H16" s="19">
        <f>E16*5</f>
        <v>60</v>
      </c>
      <c r="I16" s="19">
        <v>0</v>
      </c>
      <c r="J16" s="19">
        <f t="shared" si="0"/>
        <v>-12</v>
      </c>
      <c r="K16" s="19" t="s">
        <v>23</v>
      </c>
      <c r="L16" s="28">
        <f t="shared" si="5"/>
        <v>0</v>
      </c>
      <c r="M16" s="29">
        <f>VLOOKUP(B:B,[1]Sheet2!$B:$E,4,0)</f>
        <v>30</v>
      </c>
      <c r="N16" s="29">
        <v>35</v>
      </c>
      <c r="O16" s="19">
        <v>1</v>
      </c>
      <c r="P16" s="19">
        <f>M16*7</f>
        <v>210</v>
      </c>
      <c r="Q16" s="19">
        <v>13</v>
      </c>
      <c r="R16" s="19">
        <f t="shared" si="1"/>
        <v>-17</v>
      </c>
      <c r="S16" s="19" t="s">
        <v>23</v>
      </c>
      <c r="T16" s="28">
        <f>Q16*6</f>
        <v>78</v>
      </c>
      <c r="U16" s="19">
        <f t="shared" si="2"/>
        <v>270</v>
      </c>
      <c r="V16" s="28">
        <f t="shared" si="3"/>
        <v>78</v>
      </c>
      <c r="W16" s="19"/>
      <c r="X16" s="19">
        <f>U16-V16</f>
        <v>192</v>
      </c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</row>
    <row r="17" s="4" customFormat="1" customHeight="1" spans="1:74">
      <c r="A17" s="19">
        <v>15</v>
      </c>
      <c r="B17" s="19">
        <v>727</v>
      </c>
      <c r="C17" s="19" t="s">
        <v>39</v>
      </c>
      <c r="D17" s="20" t="s">
        <v>22</v>
      </c>
      <c r="E17" s="19">
        <v>8</v>
      </c>
      <c r="F17" s="19">
        <v>11</v>
      </c>
      <c r="G17" s="19">
        <v>1</v>
      </c>
      <c r="H17" s="19">
        <f>E17*5</f>
        <v>40</v>
      </c>
      <c r="I17" s="19">
        <v>4</v>
      </c>
      <c r="J17" s="19">
        <f t="shared" si="0"/>
        <v>-4</v>
      </c>
      <c r="K17" s="19" t="s">
        <v>23</v>
      </c>
      <c r="L17" s="28">
        <f t="shared" si="5"/>
        <v>20</v>
      </c>
      <c r="M17" s="29">
        <f>VLOOKUP(B:B,[1]Sheet2!$B:$E,4,0)</f>
        <v>12</v>
      </c>
      <c r="N17" s="29">
        <v>13</v>
      </c>
      <c r="O17" s="19">
        <v>1</v>
      </c>
      <c r="P17" s="19">
        <f>M17*7</f>
        <v>84</v>
      </c>
      <c r="Q17" s="19">
        <v>8</v>
      </c>
      <c r="R17" s="19">
        <f t="shared" si="1"/>
        <v>-4</v>
      </c>
      <c r="S17" s="19" t="s">
        <v>23</v>
      </c>
      <c r="T17" s="28">
        <f>Q17*6</f>
        <v>48</v>
      </c>
      <c r="U17" s="19">
        <f t="shared" si="2"/>
        <v>124</v>
      </c>
      <c r="V17" s="28">
        <f t="shared" si="3"/>
        <v>68</v>
      </c>
      <c r="W17" s="19"/>
      <c r="X17" s="19">
        <f>U17-V17</f>
        <v>56</v>
      </c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</row>
    <row r="18" s="3" customFormat="1" customHeight="1" spans="1:74">
      <c r="A18" s="19">
        <v>16</v>
      </c>
      <c r="B18" s="19">
        <v>730</v>
      </c>
      <c r="C18" s="19" t="s">
        <v>40</v>
      </c>
      <c r="D18" s="20" t="s">
        <v>22</v>
      </c>
      <c r="E18" s="19">
        <v>6</v>
      </c>
      <c r="F18" s="19">
        <v>8</v>
      </c>
      <c r="G18" s="19">
        <v>2</v>
      </c>
      <c r="H18" s="19">
        <f>F18*8</f>
        <v>64</v>
      </c>
      <c r="I18" s="19">
        <v>9</v>
      </c>
      <c r="J18" s="19">
        <f t="shared" si="0"/>
        <v>3</v>
      </c>
      <c r="K18" s="19" t="s">
        <v>24</v>
      </c>
      <c r="L18" s="28">
        <f>I18*8</f>
        <v>72</v>
      </c>
      <c r="M18" s="29">
        <v>32</v>
      </c>
      <c r="N18" s="29">
        <v>39</v>
      </c>
      <c r="O18" s="19">
        <v>2</v>
      </c>
      <c r="P18" s="19">
        <f>N18*8</f>
        <v>312</v>
      </c>
      <c r="Q18" s="19">
        <v>51</v>
      </c>
      <c r="R18" s="19">
        <f t="shared" si="1"/>
        <v>19</v>
      </c>
      <c r="S18" s="19" t="s">
        <v>24</v>
      </c>
      <c r="T18" s="28">
        <f>Q18*8</f>
        <v>408</v>
      </c>
      <c r="U18" s="19">
        <f t="shared" si="2"/>
        <v>376</v>
      </c>
      <c r="V18" s="28">
        <f t="shared" si="3"/>
        <v>480</v>
      </c>
      <c r="W18" s="19">
        <f>V18-U18</f>
        <v>104</v>
      </c>
      <c r="X18" s="19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</row>
    <row r="19" s="4" customFormat="1" customHeight="1" spans="1:74">
      <c r="A19" s="19">
        <v>17</v>
      </c>
      <c r="B19" s="19">
        <v>741</v>
      </c>
      <c r="C19" s="19" t="s">
        <v>41</v>
      </c>
      <c r="D19" s="20" t="s">
        <v>22</v>
      </c>
      <c r="E19" s="19">
        <v>4</v>
      </c>
      <c r="F19" s="19">
        <v>6</v>
      </c>
      <c r="G19" s="19">
        <v>1</v>
      </c>
      <c r="H19" s="19">
        <f>E19*5</f>
        <v>20</v>
      </c>
      <c r="I19" s="19">
        <v>0</v>
      </c>
      <c r="J19" s="19">
        <f t="shared" si="0"/>
        <v>-4</v>
      </c>
      <c r="K19" s="19" t="s">
        <v>23</v>
      </c>
      <c r="L19" s="28">
        <f>I19*5</f>
        <v>0</v>
      </c>
      <c r="M19" s="29">
        <f>VLOOKUP(B:B,[1]Sheet2!$B:$E,4,0)</f>
        <v>13</v>
      </c>
      <c r="N19" s="29">
        <v>15</v>
      </c>
      <c r="O19" s="19">
        <v>1</v>
      </c>
      <c r="P19" s="19">
        <f>M19*7</f>
        <v>91</v>
      </c>
      <c r="Q19" s="19">
        <v>6</v>
      </c>
      <c r="R19" s="19">
        <f t="shared" si="1"/>
        <v>-7</v>
      </c>
      <c r="S19" s="19" t="s">
        <v>23</v>
      </c>
      <c r="T19" s="28">
        <f>Q19*6</f>
        <v>36</v>
      </c>
      <c r="U19" s="19">
        <f t="shared" si="2"/>
        <v>111</v>
      </c>
      <c r="V19" s="28">
        <f t="shared" si="3"/>
        <v>36</v>
      </c>
      <c r="W19" s="19"/>
      <c r="X19" s="19">
        <f>U19-V19</f>
        <v>75</v>
      </c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</row>
    <row r="20" s="3" customFormat="1" customHeight="1" spans="1:74">
      <c r="A20" s="19">
        <v>18</v>
      </c>
      <c r="B20" s="19">
        <v>347</v>
      </c>
      <c r="C20" s="19" t="s">
        <v>42</v>
      </c>
      <c r="D20" s="20" t="s">
        <v>22</v>
      </c>
      <c r="E20" s="19">
        <v>4</v>
      </c>
      <c r="F20" s="19">
        <v>6</v>
      </c>
      <c r="G20" s="19">
        <v>1</v>
      </c>
      <c r="H20" s="19">
        <f>E20*5</f>
        <v>20</v>
      </c>
      <c r="I20" s="19">
        <v>0</v>
      </c>
      <c r="J20" s="19">
        <f t="shared" si="0"/>
        <v>-4</v>
      </c>
      <c r="K20" s="19" t="s">
        <v>23</v>
      </c>
      <c r="L20" s="28">
        <f>I20*5</f>
        <v>0</v>
      </c>
      <c r="M20" s="29">
        <f>VLOOKUP(B:B,[1]Sheet2!$B:$E,4,0)</f>
        <v>14</v>
      </c>
      <c r="N20" s="29">
        <v>16</v>
      </c>
      <c r="O20" s="19">
        <v>1</v>
      </c>
      <c r="P20" s="19">
        <f>M20*7</f>
        <v>98</v>
      </c>
      <c r="Q20" s="19">
        <v>9</v>
      </c>
      <c r="R20" s="19">
        <f t="shared" si="1"/>
        <v>-5</v>
      </c>
      <c r="S20" s="19" t="s">
        <v>23</v>
      </c>
      <c r="T20" s="28">
        <f>Q20*6</f>
        <v>54</v>
      </c>
      <c r="U20" s="19">
        <f t="shared" si="2"/>
        <v>118</v>
      </c>
      <c r="V20" s="28">
        <f t="shared" si="3"/>
        <v>54</v>
      </c>
      <c r="W20" s="19"/>
      <c r="X20" s="19">
        <f>U20-V20</f>
        <v>64</v>
      </c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</row>
    <row r="21" s="4" customFormat="1" customHeight="1" spans="1:74">
      <c r="A21" s="19">
        <v>19</v>
      </c>
      <c r="B21" s="19">
        <v>745</v>
      </c>
      <c r="C21" s="19" t="s">
        <v>43</v>
      </c>
      <c r="D21" s="20" t="s">
        <v>22</v>
      </c>
      <c r="E21" s="19">
        <v>8</v>
      </c>
      <c r="F21" s="19">
        <v>11</v>
      </c>
      <c r="G21" s="19">
        <v>1</v>
      </c>
      <c r="H21" s="19">
        <f>E21*5</f>
        <v>40</v>
      </c>
      <c r="I21" s="19">
        <v>2</v>
      </c>
      <c r="J21" s="19">
        <f t="shared" si="0"/>
        <v>-6</v>
      </c>
      <c r="K21" s="19" t="s">
        <v>23</v>
      </c>
      <c r="L21" s="28">
        <f>I21*5</f>
        <v>10</v>
      </c>
      <c r="M21" s="29">
        <f>VLOOKUP(B:B,[1]Sheet2!$B:$E,4,0)</f>
        <v>14</v>
      </c>
      <c r="N21" s="29">
        <v>16</v>
      </c>
      <c r="O21" s="19">
        <v>1</v>
      </c>
      <c r="P21" s="19">
        <f>M21*7</f>
        <v>98</v>
      </c>
      <c r="Q21" s="19">
        <v>3</v>
      </c>
      <c r="R21" s="19">
        <f t="shared" si="1"/>
        <v>-11</v>
      </c>
      <c r="S21" s="19" t="s">
        <v>23</v>
      </c>
      <c r="T21" s="28">
        <f>Q21*6</f>
        <v>18</v>
      </c>
      <c r="U21" s="19">
        <f t="shared" si="2"/>
        <v>138</v>
      </c>
      <c r="V21" s="28">
        <f t="shared" si="3"/>
        <v>28</v>
      </c>
      <c r="W21" s="19"/>
      <c r="X21" s="19">
        <f>U21-V21</f>
        <v>110</v>
      </c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</row>
    <row r="22" s="3" customFormat="1" customHeight="1" spans="1:74">
      <c r="A22" s="19">
        <v>20</v>
      </c>
      <c r="B22" s="19">
        <v>752</v>
      </c>
      <c r="C22" s="19" t="s">
        <v>44</v>
      </c>
      <c r="D22" s="20" t="s">
        <v>22</v>
      </c>
      <c r="E22" s="19">
        <v>4</v>
      </c>
      <c r="F22" s="19">
        <v>6</v>
      </c>
      <c r="G22" s="19">
        <v>1</v>
      </c>
      <c r="H22" s="19">
        <f>E22*5</f>
        <v>20</v>
      </c>
      <c r="I22" s="19">
        <v>11</v>
      </c>
      <c r="J22" s="19">
        <f t="shared" si="0"/>
        <v>7</v>
      </c>
      <c r="K22" s="19" t="s">
        <v>24</v>
      </c>
      <c r="L22" s="28">
        <f>I22*8</f>
        <v>88</v>
      </c>
      <c r="M22" s="29">
        <f>VLOOKUP(B:B,[1]Sheet2!$B:$E,4,0)</f>
        <v>13</v>
      </c>
      <c r="N22" s="29">
        <v>15</v>
      </c>
      <c r="O22" s="19">
        <v>2</v>
      </c>
      <c r="P22" s="19">
        <f>N22*8</f>
        <v>120</v>
      </c>
      <c r="Q22" s="19">
        <v>22</v>
      </c>
      <c r="R22" s="19">
        <f t="shared" si="1"/>
        <v>9</v>
      </c>
      <c r="S22" s="19" t="s">
        <v>24</v>
      </c>
      <c r="T22" s="28">
        <f>Q22*8</f>
        <v>176</v>
      </c>
      <c r="U22" s="19">
        <f t="shared" si="2"/>
        <v>140</v>
      </c>
      <c r="V22" s="28">
        <f t="shared" si="3"/>
        <v>264</v>
      </c>
      <c r="W22" s="19">
        <f>V22-U22</f>
        <v>124</v>
      </c>
      <c r="X22" s="19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</row>
    <row r="23" s="4" customFormat="1" customHeight="1" spans="1:74">
      <c r="A23" s="19">
        <v>21</v>
      </c>
      <c r="B23" s="19">
        <v>102565</v>
      </c>
      <c r="C23" s="19" t="s">
        <v>45</v>
      </c>
      <c r="D23" s="20" t="s">
        <v>22</v>
      </c>
      <c r="E23" s="19">
        <v>4</v>
      </c>
      <c r="F23" s="19">
        <v>6</v>
      </c>
      <c r="G23" s="19">
        <v>1</v>
      </c>
      <c r="H23" s="19">
        <f>E23*5</f>
        <v>20</v>
      </c>
      <c r="I23" s="19">
        <v>0</v>
      </c>
      <c r="J23" s="19">
        <f t="shared" si="0"/>
        <v>-4</v>
      </c>
      <c r="K23" s="19" t="s">
        <v>23</v>
      </c>
      <c r="L23" s="28">
        <f>I23*5</f>
        <v>0</v>
      </c>
      <c r="M23" s="29">
        <f>VLOOKUP(B:B,[1]Sheet2!$B:$E,4,0)</f>
        <v>14</v>
      </c>
      <c r="N23" s="29">
        <v>16</v>
      </c>
      <c r="O23" s="19">
        <v>1</v>
      </c>
      <c r="P23" s="19">
        <f>M23*7</f>
        <v>98</v>
      </c>
      <c r="Q23" s="19">
        <v>1</v>
      </c>
      <c r="R23" s="19">
        <f t="shared" si="1"/>
        <v>-13</v>
      </c>
      <c r="S23" s="19" t="s">
        <v>23</v>
      </c>
      <c r="T23" s="28">
        <f>Q23*6</f>
        <v>6</v>
      </c>
      <c r="U23" s="19">
        <f t="shared" si="2"/>
        <v>118</v>
      </c>
      <c r="V23" s="28">
        <f t="shared" si="3"/>
        <v>6</v>
      </c>
      <c r="W23" s="19"/>
      <c r="X23" s="19">
        <f>U23-V23</f>
        <v>112</v>
      </c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</row>
    <row r="24" s="3" customFormat="1" customHeight="1" spans="1:74">
      <c r="A24" s="19">
        <v>22</v>
      </c>
      <c r="B24" s="19">
        <v>102934</v>
      </c>
      <c r="C24" s="19" t="s">
        <v>46</v>
      </c>
      <c r="D24" s="20" t="s">
        <v>22</v>
      </c>
      <c r="E24" s="19">
        <v>16</v>
      </c>
      <c r="F24" s="19">
        <v>19</v>
      </c>
      <c r="G24" s="19">
        <v>2</v>
      </c>
      <c r="H24" s="19">
        <f>F24*8</f>
        <v>152</v>
      </c>
      <c r="I24" s="19">
        <v>7</v>
      </c>
      <c r="J24" s="19">
        <f t="shared" si="0"/>
        <v>-9</v>
      </c>
      <c r="K24" s="19" t="s">
        <v>23</v>
      </c>
      <c r="L24" s="28">
        <f>I24*5</f>
        <v>35</v>
      </c>
      <c r="M24" s="29">
        <f>VLOOKUP(B:B,[1]Sheet2!$B:$E,4,0)</f>
        <v>15</v>
      </c>
      <c r="N24" s="29">
        <v>17</v>
      </c>
      <c r="O24" s="19">
        <v>2</v>
      </c>
      <c r="P24" s="19">
        <f>N24*8</f>
        <v>136</v>
      </c>
      <c r="Q24" s="19">
        <v>6</v>
      </c>
      <c r="R24" s="19">
        <f t="shared" si="1"/>
        <v>-9</v>
      </c>
      <c r="S24" s="19" t="s">
        <v>23</v>
      </c>
      <c r="T24" s="28">
        <f>Q24*6</f>
        <v>36</v>
      </c>
      <c r="U24" s="19">
        <f t="shared" si="2"/>
        <v>288</v>
      </c>
      <c r="V24" s="28">
        <f t="shared" si="3"/>
        <v>71</v>
      </c>
      <c r="W24" s="19"/>
      <c r="X24" s="19">
        <f>U24-V24</f>
        <v>217</v>
      </c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</row>
    <row r="25" s="4" customFormat="1" customHeight="1" spans="1:74">
      <c r="A25" s="19">
        <v>23</v>
      </c>
      <c r="B25" s="19">
        <v>103198</v>
      </c>
      <c r="C25" s="19" t="s">
        <v>47</v>
      </c>
      <c r="D25" s="20" t="s">
        <v>22</v>
      </c>
      <c r="E25" s="19">
        <v>4</v>
      </c>
      <c r="F25" s="19">
        <v>6</v>
      </c>
      <c r="G25" s="19">
        <v>2</v>
      </c>
      <c r="H25" s="19">
        <f>F25*8</f>
        <v>48</v>
      </c>
      <c r="I25" s="19">
        <v>9</v>
      </c>
      <c r="J25" s="19">
        <f t="shared" si="0"/>
        <v>5</v>
      </c>
      <c r="K25" s="19" t="s">
        <v>24</v>
      </c>
      <c r="L25" s="28">
        <f>I25*8</f>
        <v>72</v>
      </c>
      <c r="M25" s="29">
        <f>VLOOKUP(B:B,[1]Sheet2!$B:$E,4,0)</f>
        <v>14</v>
      </c>
      <c r="N25" s="29">
        <v>16</v>
      </c>
      <c r="O25" s="19">
        <v>2</v>
      </c>
      <c r="P25" s="19">
        <f>N25*8</f>
        <v>128</v>
      </c>
      <c r="Q25" s="19">
        <v>21</v>
      </c>
      <c r="R25" s="19">
        <f t="shared" si="1"/>
        <v>7</v>
      </c>
      <c r="S25" s="19" t="s">
        <v>24</v>
      </c>
      <c r="T25" s="28">
        <f>Q25*8</f>
        <v>168</v>
      </c>
      <c r="U25" s="19">
        <f t="shared" si="2"/>
        <v>176</v>
      </c>
      <c r="V25" s="28">
        <f t="shared" si="3"/>
        <v>240</v>
      </c>
      <c r="W25" s="19">
        <f>V25-U25</f>
        <v>64</v>
      </c>
      <c r="X25" s="19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</row>
    <row r="26" s="3" customFormat="1" customHeight="1" spans="1:74">
      <c r="A26" s="19">
        <v>24</v>
      </c>
      <c r="B26" s="19">
        <v>103199</v>
      </c>
      <c r="C26" s="19" t="s">
        <v>48</v>
      </c>
      <c r="D26" s="20" t="s">
        <v>22</v>
      </c>
      <c r="E26" s="19">
        <v>4</v>
      </c>
      <c r="F26" s="19">
        <v>6</v>
      </c>
      <c r="G26" s="19">
        <v>1</v>
      </c>
      <c r="H26" s="19">
        <f t="shared" ref="H26:H33" si="6">E26*5</f>
        <v>20</v>
      </c>
      <c r="I26" s="19">
        <v>0</v>
      </c>
      <c r="J26" s="19">
        <f t="shared" si="0"/>
        <v>-4</v>
      </c>
      <c r="K26" s="19" t="s">
        <v>23</v>
      </c>
      <c r="L26" s="28">
        <f>I26*5</f>
        <v>0</v>
      </c>
      <c r="M26" s="29">
        <f>VLOOKUP(B:B,[1]Sheet2!$B:$E,4,0)</f>
        <v>14</v>
      </c>
      <c r="N26" s="29">
        <v>16</v>
      </c>
      <c r="O26" s="19">
        <v>1</v>
      </c>
      <c r="P26" s="19">
        <f>M26*7</f>
        <v>98</v>
      </c>
      <c r="Q26" s="19">
        <v>3</v>
      </c>
      <c r="R26" s="19">
        <f t="shared" si="1"/>
        <v>-11</v>
      </c>
      <c r="S26" s="19" t="s">
        <v>23</v>
      </c>
      <c r="T26" s="28">
        <f>Q26*6</f>
        <v>18</v>
      </c>
      <c r="U26" s="19">
        <f t="shared" si="2"/>
        <v>118</v>
      </c>
      <c r="V26" s="28">
        <f t="shared" si="3"/>
        <v>18</v>
      </c>
      <c r="W26" s="19"/>
      <c r="X26" s="19">
        <f t="shared" ref="X26:X32" si="7">U26-V26</f>
        <v>100</v>
      </c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</row>
    <row r="27" s="4" customFormat="1" customHeight="1" spans="1:74">
      <c r="A27" s="19">
        <v>25</v>
      </c>
      <c r="B27" s="19">
        <v>104429</v>
      </c>
      <c r="C27" s="19" t="s">
        <v>49</v>
      </c>
      <c r="D27" s="20" t="s">
        <v>22</v>
      </c>
      <c r="E27" s="19">
        <v>4</v>
      </c>
      <c r="F27" s="19">
        <v>6</v>
      </c>
      <c r="G27" s="19">
        <v>1</v>
      </c>
      <c r="H27" s="19">
        <f t="shared" si="6"/>
        <v>20</v>
      </c>
      <c r="I27" s="19">
        <v>0</v>
      </c>
      <c r="J27" s="19">
        <f t="shared" si="0"/>
        <v>-4</v>
      </c>
      <c r="K27" s="19" t="s">
        <v>23</v>
      </c>
      <c r="L27" s="28">
        <f>I27*5</f>
        <v>0</v>
      </c>
      <c r="M27" s="29">
        <f>VLOOKUP(B:B,[1]Sheet2!$B:$E,4,0)</f>
        <v>13</v>
      </c>
      <c r="N27" s="29">
        <v>15</v>
      </c>
      <c r="O27" s="19">
        <v>2</v>
      </c>
      <c r="P27" s="19">
        <f>N27*8</f>
        <v>120</v>
      </c>
      <c r="Q27" s="19">
        <v>6</v>
      </c>
      <c r="R27" s="19">
        <f t="shared" si="1"/>
        <v>-7</v>
      </c>
      <c r="S27" s="19" t="s">
        <v>23</v>
      </c>
      <c r="T27" s="28">
        <f>Q27*6</f>
        <v>36</v>
      </c>
      <c r="U27" s="19">
        <f t="shared" si="2"/>
        <v>140</v>
      </c>
      <c r="V27" s="28">
        <f t="shared" si="3"/>
        <v>36</v>
      </c>
      <c r="W27" s="19"/>
      <c r="X27" s="19">
        <f t="shared" si="7"/>
        <v>104</v>
      </c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</row>
    <row r="28" s="3" customFormat="1" customHeight="1" spans="1:74">
      <c r="A28" s="19">
        <v>26</v>
      </c>
      <c r="B28" s="19">
        <v>105267</v>
      </c>
      <c r="C28" s="19" t="s">
        <v>50</v>
      </c>
      <c r="D28" s="20" t="s">
        <v>22</v>
      </c>
      <c r="E28" s="19">
        <v>4</v>
      </c>
      <c r="F28" s="19">
        <v>6</v>
      </c>
      <c r="G28" s="19">
        <v>1</v>
      </c>
      <c r="H28" s="19">
        <f t="shared" si="6"/>
        <v>20</v>
      </c>
      <c r="I28" s="19">
        <v>7</v>
      </c>
      <c r="J28" s="19">
        <f t="shared" si="0"/>
        <v>3</v>
      </c>
      <c r="K28" s="19" t="s">
        <v>24</v>
      </c>
      <c r="L28" s="28">
        <f>I28*8</f>
        <v>56</v>
      </c>
      <c r="M28" s="29">
        <f>VLOOKUP(B:B,[1]Sheet2!$B:$E,4,0)</f>
        <v>12</v>
      </c>
      <c r="N28" s="29">
        <v>13</v>
      </c>
      <c r="O28" s="19">
        <v>2</v>
      </c>
      <c r="P28" s="19">
        <f>N28*8</f>
        <v>104</v>
      </c>
      <c r="Q28" s="19">
        <v>3</v>
      </c>
      <c r="R28" s="19">
        <f t="shared" si="1"/>
        <v>-9</v>
      </c>
      <c r="S28" s="19" t="s">
        <v>23</v>
      </c>
      <c r="T28" s="28">
        <f>Q28*6</f>
        <v>18</v>
      </c>
      <c r="U28" s="19">
        <f t="shared" si="2"/>
        <v>124</v>
      </c>
      <c r="V28" s="28">
        <f t="shared" si="3"/>
        <v>74</v>
      </c>
      <c r="W28" s="19"/>
      <c r="X28" s="19">
        <f t="shared" si="7"/>
        <v>50</v>
      </c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</row>
    <row r="29" s="4" customFormat="1" customHeight="1" spans="1:74">
      <c r="A29" s="19">
        <v>27</v>
      </c>
      <c r="B29" s="19">
        <v>106569</v>
      </c>
      <c r="C29" s="19" t="s">
        <v>51</v>
      </c>
      <c r="D29" s="20" t="s">
        <v>22</v>
      </c>
      <c r="E29" s="19">
        <v>4</v>
      </c>
      <c r="F29" s="19">
        <v>6</v>
      </c>
      <c r="G29" s="19">
        <v>1</v>
      </c>
      <c r="H29" s="19">
        <f t="shared" si="6"/>
        <v>20</v>
      </c>
      <c r="I29" s="19">
        <v>7</v>
      </c>
      <c r="J29" s="19">
        <f t="shared" si="0"/>
        <v>3</v>
      </c>
      <c r="K29" s="19" t="s">
        <v>24</v>
      </c>
      <c r="L29" s="28">
        <f>I29*8</f>
        <v>56</v>
      </c>
      <c r="M29" s="29">
        <f>VLOOKUP(B:B,[1]Sheet2!$B:$E,4,0)</f>
        <v>13</v>
      </c>
      <c r="N29" s="29">
        <v>15</v>
      </c>
      <c r="O29" s="19">
        <v>1</v>
      </c>
      <c r="P29" s="19">
        <f>M29*7</f>
        <v>91</v>
      </c>
      <c r="Q29" s="19">
        <v>8</v>
      </c>
      <c r="R29" s="19">
        <f t="shared" si="1"/>
        <v>-5</v>
      </c>
      <c r="S29" s="19" t="s">
        <v>23</v>
      </c>
      <c r="T29" s="28">
        <f>Q29*6</f>
        <v>48</v>
      </c>
      <c r="U29" s="19">
        <f t="shared" si="2"/>
        <v>111</v>
      </c>
      <c r="V29" s="28">
        <f t="shared" si="3"/>
        <v>104</v>
      </c>
      <c r="W29" s="19"/>
      <c r="X29" s="19">
        <f t="shared" si="7"/>
        <v>7</v>
      </c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</row>
    <row r="30" s="3" customFormat="1" customHeight="1" spans="1:74">
      <c r="A30" s="19">
        <v>28</v>
      </c>
      <c r="B30" s="19">
        <v>106399</v>
      </c>
      <c r="C30" s="19" t="s">
        <v>52</v>
      </c>
      <c r="D30" s="20" t="s">
        <v>22</v>
      </c>
      <c r="E30" s="19">
        <v>4</v>
      </c>
      <c r="F30" s="19">
        <v>6</v>
      </c>
      <c r="G30" s="19">
        <v>1</v>
      </c>
      <c r="H30" s="19">
        <f t="shared" si="6"/>
        <v>20</v>
      </c>
      <c r="I30" s="19">
        <v>2</v>
      </c>
      <c r="J30" s="19">
        <f t="shared" si="0"/>
        <v>-2</v>
      </c>
      <c r="K30" s="19" t="s">
        <v>23</v>
      </c>
      <c r="L30" s="28">
        <f>I30*5</f>
        <v>10</v>
      </c>
      <c r="M30" s="29">
        <f>VLOOKUP(B:B,[1]Sheet2!$B:$E,4,0)</f>
        <v>13</v>
      </c>
      <c r="N30" s="29">
        <v>15</v>
      </c>
      <c r="O30" s="19">
        <v>1</v>
      </c>
      <c r="P30" s="19">
        <f>M30*7</f>
        <v>91</v>
      </c>
      <c r="Q30" s="19">
        <v>3</v>
      </c>
      <c r="R30" s="19">
        <f t="shared" si="1"/>
        <v>-10</v>
      </c>
      <c r="S30" s="19" t="s">
        <v>23</v>
      </c>
      <c r="T30" s="28">
        <f>Q30*6</f>
        <v>18</v>
      </c>
      <c r="U30" s="19">
        <f t="shared" si="2"/>
        <v>111</v>
      </c>
      <c r="V30" s="28">
        <f t="shared" si="3"/>
        <v>28</v>
      </c>
      <c r="W30" s="19"/>
      <c r="X30" s="19">
        <f t="shared" si="7"/>
        <v>83</v>
      </c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</row>
    <row r="31" s="4" customFormat="1" customHeight="1" spans="1:74">
      <c r="A31" s="19">
        <v>29</v>
      </c>
      <c r="B31" s="19">
        <v>107658</v>
      </c>
      <c r="C31" s="19" t="s">
        <v>53</v>
      </c>
      <c r="D31" s="20" t="s">
        <v>22</v>
      </c>
      <c r="E31" s="19">
        <v>2</v>
      </c>
      <c r="F31" s="19">
        <v>4</v>
      </c>
      <c r="G31" s="19">
        <v>1</v>
      </c>
      <c r="H31" s="19">
        <f t="shared" si="6"/>
        <v>10</v>
      </c>
      <c r="I31" s="19">
        <v>0</v>
      </c>
      <c r="J31" s="19">
        <f t="shared" si="0"/>
        <v>-2</v>
      </c>
      <c r="K31" s="19" t="s">
        <v>23</v>
      </c>
      <c r="L31" s="28">
        <f>I31*5</f>
        <v>0</v>
      </c>
      <c r="M31" s="29">
        <f>VLOOKUP(B:B,[1]Sheet2!$B:$E,4,0)</f>
        <v>6</v>
      </c>
      <c r="N31" s="29">
        <v>7</v>
      </c>
      <c r="O31" s="19">
        <v>2</v>
      </c>
      <c r="P31" s="19">
        <f>N31*8</f>
        <v>56</v>
      </c>
      <c r="Q31" s="19">
        <v>6</v>
      </c>
      <c r="R31" s="19">
        <f t="shared" si="1"/>
        <v>0</v>
      </c>
      <c r="S31" s="19" t="s">
        <v>27</v>
      </c>
      <c r="T31" s="28">
        <f>Q31*7</f>
        <v>42</v>
      </c>
      <c r="U31" s="19">
        <f t="shared" si="2"/>
        <v>66</v>
      </c>
      <c r="V31" s="28">
        <f t="shared" si="3"/>
        <v>42</v>
      </c>
      <c r="W31" s="19"/>
      <c r="X31" s="19">
        <f t="shared" si="7"/>
        <v>24</v>
      </c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</row>
    <row r="32" s="4" customFormat="1" customHeight="1" spans="1:74">
      <c r="A32" s="19">
        <v>30</v>
      </c>
      <c r="B32" s="19">
        <v>108277</v>
      </c>
      <c r="C32" s="19" t="s">
        <v>54</v>
      </c>
      <c r="D32" s="20" t="s">
        <v>22</v>
      </c>
      <c r="E32" s="19">
        <v>4</v>
      </c>
      <c r="F32" s="19">
        <v>6</v>
      </c>
      <c r="G32" s="19">
        <v>1</v>
      </c>
      <c r="H32" s="19">
        <f t="shared" si="6"/>
        <v>20</v>
      </c>
      <c r="I32" s="19">
        <v>1</v>
      </c>
      <c r="J32" s="19">
        <f t="shared" si="0"/>
        <v>-3</v>
      </c>
      <c r="K32" s="19" t="s">
        <v>23</v>
      </c>
      <c r="L32" s="28">
        <f t="shared" ref="L32:L38" si="8">I32*5</f>
        <v>5</v>
      </c>
      <c r="M32" s="29">
        <v>6</v>
      </c>
      <c r="N32" s="29">
        <v>7</v>
      </c>
      <c r="O32" s="19">
        <v>2</v>
      </c>
      <c r="P32" s="19">
        <f>N32*8</f>
        <v>56</v>
      </c>
      <c r="Q32" s="19">
        <v>21</v>
      </c>
      <c r="R32" s="19">
        <f t="shared" si="1"/>
        <v>15</v>
      </c>
      <c r="S32" s="19" t="s">
        <v>24</v>
      </c>
      <c r="T32" s="28">
        <f>Q32*8</f>
        <v>168</v>
      </c>
      <c r="U32" s="19">
        <f t="shared" si="2"/>
        <v>76</v>
      </c>
      <c r="V32" s="28">
        <f t="shared" si="3"/>
        <v>173</v>
      </c>
      <c r="W32" s="19">
        <f>V32-U32</f>
        <v>97</v>
      </c>
      <c r="X32" s="19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</row>
    <row r="33" s="5" customFormat="1" customHeight="1" spans="1:74">
      <c r="A33" s="21"/>
      <c r="B33" s="21"/>
      <c r="C33" s="21"/>
      <c r="D33" s="22" t="s">
        <v>22</v>
      </c>
      <c r="E33" s="21">
        <f>SUM(E3:E32)</f>
        <v>232</v>
      </c>
      <c r="F33" s="21">
        <f>SUM(F3:F32)</f>
        <v>302</v>
      </c>
      <c r="G33" s="21">
        <f>SUM(G3:G32)</f>
        <v>40</v>
      </c>
      <c r="H33" s="21">
        <f t="shared" ref="F33:X33" si="9">SUM(H3:H32)</f>
        <v>1672</v>
      </c>
      <c r="I33" s="21">
        <f t="shared" si="9"/>
        <v>145</v>
      </c>
      <c r="J33" s="21">
        <f t="shared" si="9"/>
        <v>-87</v>
      </c>
      <c r="K33" s="21">
        <f t="shared" si="9"/>
        <v>0</v>
      </c>
      <c r="L33" s="21">
        <f t="shared" si="9"/>
        <v>1001</v>
      </c>
      <c r="M33" s="21">
        <f t="shared" si="9"/>
        <v>575</v>
      </c>
      <c r="N33" s="21">
        <f t="shared" si="9"/>
        <v>677</v>
      </c>
      <c r="O33" s="21">
        <f t="shared" si="9"/>
        <v>47</v>
      </c>
      <c r="P33" s="21">
        <f t="shared" si="9"/>
        <v>4918</v>
      </c>
      <c r="Q33" s="21">
        <f t="shared" si="9"/>
        <v>623</v>
      </c>
      <c r="R33" s="21">
        <f t="shared" si="9"/>
        <v>48</v>
      </c>
      <c r="S33" s="21">
        <f t="shared" si="9"/>
        <v>0</v>
      </c>
      <c r="T33" s="21">
        <f t="shared" si="9"/>
        <v>4735</v>
      </c>
      <c r="U33" s="21">
        <f t="shared" si="9"/>
        <v>6590</v>
      </c>
      <c r="V33" s="21">
        <f t="shared" si="9"/>
        <v>5736</v>
      </c>
      <c r="W33" s="21">
        <f t="shared" si="9"/>
        <v>1433</v>
      </c>
      <c r="X33" s="21">
        <f t="shared" si="9"/>
        <v>2287</v>
      </c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</row>
    <row r="34" s="3" customFormat="1" customHeight="1" spans="1:74">
      <c r="A34" s="19">
        <v>31</v>
      </c>
      <c r="B34" s="19">
        <v>307</v>
      </c>
      <c r="C34" s="19" t="s">
        <v>55</v>
      </c>
      <c r="D34" s="20" t="s">
        <v>56</v>
      </c>
      <c r="E34" s="19">
        <v>133</v>
      </c>
      <c r="F34" s="19">
        <v>141</v>
      </c>
      <c r="G34" s="19">
        <v>2</v>
      </c>
      <c r="H34" s="19">
        <f>F34*8</f>
        <v>1128</v>
      </c>
      <c r="I34" s="19">
        <v>128.72</v>
      </c>
      <c r="J34" s="19">
        <f>I34-E34</f>
        <v>-4.28</v>
      </c>
      <c r="K34" s="19" t="s">
        <v>23</v>
      </c>
      <c r="L34" s="28">
        <f t="shared" si="8"/>
        <v>643.6</v>
      </c>
      <c r="M34" s="29">
        <v>350</v>
      </c>
      <c r="N34" s="29">
        <v>369</v>
      </c>
      <c r="O34" s="19">
        <v>2</v>
      </c>
      <c r="P34" s="19">
        <f>N34*8</f>
        <v>2952</v>
      </c>
      <c r="Q34" s="19">
        <v>334</v>
      </c>
      <c r="R34" s="19">
        <f>Q34-M34</f>
        <v>-16</v>
      </c>
      <c r="S34" s="19" t="s">
        <v>23</v>
      </c>
      <c r="T34" s="28">
        <f t="shared" ref="T33:T38" si="10">Q34*6</f>
        <v>2004</v>
      </c>
      <c r="U34" s="19">
        <f>H34+P34</f>
        <v>4080</v>
      </c>
      <c r="V34" s="28">
        <f>L34+T34</f>
        <v>2647.6</v>
      </c>
      <c r="W34" s="19"/>
      <c r="X34" s="19">
        <f t="shared" ref="X33:X38" si="11">U34-V34</f>
        <v>1432.4</v>
      </c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</row>
    <row r="35" s="4" customFormat="1" customHeight="1" spans="1:74">
      <c r="A35" s="19">
        <v>32</v>
      </c>
      <c r="B35" s="19">
        <v>106066</v>
      </c>
      <c r="C35" s="19" t="s">
        <v>57</v>
      </c>
      <c r="D35" s="20" t="s">
        <v>56</v>
      </c>
      <c r="E35" s="19">
        <v>4</v>
      </c>
      <c r="F35" s="19">
        <v>6</v>
      </c>
      <c r="G35" s="19">
        <v>2</v>
      </c>
      <c r="H35" s="19">
        <f>F35*8</f>
        <v>48</v>
      </c>
      <c r="I35" s="19">
        <v>2</v>
      </c>
      <c r="J35" s="19">
        <f t="shared" ref="J35:J67" si="12">I35-E35</f>
        <v>-2</v>
      </c>
      <c r="K35" s="19" t="s">
        <v>23</v>
      </c>
      <c r="L35" s="28">
        <f t="shared" si="8"/>
        <v>10</v>
      </c>
      <c r="M35" s="29">
        <f>VLOOKUP(B:B,[1]Sheet2!$B:$E,4,0)</f>
        <v>16</v>
      </c>
      <c r="N35" s="29">
        <v>18</v>
      </c>
      <c r="O35" s="19">
        <v>2</v>
      </c>
      <c r="P35" s="19">
        <f>N35*8</f>
        <v>144</v>
      </c>
      <c r="Q35" s="19">
        <v>8</v>
      </c>
      <c r="R35" s="19">
        <f t="shared" ref="R35:R67" si="13">Q35-M35</f>
        <v>-8</v>
      </c>
      <c r="S35" s="19" t="s">
        <v>23</v>
      </c>
      <c r="T35" s="28">
        <f t="shared" si="10"/>
        <v>48</v>
      </c>
      <c r="U35" s="19">
        <f>H35+P35</f>
        <v>192</v>
      </c>
      <c r="V35" s="28">
        <f t="shared" ref="V35:V67" si="14">L35+T35</f>
        <v>58</v>
      </c>
      <c r="W35" s="19"/>
      <c r="X35" s="19">
        <f t="shared" si="11"/>
        <v>134</v>
      </c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</row>
    <row r="36" s="5" customFormat="1" customHeight="1" spans="1:74">
      <c r="A36" s="21"/>
      <c r="B36" s="21"/>
      <c r="C36" s="21"/>
      <c r="D36" s="22" t="s">
        <v>56</v>
      </c>
      <c r="E36" s="21">
        <f>SUM(E34:E35)</f>
        <v>137</v>
      </c>
      <c r="F36" s="21">
        <f t="shared" ref="F36:X36" si="15">SUM(F34:F35)</f>
        <v>147</v>
      </c>
      <c r="G36" s="21">
        <f t="shared" si="15"/>
        <v>4</v>
      </c>
      <c r="H36" s="21">
        <f t="shared" si="15"/>
        <v>1176</v>
      </c>
      <c r="I36" s="21">
        <f t="shared" si="15"/>
        <v>130.72</v>
      </c>
      <c r="J36" s="21">
        <f t="shared" si="15"/>
        <v>-6.28</v>
      </c>
      <c r="K36" s="21">
        <f t="shared" si="15"/>
        <v>0</v>
      </c>
      <c r="L36" s="21">
        <f t="shared" si="15"/>
        <v>653.6</v>
      </c>
      <c r="M36" s="21">
        <f t="shared" si="15"/>
        <v>366</v>
      </c>
      <c r="N36" s="21">
        <f t="shared" si="15"/>
        <v>387</v>
      </c>
      <c r="O36" s="21">
        <f t="shared" si="15"/>
        <v>4</v>
      </c>
      <c r="P36" s="21">
        <f t="shared" si="15"/>
        <v>3096</v>
      </c>
      <c r="Q36" s="21">
        <f t="shared" si="15"/>
        <v>342</v>
      </c>
      <c r="R36" s="21">
        <f t="shared" si="15"/>
        <v>-24</v>
      </c>
      <c r="S36" s="21">
        <f t="shared" si="15"/>
        <v>0</v>
      </c>
      <c r="T36" s="21">
        <f t="shared" si="15"/>
        <v>2052</v>
      </c>
      <c r="U36" s="21">
        <f t="shared" si="15"/>
        <v>4272</v>
      </c>
      <c r="V36" s="21">
        <f t="shared" si="15"/>
        <v>2705.6</v>
      </c>
      <c r="W36" s="21">
        <f t="shared" si="15"/>
        <v>0</v>
      </c>
      <c r="X36" s="21">
        <f t="shared" si="15"/>
        <v>1566.4</v>
      </c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</row>
    <row r="37" s="3" customFormat="1" customHeight="1" spans="1:74">
      <c r="A37" s="19">
        <v>33</v>
      </c>
      <c r="B37" s="19">
        <v>387</v>
      </c>
      <c r="C37" s="19" t="s">
        <v>58</v>
      </c>
      <c r="D37" s="20" t="s">
        <v>59</v>
      </c>
      <c r="E37" s="19">
        <v>12</v>
      </c>
      <c r="F37" s="19">
        <v>14</v>
      </c>
      <c r="G37" s="19">
        <v>1</v>
      </c>
      <c r="H37" s="19">
        <f>E37*5</f>
        <v>60</v>
      </c>
      <c r="I37" s="19">
        <v>4</v>
      </c>
      <c r="J37" s="19">
        <f t="shared" si="12"/>
        <v>-8</v>
      </c>
      <c r="K37" s="19" t="s">
        <v>23</v>
      </c>
      <c r="L37" s="28">
        <f t="shared" si="8"/>
        <v>20</v>
      </c>
      <c r="M37" s="29">
        <f>VLOOKUP(B:B,[1]Sheet2!$B:$E,4,0)</f>
        <v>18</v>
      </c>
      <c r="N37" s="29">
        <v>21</v>
      </c>
      <c r="O37" s="19">
        <v>1</v>
      </c>
      <c r="P37" s="19">
        <f>M37*7</f>
        <v>126</v>
      </c>
      <c r="Q37" s="19">
        <v>15</v>
      </c>
      <c r="R37" s="19">
        <f t="shared" si="13"/>
        <v>-3</v>
      </c>
      <c r="S37" s="19" t="s">
        <v>23</v>
      </c>
      <c r="T37" s="28">
        <f t="shared" si="10"/>
        <v>90</v>
      </c>
      <c r="U37" s="19">
        <f t="shared" ref="U37:U63" si="16">H37+P37</f>
        <v>186</v>
      </c>
      <c r="V37" s="28">
        <f t="shared" si="14"/>
        <v>110</v>
      </c>
      <c r="W37" s="19"/>
      <c r="X37" s="19">
        <f t="shared" si="11"/>
        <v>76</v>
      </c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</row>
    <row r="38" s="4" customFormat="1" customHeight="1" spans="1:74">
      <c r="A38" s="19">
        <v>34</v>
      </c>
      <c r="B38" s="19">
        <v>377</v>
      </c>
      <c r="C38" s="19" t="s">
        <v>60</v>
      </c>
      <c r="D38" s="20" t="s">
        <v>59</v>
      </c>
      <c r="E38" s="19">
        <v>10</v>
      </c>
      <c r="F38" s="19">
        <v>12</v>
      </c>
      <c r="G38" s="19">
        <v>1</v>
      </c>
      <c r="H38" s="19">
        <f>E38*5</f>
        <v>50</v>
      </c>
      <c r="I38" s="19">
        <v>0</v>
      </c>
      <c r="J38" s="19">
        <f t="shared" si="12"/>
        <v>-10</v>
      </c>
      <c r="K38" s="19" t="s">
        <v>23</v>
      </c>
      <c r="L38" s="28">
        <f t="shared" si="8"/>
        <v>0</v>
      </c>
      <c r="M38" s="29">
        <f>VLOOKUP(B:B,[1]Sheet2!$B:$E,4,0)</f>
        <v>15</v>
      </c>
      <c r="N38" s="29">
        <v>17</v>
      </c>
      <c r="O38" s="19">
        <v>2</v>
      </c>
      <c r="P38" s="19">
        <f>N38*8</f>
        <v>136</v>
      </c>
      <c r="Q38" s="19">
        <v>9</v>
      </c>
      <c r="R38" s="19">
        <f t="shared" si="13"/>
        <v>-6</v>
      </c>
      <c r="S38" s="19" t="s">
        <v>23</v>
      </c>
      <c r="T38" s="28">
        <f t="shared" si="10"/>
        <v>54</v>
      </c>
      <c r="U38" s="19">
        <f t="shared" si="16"/>
        <v>186</v>
      </c>
      <c r="V38" s="28">
        <f t="shared" si="14"/>
        <v>54</v>
      </c>
      <c r="W38" s="19"/>
      <c r="X38" s="19">
        <f t="shared" si="11"/>
        <v>132</v>
      </c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</row>
    <row r="39" s="3" customFormat="1" customHeight="1" spans="1:74">
      <c r="A39" s="19">
        <v>35</v>
      </c>
      <c r="B39" s="19">
        <v>399</v>
      </c>
      <c r="C39" s="19" t="s">
        <v>61</v>
      </c>
      <c r="D39" s="20" t="s">
        <v>59</v>
      </c>
      <c r="E39" s="19">
        <v>6</v>
      </c>
      <c r="F39" s="19">
        <v>8</v>
      </c>
      <c r="G39" s="19">
        <v>2</v>
      </c>
      <c r="H39" s="19">
        <f>F39*8</f>
        <v>64</v>
      </c>
      <c r="I39" s="19">
        <v>9</v>
      </c>
      <c r="J39" s="19">
        <f t="shared" si="12"/>
        <v>3</v>
      </c>
      <c r="K39" s="19" t="s">
        <v>24</v>
      </c>
      <c r="L39" s="28">
        <f>I39*8</f>
        <v>72</v>
      </c>
      <c r="M39" s="29">
        <f>VLOOKUP(B:B,[1]Sheet2!$B:$E,4,0)</f>
        <v>15</v>
      </c>
      <c r="N39" s="29">
        <v>17</v>
      </c>
      <c r="O39" s="19">
        <v>2</v>
      </c>
      <c r="P39" s="19">
        <f>N39*8</f>
        <v>136</v>
      </c>
      <c r="Q39" s="19">
        <v>22</v>
      </c>
      <c r="R39" s="19">
        <f t="shared" si="13"/>
        <v>7</v>
      </c>
      <c r="S39" s="19" t="s">
        <v>24</v>
      </c>
      <c r="T39" s="28">
        <f>Q39*8</f>
        <v>176</v>
      </c>
      <c r="U39" s="19">
        <f t="shared" si="16"/>
        <v>200</v>
      </c>
      <c r="V39" s="28">
        <f t="shared" si="14"/>
        <v>248</v>
      </c>
      <c r="W39" s="19">
        <f>V39-U39</f>
        <v>48</v>
      </c>
      <c r="X39" s="19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</row>
    <row r="40" s="4" customFormat="1" customHeight="1" spans="1:74">
      <c r="A40" s="19">
        <v>36</v>
      </c>
      <c r="B40" s="19">
        <v>545</v>
      </c>
      <c r="C40" s="19" t="s">
        <v>62</v>
      </c>
      <c r="D40" s="20" t="s">
        <v>59</v>
      </c>
      <c r="E40" s="19">
        <v>4</v>
      </c>
      <c r="F40" s="19">
        <v>6</v>
      </c>
      <c r="G40" s="19" t="s">
        <v>27</v>
      </c>
      <c r="H40" s="19">
        <f>E40*5</f>
        <v>20</v>
      </c>
      <c r="I40" s="19">
        <v>2</v>
      </c>
      <c r="J40" s="19">
        <f t="shared" si="12"/>
        <v>-2</v>
      </c>
      <c r="K40" s="19" t="s">
        <v>23</v>
      </c>
      <c r="L40" s="28">
        <f>I40*5</f>
        <v>10</v>
      </c>
      <c r="M40" s="29">
        <v>23</v>
      </c>
      <c r="N40" s="29">
        <v>28</v>
      </c>
      <c r="O40" s="19" t="s">
        <v>24</v>
      </c>
      <c r="P40" s="19">
        <f>N40*8</f>
        <v>224</v>
      </c>
      <c r="Q40" s="19">
        <v>33</v>
      </c>
      <c r="R40" s="19">
        <f t="shared" si="13"/>
        <v>10</v>
      </c>
      <c r="S40" s="19" t="s">
        <v>24</v>
      </c>
      <c r="T40" s="28">
        <f>Q40*8</f>
        <v>264</v>
      </c>
      <c r="U40" s="19">
        <f t="shared" si="16"/>
        <v>244</v>
      </c>
      <c r="V40" s="28">
        <f t="shared" si="14"/>
        <v>274</v>
      </c>
      <c r="W40" s="19">
        <f>V40-U40</f>
        <v>30</v>
      </c>
      <c r="X40" s="19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</row>
    <row r="41" s="3" customFormat="1" customHeight="1" spans="1:74">
      <c r="A41" s="19">
        <v>37</v>
      </c>
      <c r="B41" s="19">
        <v>546</v>
      </c>
      <c r="C41" s="19" t="s">
        <v>63</v>
      </c>
      <c r="D41" s="20" t="s">
        <v>59</v>
      </c>
      <c r="E41" s="19">
        <v>8</v>
      </c>
      <c r="F41" s="19">
        <v>11</v>
      </c>
      <c r="G41" s="19">
        <v>1</v>
      </c>
      <c r="H41" s="19">
        <f>E41*5</f>
        <v>40</v>
      </c>
      <c r="I41" s="19">
        <v>4</v>
      </c>
      <c r="J41" s="19">
        <f t="shared" si="12"/>
        <v>-4</v>
      </c>
      <c r="K41" s="19" t="s">
        <v>23</v>
      </c>
      <c r="L41" s="28">
        <f>I41*5</f>
        <v>20</v>
      </c>
      <c r="M41" s="29">
        <f>VLOOKUP(B:B,[1]Sheet2!$B:$E,4,0)</f>
        <v>15</v>
      </c>
      <c r="N41" s="29">
        <v>17</v>
      </c>
      <c r="O41" s="19">
        <v>2</v>
      </c>
      <c r="P41" s="19">
        <f>N41*8</f>
        <v>136</v>
      </c>
      <c r="Q41" s="19">
        <v>24</v>
      </c>
      <c r="R41" s="19">
        <f t="shared" si="13"/>
        <v>9</v>
      </c>
      <c r="S41" s="19" t="s">
        <v>24</v>
      </c>
      <c r="T41" s="28">
        <f>Q41*8</f>
        <v>192</v>
      </c>
      <c r="U41" s="19">
        <f t="shared" si="16"/>
        <v>176</v>
      </c>
      <c r="V41" s="28">
        <f t="shared" si="14"/>
        <v>212</v>
      </c>
      <c r="W41" s="19">
        <f>V41-U41</f>
        <v>36</v>
      </c>
      <c r="X41" s="19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</row>
    <row r="42" s="4" customFormat="1" customHeight="1" spans="1:74">
      <c r="A42" s="19">
        <v>38</v>
      </c>
      <c r="B42" s="19">
        <v>571</v>
      </c>
      <c r="C42" s="19" t="s">
        <v>64</v>
      </c>
      <c r="D42" s="20" t="s">
        <v>59</v>
      </c>
      <c r="E42" s="19">
        <v>10</v>
      </c>
      <c r="F42" s="19">
        <v>12</v>
      </c>
      <c r="G42" s="19">
        <v>2</v>
      </c>
      <c r="H42" s="19">
        <f>F42*8</f>
        <v>96</v>
      </c>
      <c r="I42" s="19">
        <v>23</v>
      </c>
      <c r="J42" s="19">
        <f t="shared" si="12"/>
        <v>13</v>
      </c>
      <c r="K42" s="19" t="s">
        <v>24</v>
      </c>
      <c r="L42" s="28">
        <f>I42*8</f>
        <v>184</v>
      </c>
      <c r="M42" s="29">
        <f>VLOOKUP(B:B,[1]Sheet2!$B:$E,4,0)</f>
        <v>30</v>
      </c>
      <c r="N42" s="29">
        <v>35</v>
      </c>
      <c r="O42" s="19">
        <v>2</v>
      </c>
      <c r="P42" s="19">
        <f>N42*8</f>
        <v>280</v>
      </c>
      <c r="Q42" s="19">
        <v>52</v>
      </c>
      <c r="R42" s="19">
        <f t="shared" si="13"/>
        <v>22</v>
      </c>
      <c r="S42" s="19" t="s">
        <v>24</v>
      </c>
      <c r="T42" s="28">
        <f>Q42*8</f>
        <v>416</v>
      </c>
      <c r="U42" s="19">
        <f t="shared" si="16"/>
        <v>376</v>
      </c>
      <c r="V42" s="28">
        <f t="shared" si="14"/>
        <v>600</v>
      </c>
      <c r="W42" s="19">
        <f>V42-U42</f>
        <v>224</v>
      </c>
      <c r="X42" s="19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</row>
    <row r="43" s="3" customFormat="1" customHeight="1" spans="1:74">
      <c r="A43" s="19">
        <v>39</v>
      </c>
      <c r="B43" s="19">
        <v>573</v>
      </c>
      <c r="C43" s="19" t="s">
        <v>65</v>
      </c>
      <c r="D43" s="20" t="s">
        <v>59</v>
      </c>
      <c r="E43" s="19">
        <v>10</v>
      </c>
      <c r="F43" s="19">
        <v>12</v>
      </c>
      <c r="G43" s="19">
        <v>1</v>
      </c>
      <c r="H43" s="19">
        <f>E43*5</f>
        <v>50</v>
      </c>
      <c r="I43" s="19">
        <v>0</v>
      </c>
      <c r="J43" s="19">
        <f t="shared" si="12"/>
        <v>-10</v>
      </c>
      <c r="K43" s="19" t="s">
        <v>23</v>
      </c>
      <c r="L43" s="28">
        <f>I43*5</f>
        <v>0</v>
      </c>
      <c r="M43" s="29">
        <f>VLOOKUP(B:B,[1]Sheet2!$B:$E,4,0)</f>
        <v>12</v>
      </c>
      <c r="N43" s="29">
        <v>13</v>
      </c>
      <c r="O43" s="19">
        <v>1</v>
      </c>
      <c r="P43" s="19">
        <f>M43*7</f>
        <v>84</v>
      </c>
      <c r="Q43" s="19">
        <v>0</v>
      </c>
      <c r="R43" s="19">
        <f t="shared" si="13"/>
        <v>-12</v>
      </c>
      <c r="S43" s="19" t="s">
        <v>23</v>
      </c>
      <c r="T43" s="28">
        <f>Q43*6</f>
        <v>0</v>
      </c>
      <c r="U43" s="19">
        <f t="shared" si="16"/>
        <v>134</v>
      </c>
      <c r="V43" s="28">
        <f t="shared" si="14"/>
        <v>0</v>
      </c>
      <c r="W43" s="19"/>
      <c r="X43" s="19">
        <f>U43-V43</f>
        <v>134</v>
      </c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5"/>
      <c r="BU43" s="35"/>
      <c r="BV43" s="35"/>
    </row>
    <row r="44" s="4" customFormat="1" customHeight="1" spans="1:74">
      <c r="A44" s="19">
        <v>40</v>
      </c>
      <c r="B44" s="19">
        <v>707</v>
      </c>
      <c r="C44" s="19" t="s">
        <v>66</v>
      </c>
      <c r="D44" s="20" t="s">
        <v>59</v>
      </c>
      <c r="E44" s="19">
        <v>6</v>
      </c>
      <c r="F44" s="19">
        <v>8</v>
      </c>
      <c r="G44" s="19">
        <v>2</v>
      </c>
      <c r="H44" s="19">
        <f>F44*8</f>
        <v>64</v>
      </c>
      <c r="I44" s="19">
        <v>4</v>
      </c>
      <c r="J44" s="19">
        <f t="shared" si="12"/>
        <v>-2</v>
      </c>
      <c r="K44" s="19" t="s">
        <v>23</v>
      </c>
      <c r="L44" s="28">
        <f>I44*5</f>
        <v>20</v>
      </c>
      <c r="M44" s="29">
        <v>18</v>
      </c>
      <c r="N44" s="29">
        <v>21</v>
      </c>
      <c r="O44" s="19">
        <v>2</v>
      </c>
      <c r="P44" s="19">
        <f>N44*8</f>
        <v>168</v>
      </c>
      <c r="Q44" s="19">
        <v>55</v>
      </c>
      <c r="R44" s="19">
        <f t="shared" si="13"/>
        <v>37</v>
      </c>
      <c r="S44" s="19" t="s">
        <v>24</v>
      </c>
      <c r="T44" s="28">
        <f>Q44*8</f>
        <v>440</v>
      </c>
      <c r="U44" s="19">
        <f t="shared" si="16"/>
        <v>232</v>
      </c>
      <c r="V44" s="28">
        <f t="shared" si="14"/>
        <v>460</v>
      </c>
      <c r="W44" s="19">
        <f>V44-U44</f>
        <v>228</v>
      </c>
      <c r="X44" s="19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</row>
    <row r="45" s="3" customFormat="1" customHeight="1" spans="1:74">
      <c r="A45" s="19">
        <v>41</v>
      </c>
      <c r="B45" s="19">
        <v>598</v>
      </c>
      <c r="C45" s="19" t="s">
        <v>67</v>
      </c>
      <c r="D45" s="20" t="s">
        <v>59</v>
      </c>
      <c r="E45" s="19">
        <v>4</v>
      </c>
      <c r="F45" s="19">
        <v>6</v>
      </c>
      <c r="G45" s="19">
        <v>2</v>
      </c>
      <c r="H45" s="19">
        <f>F45*8</f>
        <v>48</v>
      </c>
      <c r="I45" s="19">
        <v>8</v>
      </c>
      <c r="J45" s="19">
        <f t="shared" si="12"/>
        <v>4</v>
      </c>
      <c r="K45" s="19" t="s">
        <v>24</v>
      </c>
      <c r="L45" s="28">
        <f>I45*8</f>
        <v>64</v>
      </c>
      <c r="M45" s="29">
        <f>VLOOKUP(B:B,[1]Sheet2!$B:$E,4,0)</f>
        <v>15</v>
      </c>
      <c r="N45" s="29">
        <v>17</v>
      </c>
      <c r="O45" s="19">
        <v>2</v>
      </c>
      <c r="P45" s="19">
        <f>N45*8</f>
        <v>136</v>
      </c>
      <c r="Q45" s="19">
        <v>6</v>
      </c>
      <c r="R45" s="19">
        <f t="shared" si="13"/>
        <v>-9</v>
      </c>
      <c r="S45" s="19" t="s">
        <v>23</v>
      </c>
      <c r="T45" s="28">
        <f>Q45*6</f>
        <v>36</v>
      </c>
      <c r="U45" s="19">
        <f t="shared" si="16"/>
        <v>184</v>
      </c>
      <c r="V45" s="28">
        <f t="shared" si="14"/>
        <v>100</v>
      </c>
      <c r="W45" s="19"/>
      <c r="X45" s="19">
        <f>U45-V45</f>
        <v>84</v>
      </c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</row>
    <row r="46" s="4" customFormat="1" customHeight="1" spans="1:74">
      <c r="A46" s="19">
        <v>42</v>
      </c>
      <c r="B46" s="19">
        <v>712</v>
      </c>
      <c r="C46" s="19" t="s">
        <v>68</v>
      </c>
      <c r="D46" s="20" t="s">
        <v>59</v>
      </c>
      <c r="E46" s="19">
        <v>6</v>
      </c>
      <c r="F46" s="19">
        <v>8</v>
      </c>
      <c r="G46" s="19">
        <v>1</v>
      </c>
      <c r="H46" s="19">
        <f t="shared" ref="H46:H53" si="17">E46*5</f>
        <v>30</v>
      </c>
      <c r="I46" s="19">
        <v>0</v>
      </c>
      <c r="J46" s="19">
        <f t="shared" si="12"/>
        <v>-6</v>
      </c>
      <c r="K46" s="19" t="s">
        <v>23</v>
      </c>
      <c r="L46" s="28">
        <f>I46*5</f>
        <v>0</v>
      </c>
      <c r="M46" s="29">
        <v>23</v>
      </c>
      <c r="N46" s="29">
        <v>28</v>
      </c>
      <c r="O46" s="19">
        <v>2</v>
      </c>
      <c r="P46" s="19">
        <f>N46*8</f>
        <v>224</v>
      </c>
      <c r="Q46" s="19">
        <v>43</v>
      </c>
      <c r="R46" s="19">
        <f t="shared" si="13"/>
        <v>20</v>
      </c>
      <c r="S46" s="19" t="s">
        <v>24</v>
      </c>
      <c r="T46" s="28">
        <f>Q46*8</f>
        <v>344</v>
      </c>
      <c r="U46" s="19">
        <f t="shared" si="16"/>
        <v>254</v>
      </c>
      <c r="V46" s="28">
        <f t="shared" si="14"/>
        <v>344</v>
      </c>
      <c r="W46" s="19">
        <f>V46-U46</f>
        <v>90</v>
      </c>
      <c r="X46" s="19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</row>
    <row r="47" s="3" customFormat="1" customHeight="1" spans="1:74">
      <c r="A47" s="19">
        <v>43</v>
      </c>
      <c r="B47" s="19">
        <v>724</v>
      </c>
      <c r="C47" s="19" t="s">
        <v>69</v>
      </c>
      <c r="D47" s="20" t="s">
        <v>59</v>
      </c>
      <c r="E47" s="19">
        <v>12</v>
      </c>
      <c r="F47" s="19">
        <v>14</v>
      </c>
      <c r="G47" s="19">
        <v>1</v>
      </c>
      <c r="H47" s="19">
        <f t="shared" si="17"/>
        <v>60</v>
      </c>
      <c r="I47" s="19">
        <v>8</v>
      </c>
      <c r="J47" s="19">
        <f t="shared" si="12"/>
        <v>-4</v>
      </c>
      <c r="K47" s="19" t="s">
        <v>23</v>
      </c>
      <c r="L47" s="28">
        <f>I47*5</f>
        <v>40</v>
      </c>
      <c r="M47" s="29">
        <f>VLOOKUP(B:B,[1]Sheet2!$B:$E,4,0)</f>
        <v>15</v>
      </c>
      <c r="N47" s="29">
        <v>17</v>
      </c>
      <c r="O47" s="19">
        <v>2</v>
      </c>
      <c r="P47" s="19">
        <f>N47*8</f>
        <v>136</v>
      </c>
      <c r="Q47" s="19">
        <v>28</v>
      </c>
      <c r="R47" s="19">
        <f t="shared" si="13"/>
        <v>13</v>
      </c>
      <c r="S47" s="19" t="s">
        <v>24</v>
      </c>
      <c r="T47" s="28">
        <f>Q47*8</f>
        <v>224</v>
      </c>
      <c r="U47" s="19">
        <f t="shared" si="16"/>
        <v>196</v>
      </c>
      <c r="V47" s="28">
        <f t="shared" si="14"/>
        <v>264</v>
      </c>
      <c r="W47" s="19">
        <f>V47-U47</f>
        <v>68</v>
      </c>
      <c r="X47" s="19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</row>
    <row r="48" s="4" customFormat="1" customHeight="1" spans="1:74">
      <c r="A48" s="19">
        <v>44</v>
      </c>
      <c r="B48" s="19">
        <v>737</v>
      </c>
      <c r="C48" s="19" t="s">
        <v>70</v>
      </c>
      <c r="D48" s="20" t="s">
        <v>59</v>
      </c>
      <c r="E48" s="19">
        <v>6</v>
      </c>
      <c r="F48" s="19">
        <v>8</v>
      </c>
      <c r="G48" s="19">
        <v>1</v>
      </c>
      <c r="H48" s="19">
        <f t="shared" si="17"/>
        <v>30</v>
      </c>
      <c r="I48" s="19">
        <v>9</v>
      </c>
      <c r="J48" s="19">
        <f t="shared" si="12"/>
        <v>3</v>
      </c>
      <c r="K48" s="19" t="s">
        <v>24</v>
      </c>
      <c r="L48" s="28">
        <f>I48*8</f>
        <v>72</v>
      </c>
      <c r="M48" s="29">
        <v>29</v>
      </c>
      <c r="N48" s="29">
        <v>34</v>
      </c>
      <c r="O48" s="19">
        <v>1</v>
      </c>
      <c r="P48" s="19">
        <f>M48*7</f>
        <v>203</v>
      </c>
      <c r="Q48" s="19">
        <v>26</v>
      </c>
      <c r="R48" s="19">
        <f t="shared" si="13"/>
        <v>-3</v>
      </c>
      <c r="S48" s="19" t="s">
        <v>23</v>
      </c>
      <c r="T48" s="28">
        <f t="shared" ref="T48:T53" si="18">Q48*6</f>
        <v>156</v>
      </c>
      <c r="U48" s="19">
        <f t="shared" si="16"/>
        <v>233</v>
      </c>
      <c r="V48" s="28">
        <f t="shared" si="14"/>
        <v>228</v>
      </c>
      <c r="W48" s="19"/>
      <c r="X48" s="19">
        <f t="shared" ref="X48:X61" si="19">U48-V48</f>
        <v>5</v>
      </c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/>
    </row>
    <row r="49" s="3" customFormat="1" customHeight="1" spans="1:74">
      <c r="A49" s="19">
        <v>45</v>
      </c>
      <c r="B49" s="19">
        <v>740</v>
      </c>
      <c r="C49" s="19" t="s">
        <v>71</v>
      </c>
      <c r="D49" s="20" t="s">
        <v>59</v>
      </c>
      <c r="E49" s="19">
        <v>4</v>
      </c>
      <c r="F49" s="19">
        <v>6</v>
      </c>
      <c r="G49" s="19">
        <v>1</v>
      </c>
      <c r="H49" s="19">
        <f t="shared" si="17"/>
        <v>20</v>
      </c>
      <c r="I49" s="19">
        <v>6</v>
      </c>
      <c r="J49" s="19">
        <f t="shared" si="12"/>
        <v>2</v>
      </c>
      <c r="K49" s="19" t="s">
        <v>24</v>
      </c>
      <c r="L49" s="28">
        <f>I49*8</f>
        <v>48</v>
      </c>
      <c r="M49" s="29">
        <v>20</v>
      </c>
      <c r="N49" s="29">
        <v>25</v>
      </c>
      <c r="O49" s="19">
        <v>2</v>
      </c>
      <c r="P49" s="19">
        <f>N49*8</f>
        <v>200</v>
      </c>
      <c r="Q49" s="19">
        <v>15</v>
      </c>
      <c r="R49" s="19">
        <f t="shared" si="13"/>
        <v>-5</v>
      </c>
      <c r="S49" s="19" t="s">
        <v>23</v>
      </c>
      <c r="T49" s="28">
        <f t="shared" si="18"/>
        <v>90</v>
      </c>
      <c r="U49" s="19">
        <f t="shared" si="16"/>
        <v>220</v>
      </c>
      <c r="V49" s="28">
        <f t="shared" si="14"/>
        <v>138</v>
      </c>
      <c r="W49" s="19"/>
      <c r="X49" s="19">
        <f t="shared" si="19"/>
        <v>82</v>
      </c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</row>
    <row r="50" s="4" customFormat="1" customHeight="1" spans="1:74">
      <c r="A50" s="19">
        <v>46</v>
      </c>
      <c r="B50" s="19">
        <v>743</v>
      </c>
      <c r="C50" s="19" t="s">
        <v>72</v>
      </c>
      <c r="D50" s="20" t="s">
        <v>59</v>
      </c>
      <c r="E50" s="19">
        <v>2</v>
      </c>
      <c r="F50" s="19">
        <v>4</v>
      </c>
      <c r="G50" s="19">
        <v>1</v>
      </c>
      <c r="H50" s="19">
        <f t="shared" si="17"/>
        <v>10</v>
      </c>
      <c r="I50" s="19">
        <v>2</v>
      </c>
      <c r="J50" s="19">
        <f t="shared" si="12"/>
        <v>0</v>
      </c>
      <c r="K50" s="19" t="s">
        <v>27</v>
      </c>
      <c r="L50" s="28">
        <f t="shared" ref="L50:L60" si="20">I50*5</f>
        <v>10</v>
      </c>
      <c r="M50" s="29">
        <f>VLOOKUP(B:B,[1]Sheet2!$B:$E,4,0)</f>
        <v>13</v>
      </c>
      <c r="N50" s="29">
        <v>15</v>
      </c>
      <c r="O50" s="19">
        <v>1</v>
      </c>
      <c r="P50" s="19">
        <f>M50*7</f>
        <v>91</v>
      </c>
      <c r="Q50" s="19">
        <v>4</v>
      </c>
      <c r="R50" s="19">
        <f t="shared" si="13"/>
        <v>-9</v>
      </c>
      <c r="S50" s="19" t="s">
        <v>23</v>
      </c>
      <c r="T50" s="28">
        <f t="shared" si="18"/>
        <v>24</v>
      </c>
      <c r="U50" s="19">
        <f t="shared" si="16"/>
        <v>101</v>
      </c>
      <c r="V50" s="28">
        <f t="shared" si="14"/>
        <v>34</v>
      </c>
      <c r="W50" s="19"/>
      <c r="X50" s="19">
        <f t="shared" si="19"/>
        <v>67</v>
      </c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</row>
    <row r="51" s="3" customFormat="1" customHeight="1" spans="1:74">
      <c r="A51" s="19">
        <v>47</v>
      </c>
      <c r="B51" s="19">
        <v>733</v>
      </c>
      <c r="C51" s="19" t="s">
        <v>73</v>
      </c>
      <c r="D51" s="20" t="s">
        <v>59</v>
      </c>
      <c r="E51" s="19">
        <v>6</v>
      </c>
      <c r="F51" s="19">
        <v>8</v>
      </c>
      <c r="G51" s="19">
        <v>1</v>
      </c>
      <c r="H51" s="19">
        <f t="shared" si="17"/>
        <v>30</v>
      </c>
      <c r="I51" s="19">
        <v>2</v>
      </c>
      <c r="J51" s="19">
        <f t="shared" si="12"/>
        <v>-4</v>
      </c>
      <c r="K51" s="19" t="s">
        <v>23</v>
      </c>
      <c r="L51" s="28">
        <f t="shared" si="20"/>
        <v>10</v>
      </c>
      <c r="M51" s="29">
        <f>VLOOKUP(B:B,[1]Sheet2!$B:$E,4,0)</f>
        <v>13</v>
      </c>
      <c r="N51" s="29">
        <v>15</v>
      </c>
      <c r="O51" s="19">
        <v>2</v>
      </c>
      <c r="P51" s="19">
        <f>N51*8</f>
        <v>120</v>
      </c>
      <c r="Q51" s="19">
        <v>9</v>
      </c>
      <c r="R51" s="19">
        <f t="shared" si="13"/>
        <v>-4</v>
      </c>
      <c r="S51" s="19" t="s">
        <v>23</v>
      </c>
      <c r="T51" s="28">
        <f t="shared" si="18"/>
        <v>54</v>
      </c>
      <c r="U51" s="19">
        <f t="shared" si="16"/>
        <v>150</v>
      </c>
      <c r="V51" s="28">
        <f t="shared" si="14"/>
        <v>64</v>
      </c>
      <c r="W51" s="19"/>
      <c r="X51" s="19">
        <f t="shared" si="19"/>
        <v>86</v>
      </c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5"/>
      <c r="BU51" s="35"/>
      <c r="BV51" s="35"/>
    </row>
    <row r="52" s="4" customFormat="1" customHeight="1" spans="1:74">
      <c r="A52" s="19">
        <v>48</v>
      </c>
      <c r="B52" s="19">
        <v>750</v>
      </c>
      <c r="C52" s="19" t="s">
        <v>74</v>
      </c>
      <c r="D52" s="20" t="s">
        <v>59</v>
      </c>
      <c r="E52" s="19">
        <v>8</v>
      </c>
      <c r="F52" s="19">
        <v>11</v>
      </c>
      <c r="G52" s="19">
        <v>1</v>
      </c>
      <c r="H52" s="19">
        <f t="shared" si="17"/>
        <v>40</v>
      </c>
      <c r="I52" s="19">
        <v>6</v>
      </c>
      <c r="J52" s="19">
        <f t="shared" si="12"/>
        <v>-2</v>
      </c>
      <c r="K52" s="19" t="s">
        <v>23</v>
      </c>
      <c r="L52" s="28">
        <f t="shared" si="20"/>
        <v>30</v>
      </c>
      <c r="M52" s="29">
        <f>VLOOKUP(B:B,[1]Sheet2!$B:$E,4,0)</f>
        <v>30</v>
      </c>
      <c r="N52" s="29">
        <v>35</v>
      </c>
      <c r="O52" s="19">
        <v>1</v>
      </c>
      <c r="P52" s="19">
        <f>M52*7</f>
        <v>210</v>
      </c>
      <c r="Q52" s="19">
        <v>16</v>
      </c>
      <c r="R52" s="19">
        <f t="shared" si="13"/>
        <v>-14</v>
      </c>
      <c r="S52" s="19" t="s">
        <v>23</v>
      </c>
      <c r="T52" s="28">
        <f t="shared" si="18"/>
        <v>96</v>
      </c>
      <c r="U52" s="19">
        <f t="shared" si="16"/>
        <v>250</v>
      </c>
      <c r="V52" s="28">
        <f t="shared" si="14"/>
        <v>126</v>
      </c>
      <c r="W52" s="19"/>
      <c r="X52" s="19">
        <f t="shared" si="19"/>
        <v>124</v>
      </c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V52" s="35"/>
    </row>
    <row r="53" s="3" customFormat="1" customHeight="1" spans="1:74">
      <c r="A53" s="19">
        <v>49</v>
      </c>
      <c r="B53" s="19">
        <v>753</v>
      </c>
      <c r="C53" s="19" t="s">
        <v>75</v>
      </c>
      <c r="D53" s="20" t="s">
        <v>59</v>
      </c>
      <c r="E53" s="19">
        <v>2</v>
      </c>
      <c r="F53" s="19">
        <v>4</v>
      </c>
      <c r="G53" s="19">
        <v>1</v>
      </c>
      <c r="H53" s="19">
        <f t="shared" si="17"/>
        <v>10</v>
      </c>
      <c r="I53" s="19">
        <v>0</v>
      </c>
      <c r="J53" s="19">
        <f t="shared" si="12"/>
        <v>-2</v>
      </c>
      <c r="K53" s="19" t="s">
        <v>23</v>
      </c>
      <c r="L53" s="28">
        <f t="shared" si="20"/>
        <v>0</v>
      </c>
      <c r="M53" s="29">
        <f>VLOOKUP(B:B,[1]Sheet2!$B:$E,4,0)</f>
        <v>13</v>
      </c>
      <c r="N53" s="29">
        <v>15</v>
      </c>
      <c r="O53" s="19">
        <v>2</v>
      </c>
      <c r="P53" s="19">
        <f>N53*8</f>
        <v>120</v>
      </c>
      <c r="Q53" s="19">
        <v>6</v>
      </c>
      <c r="R53" s="19">
        <f t="shared" si="13"/>
        <v>-7</v>
      </c>
      <c r="S53" s="19" t="s">
        <v>23</v>
      </c>
      <c r="T53" s="28">
        <f t="shared" si="18"/>
        <v>36</v>
      </c>
      <c r="U53" s="19">
        <f t="shared" si="16"/>
        <v>130</v>
      </c>
      <c r="V53" s="28">
        <f t="shared" si="14"/>
        <v>36</v>
      </c>
      <c r="W53" s="19"/>
      <c r="X53" s="19">
        <f t="shared" si="19"/>
        <v>94</v>
      </c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5"/>
      <c r="BV53" s="35"/>
    </row>
    <row r="54" s="4" customFormat="1" customHeight="1" spans="1:74">
      <c r="A54" s="19">
        <v>50</v>
      </c>
      <c r="B54" s="19">
        <v>103639</v>
      </c>
      <c r="C54" s="19" t="s">
        <v>76</v>
      </c>
      <c r="D54" s="20" t="s">
        <v>59</v>
      </c>
      <c r="E54" s="19">
        <v>6</v>
      </c>
      <c r="F54" s="19">
        <v>8</v>
      </c>
      <c r="G54" s="19">
        <v>2</v>
      </c>
      <c r="H54" s="19">
        <f>F54*8</f>
        <v>64</v>
      </c>
      <c r="I54" s="19">
        <v>0</v>
      </c>
      <c r="J54" s="19">
        <f t="shared" si="12"/>
        <v>-6</v>
      </c>
      <c r="K54" s="19" t="s">
        <v>23</v>
      </c>
      <c r="L54" s="28">
        <f t="shared" si="20"/>
        <v>0</v>
      </c>
      <c r="M54" s="29">
        <f>VLOOKUP(B:B,[1]Sheet2!$B:$E,4,0)</f>
        <v>14</v>
      </c>
      <c r="N54" s="29">
        <v>16</v>
      </c>
      <c r="O54" s="19">
        <v>2</v>
      </c>
      <c r="P54" s="19">
        <f>N54*8</f>
        <v>128</v>
      </c>
      <c r="Q54" s="19">
        <v>14</v>
      </c>
      <c r="R54" s="19">
        <f t="shared" si="13"/>
        <v>0</v>
      </c>
      <c r="S54" s="19" t="s">
        <v>27</v>
      </c>
      <c r="T54" s="28">
        <f>Q54*7</f>
        <v>98</v>
      </c>
      <c r="U54" s="19">
        <f t="shared" si="16"/>
        <v>192</v>
      </c>
      <c r="V54" s="28">
        <f t="shared" si="14"/>
        <v>98</v>
      </c>
      <c r="W54" s="19"/>
      <c r="X54" s="19">
        <f t="shared" si="19"/>
        <v>94</v>
      </c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35"/>
      <c r="BT54" s="35"/>
      <c r="BU54" s="35"/>
      <c r="BV54" s="35"/>
    </row>
    <row r="55" s="3" customFormat="1" customHeight="1" spans="1:74">
      <c r="A55" s="19">
        <v>51</v>
      </c>
      <c r="B55" s="19">
        <v>104430</v>
      </c>
      <c r="C55" s="19" t="s">
        <v>77</v>
      </c>
      <c r="D55" s="20" t="s">
        <v>59</v>
      </c>
      <c r="E55" s="19">
        <v>4</v>
      </c>
      <c r="F55" s="19">
        <v>6</v>
      </c>
      <c r="G55" s="19">
        <v>2</v>
      </c>
      <c r="H55" s="19">
        <f>F55*8</f>
        <v>48</v>
      </c>
      <c r="I55" s="19">
        <v>0</v>
      </c>
      <c r="J55" s="19">
        <f t="shared" si="12"/>
        <v>-4</v>
      </c>
      <c r="K55" s="19" t="s">
        <v>23</v>
      </c>
      <c r="L55" s="28">
        <f t="shared" si="20"/>
        <v>0</v>
      </c>
      <c r="M55" s="29">
        <f>VLOOKUP(B:B,[1]Sheet2!$B:$E,4,0)</f>
        <v>13</v>
      </c>
      <c r="N55" s="29">
        <v>15</v>
      </c>
      <c r="O55" s="19">
        <v>2</v>
      </c>
      <c r="P55" s="19">
        <f>N55*8</f>
        <v>120</v>
      </c>
      <c r="Q55" s="19">
        <v>3</v>
      </c>
      <c r="R55" s="19">
        <f t="shared" si="13"/>
        <v>-10</v>
      </c>
      <c r="S55" s="19" t="s">
        <v>23</v>
      </c>
      <c r="T55" s="28">
        <f t="shared" ref="T55:T61" si="21">Q55*6</f>
        <v>18</v>
      </c>
      <c r="U55" s="19">
        <f t="shared" si="16"/>
        <v>168</v>
      </c>
      <c r="V55" s="28">
        <f t="shared" si="14"/>
        <v>18</v>
      </c>
      <c r="W55" s="19"/>
      <c r="X55" s="19">
        <f t="shared" si="19"/>
        <v>150</v>
      </c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35"/>
      <c r="BT55" s="35"/>
      <c r="BU55" s="35"/>
      <c r="BV55" s="35"/>
    </row>
    <row r="56" s="4" customFormat="1" customHeight="1" spans="1:74">
      <c r="A56" s="19">
        <v>52</v>
      </c>
      <c r="B56" s="19">
        <v>105396</v>
      </c>
      <c r="C56" s="19" t="s">
        <v>78</v>
      </c>
      <c r="D56" s="20" t="s">
        <v>59</v>
      </c>
      <c r="E56" s="19">
        <v>2</v>
      </c>
      <c r="F56" s="19">
        <v>4</v>
      </c>
      <c r="G56" s="19">
        <v>1</v>
      </c>
      <c r="H56" s="19">
        <f>E56*5</f>
        <v>10</v>
      </c>
      <c r="I56" s="19">
        <v>2</v>
      </c>
      <c r="J56" s="19">
        <f t="shared" si="12"/>
        <v>0</v>
      </c>
      <c r="K56" s="19" t="s">
        <v>27</v>
      </c>
      <c r="L56" s="28">
        <f t="shared" si="20"/>
        <v>10</v>
      </c>
      <c r="M56" s="29">
        <f>VLOOKUP(B:B,[1]Sheet2!$B:$E,4,0)</f>
        <v>13</v>
      </c>
      <c r="N56" s="29">
        <v>15</v>
      </c>
      <c r="O56" s="19">
        <v>1</v>
      </c>
      <c r="P56" s="19">
        <f>M56*7</f>
        <v>91</v>
      </c>
      <c r="Q56" s="19">
        <v>0</v>
      </c>
      <c r="R56" s="19">
        <f t="shared" si="13"/>
        <v>-13</v>
      </c>
      <c r="S56" s="19" t="s">
        <v>23</v>
      </c>
      <c r="T56" s="28">
        <f t="shared" si="21"/>
        <v>0</v>
      </c>
      <c r="U56" s="19">
        <f t="shared" si="16"/>
        <v>101</v>
      </c>
      <c r="V56" s="28">
        <f t="shared" si="14"/>
        <v>10</v>
      </c>
      <c r="W56" s="19"/>
      <c r="X56" s="19">
        <f t="shared" si="19"/>
        <v>91</v>
      </c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35"/>
      <c r="BS56" s="35"/>
      <c r="BT56" s="35"/>
      <c r="BU56" s="35"/>
      <c r="BV56" s="35"/>
    </row>
    <row r="57" s="3" customFormat="1" customHeight="1" spans="1:74">
      <c r="A57" s="19">
        <v>53</v>
      </c>
      <c r="B57" s="19">
        <v>105751</v>
      </c>
      <c r="C57" s="19" t="s">
        <v>79</v>
      </c>
      <c r="D57" s="20" t="s">
        <v>59</v>
      </c>
      <c r="E57" s="19">
        <v>4</v>
      </c>
      <c r="F57" s="19">
        <v>6</v>
      </c>
      <c r="G57" s="19">
        <v>1</v>
      </c>
      <c r="H57" s="19">
        <f>E57*5</f>
        <v>20</v>
      </c>
      <c r="I57" s="19">
        <v>0</v>
      </c>
      <c r="J57" s="19">
        <f t="shared" si="12"/>
        <v>-4</v>
      </c>
      <c r="K57" s="19" t="s">
        <v>23</v>
      </c>
      <c r="L57" s="28">
        <f t="shared" si="20"/>
        <v>0</v>
      </c>
      <c r="M57" s="29">
        <f>VLOOKUP(B:B,[1]Sheet2!$B:$E,4,0)</f>
        <v>13</v>
      </c>
      <c r="N57" s="29">
        <v>15</v>
      </c>
      <c r="O57" s="19">
        <v>1</v>
      </c>
      <c r="P57" s="19">
        <f>M57*7</f>
        <v>91</v>
      </c>
      <c r="Q57" s="19">
        <v>6</v>
      </c>
      <c r="R57" s="19">
        <f t="shared" si="13"/>
        <v>-7</v>
      </c>
      <c r="S57" s="19" t="s">
        <v>23</v>
      </c>
      <c r="T57" s="28">
        <f t="shared" si="21"/>
        <v>36</v>
      </c>
      <c r="U57" s="19">
        <f t="shared" si="16"/>
        <v>111</v>
      </c>
      <c r="V57" s="28">
        <f t="shared" si="14"/>
        <v>36</v>
      </c>
      <c r="W57" s="19"/>
      <c r="X57" s="19">
        <f t="shared" si="19"/>
        <v>75</v>
      </c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</row>
    <row r="58" s="4" customFormat="1" customHeight="1" spans="1:74">
      <c r="A58" s="19">
        <v>54</v>
      </c>
      <c r="B58" s="19">
        <v>105910</v>
      </c>
      <c r="C58" s="19" t="s">
        <v>80</v>
      </c>
      <c r="D58" s="20" t="s">
        <v>59</v>
      </c>
      <c r="E58" s="19">
        <v>4</v>
      </c>
      <c r="F58" s="19">
        <v>6</v>
      </c>
      <c r="G58" s="19">
        <v>1</v>
      </c>
      <c r="H58" s="19">
        <f>E58*5</f>
        <v>20</v>
      </c>
      <c r="I58" s="19">
        <v>0</v>
      </c>
      <c r="J58" s="19">
        <f t="shared" si="12"/>
        <v>-4</v>
      </c>
      <c r="K58" s="19" t="s">
        <v>23</v>
      </c>
      <c r="L58" s="28">
        <f t="shared" si="20"/>
        <v>0</v>
      </c>
      <c r="M58" s="29">
        <f>VLOOKUP(B:B,[1]Sheet2!$B:$E,4,0)</f>
        <v>13</v>
      </c>
      <c r="N58" s="29">
        <v>15</v>
      </c>
      <c r="O58" s="19">
        <v>1</v>
      </c>
      <c r="P58" s="19">
        <f>M58*7</f>
        <v>91</v>
      </c>
      <c r="Q58" s="19">
        <v>1</v>
      </c>
      <c r="R58" s="19">
        <f t="shared" si="13"/>
        <v>-12</v>
      </c>
      <c r="S58" s="19" t="s">
        <v>23</v>
      </c>
      <c r="T58" s="28">
        <f t="shared" si="21"/>
        <v>6</v>
      </c>
      <c r="U58" s="19">
        <f t="shared" si="16"/>
        <v>111</v>
      </c>
      <c r="V58" s="28">
        <f t="shared" si="14"/>
        <v>6</v>
      </c>
      <c r="W58" s="19"/>
      <c r="X58" s="19">
        <f t="shared" si="19"/>
        <v>105</v>
      </c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35"/>
      <c r="BG58" s="35"/>
      <c r="BH58" s="35"/>
      <c r="BI58" s="35"/>
      <c r="BJ58" s="35"/>
      <c r="BK58" s="35"/>
      <c r="BL58" s="35"/>
      <c r="BM58" s="35"/>
      <c r="BN58" s="35"/>
      <c r="BO58" s="35"/>
      <c r="BP58" s="35"/>
      <c r="BQ58" s="35"/>
      <c r="BR58" s="35"/>
      <c r="BS58" s="35"/>
      <c r="BT58" s="35"/>
      <c r="BU58" s="35"/>
      <c r="BV58" s="35"/>
    </row>
    <row r="59" s="3" customFormat="1" customHeight="1" spans="1:74">
      <c r="A59" s="19">
        <v>55</v>
      </c>
      <c r="B59" s="19">
        <v>106485</v>
      </c>
      <c r="C59" s="19" t="s">
        <v>81</v>
      </c>
      <c r="D59" s="20" t="s">
        <v>59</v>
      </c>
      <c r="E59" s="19">
        <v>2</v>
      </c>
      <c r="F59" s="19">
        <v>4</v>
      </c>
      <c r="G59" s="19">
        <v>1</v>
      </c>
      <c r="H59" s="19">
        <f>E59*5</f>
        <v>10</v>
      </c>
      <c r="I59" s="19">
        <v>0</v>
      </c>
      <c r="J59" s="19">
        <f t="shared" si="12"/>
        <v>-2</v>
      </c>
      <c r="K59" s="19" t="s">
        <v>23</v>
      </c>
      <c r="L59" s="28">
        <f t="shared" si="20"/>
        <v>0</v>
      </c>
      <c r="M59" s="29">
        <f>VLOOKUP(B:B,[1]Sheet2!$B:$E,4,0)</f>
        <v>13</v>
      </c>
      <c r="N59" s="29">
        <v>15</v>
      </c>
      <c r="O59" s="19">
        <v>1</v>
      </c>
      <c r="P59" s="19">
        <f>M59*7</f>
        <v>91</v>
      </c>
      <c r="Q59" s="19">
        <v>3</v>
      </c>
      <c r="R59" s="19">
        <f t="shared" si="13"/>
        <v>-10</v>
      </c>
      <c r="S59" s="19" t="s">
        <v>23</v>
      </c>
      <c r="T59" s="28">
        <f t="shared" si="21"/>
        <v>18</v>
      </c>
      <c r="U59" s="19">
        <f t="shared" si="16"/>
        <v>101</v>
      </c>
      <c r="V59" s="28">
        <f t="shared" si="14"/>
        <v>18</v>
      </c>
      <c r="W59" s="19"/>
      <c r="X59" s="19">
        <f t="shared" si="19"/>
        <v>83</v>
      </c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  <c r="BF59" s="35"/>
      <c r="BG59" s="35"/>
      <c r="BH59" s="35"/>
      <c r="BI59" s="35"/>
      <c r="BJ59" s="35"/>
      <c r="BK59" s="35"/>
      <c r="BL59" s="35"/>
      <c r="BM59" s="35"/>
      <c r="BN59" s="35"/>
      <c r="BO59" s="35"/>
      <c r="BP59" s="35"/>
      <c r="BQ59" s="35"/>
      <c r="BR59" s="35"/>
      <c r="BS59" s="35"/>
      <c r="BT59" s="35"/>
      <c r="BU59" s="35"/>
      <c r="BV59" s="35"/>
    </row>
    <row r="60" s="4" customFormat="1" customHeight="1" spans="1:74">
      <c r="A60" s="19">
        <v>56</v>
      </c>
      <c r="B60" s="19">
        <v>106568</v>
      </c>
      <c r="C60" s="19" t="s">
        <v>82</v>
      </c>
      <c r="D60" s="20" t="s">
        <v>59</v>
      </c>
      <c r="E60" s="19">
        <v>4</v>
      </c>
      <c r="F60" s="19">
        <v>6</v>
      </c>
      <c r="G60" s="19">
        <v>2</v>
      </c>
      <c r="H60" s="19">
        <f>F60*8</f>
        <v>48</v>
      </c>
      <c r="I60" s="19">
        <v>4</v>
      </c>
      <c r="J60" s="19">
        <f t="shared" si="12"/>
        <v>0</v>
      </c>
      <c r="K60" s="19" t="s">
        <v>27</v>
      </c>
      <c r="L60" s="28">
        <f t="shared" si="20"/>
        <v>20</v>
      </c>
      <c r="M60" s="29">
        <f>VLOOKUP(B:B,[1]Sheet2!$B:$E,4,0)</f>
        <v>13</v>
      </c>
      <c r="N60" s="29">
        <v>15</v>
      </c>
      <c r="O60" s="19">
        <v>2</v>
      </c>
      <c r="P60" s="19">
        <f>N60*8</f>
        <v>120</v>
      </c>
      <c r="Q60" s="19">
        <v>9</v>
      </c>
      <c r="R60" s="19">
        <f t="shared" si="13"/>
        <v>-4</v>
      </c>
      <c r="S60" s="19" t="s">
        <v>23</v>
      </c>
      <c r="T60" s="28">
        <f t="shared" si="21"/>
        <v>54</v>
      </c>
      <c r="U60" s="19">
        <f t="shared" si="16"/>
        <v>168</v>
      </c>
      <c r="V60" s="28">
        <f t="shared" si="14"/>
        <v>74</v>
      </c>
      <c r="W60" s="19"/>
      <c r="X60" s="19">
        <f t="shared" si="19"/>
        <v>94</v>
      </c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5"/>
      <c r="BK60" s="35"/>
      <c r="BL60" s="35"/>
      <c r="BM60" s="35"/>
      <c r="BN60" s="35"/>
      <c r="BO60" s="35"/>
      <c r="BP60" s="35"/>
      <c r="BQ60" s="35"/>
      <c r="BR60" s="35"/>
      <c r="BS60" s="35"/>
      <c r="BT60" s="35"/>
      <c r="BU60" s="35"/>
      <c r="BV60" s="35"/>
    </row>
    <row r="61" s="5" customFormat="1" customHeight="1" spans="1:74">
      <c r="A61" s="21"/>
      <c r="B61" s="21"/>
      <c r="C61" s="21"/>
      <c r="D61" s="22" t="s">
        <v>59</v>
      </c>
      <c r="E61" s="21">
        <f>SUM(E37:E60)</f>
        <v>142</v>
      </c>
      <c r="F61" s="21">
        <f t="shared" ref="F61:X61" si="22">SUM(F37:F60)</f>
        <v>192</v>
      </c>
      <c r="G61" s="21">
        <f t="shared" si="22"/>
        <v>30</v>
      </c>
      <c r="H61" s="21">
        <f t="shared" si="22"/>
        <v>942</v>
      </c>
      <c r="I61" s="21">
        <f t="shared" si="22"/>
        <v>93</v>
      </c>
      <c r="J61" s="21">
        <f t="shared" si="22"/>
        <v>-49</v>
      </c>
      <c r="K61" s="21">
        <f t="shared" si="22"/>
        <v>0</v>
      </c>
      <c r="L61" s="21">
        <f t="shared" si="22"/>
        <v>630</v>
      </c>
      <c r="M61" s="21">
        <f t="shared" si="22"/>
        <v>409</v>
      </c>
      <c r="N61" s="21">
        <f t="shared" si="22"/>
        <v>476</v>
      </c>
      <c r="O61" s="21">
        <f t="shared" si="22"/>
        <v>37</v>
      </c>
      <c r="P61" s="21">
        <f t="shared" si="22"/>
        <v>3462</v>
      </c>
      <c r="Q61" s="21">
        <f t="shared" si="22"/>
        <v>399</v>
      </c>
      <c r="R61" s="21">
        <f t="shared" si="22"/>
        <v>-10</v>
      </c>
      <c r="S61" s="21">
        <f t="shared" si="22"/>
        <v>0</v>
      </c>
      <c r="T61" s="21">
        <f t="shared" si="22"/>
        <v>2922</v>
      </c>
      <c r="U61" s="21">
        <f t="shared" si="22"/>
        <v>4404</v>
      </c>
      <c r="V61" s="21">
        <f t="shared" si="22"/>
        <v>3552</v>
      </c>
      <c r="W61" s="21">
        <f t="shared" si="22"/>
        <v>724</v>
      </c>
      <c r="X61" s="21">
        <f t="shared" si="22"/>
        <v>1576</v>
      </c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6"/>
      <c r="BK61" s="36"/>
      <c r="BL61" s="36"/>
      <c r="BM61" s="36"/>
      <c r="BN61" s="36"/>
      <c r="BO61" s="36"/>
      <c r="BP61" s="36"/>
      <c r="BQ61" s="36"/>
      <c r="BR61" s="36"/>
      <c r="BS61" s="36"/>
      <c r="BT61" s="36"/>
      <c r="BU61" s="36"/>
      <c r="BV61" s="36"/>
    </row>
    <row r="62" s="3" customFormat="1" customHeight="1" spans="1:74">
      <c r="A62" s="19">
        <v>57</v>
      </c>
      <c r="B62" s="19">
        <v>308</v>
      </c>
      <c r="C62" s="19" t="s">
        <v>83</v>
      </c>
      <c r="D62" s="20" t="s">
        <v>84</v>
      </c>
      <c r="E62" s="19">
        <v>6</v>
      </c>
      <c r="F62" s="19">
        <v>8</v>
      </c>
      <c r="G62" s="19">
        <v>2</v>
      </c>
      <c r="H62" s="19">
        <f>F62*8</f>
        <v>64</v>
      </c>
      <c r="I62" s="19">
        <v>7</v>
      </c>
      <c r="J62" s="19">
        <f t="shared" si="12"/>
        <v>1</v>
      </c>
      <c r="K62" s="19" t="s">
        <v>27</v>
      </c>
      <c r="L62" s="28">
        <f>I62*5</f>
        <v>35</v>
      </c>
      <c r="M62" s="29">
        <f>VLOOKUP(B:B,[1]Sheet2!$B:$E,4,0)</f>
        <v>39</v>
      </c>
      <c r="N62" s="29">
        <v>44</v>
      </c>
      <c r="O62" s="19">
        <v>1</v>
      </c>
      <c r="P62" s="19">
        <f>M62*7</f>
        <v>273</v>
      </c>
      <c r="Q62" s="19">
        <v>58</v>
      </c>
      <c r="R62" s="19">
        <f t="shared" si="13"/>
        <v>19</v>
      </c>
      <c r="S62" s="19" t="s">
        <v>24</v>
      </c>
      <c r="T62" s="28">
        <f>Q62*8</f>
        <v>464</v>
      </c>
      <c r="U62" s="19">
        <f>H62+P62</f>
        <v>337</v>
      </c>
      <c r="V62" s="28">
        <f t="shared" si="14"/>
        <v>499</v>
      </c>
      <c r="W62" s="19">
        <f>V62-U62</f>
        <v>162</v>
      </c>
      <c r="X62" s="19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35"/>
      <c r="BS62" s="35"/>
      <c r="BT62" s="35"/>
      <c r="BU62" s="35"/>
      <c r="BV62" s="35"/>
    </row>
    <row r="63" s="4" customFormat="1" customHeight="1" spans="1:74">
      <c r="A63" s="19">
        <v>58</v>
      </c>
      <c r="B63" s="19">
        <v>337</v>
      </c>
      <c r="C63" s="19" t="s">
        <v>85</v>
      </c>
      <c r="D63" s="20" t="s">
        <v>84</v>
      </c>
      <c r="E63" s="19">
        <v>11</v>
      </c>
      <c r="F63" s="19">
        <v>13</v>
      </c>
      <c r="G63" s="19">
        <v>2</v>
      </c>
      <c r="H63" s="19">
        <f>F63*8</f>
        <v>104</v>
      </c>
      <c r="I63" s="19">
        <v>7</v>
      </c>
      <c r="J63" s="19">
        <f t="shared" si="12"/>
        <v>-4</v>
      </c>
      <c r="K63" s="19" t="s">
        <v>23</v>
      </c>
      <c r="L63" s="28">
        <f>I63*5</f>
        <v>35</v>
      </c>
      <c r="M63" s="29">
        <v>68</v>
      </c>
      <c r="N63" s="29">
        <v>81</v>
      </c>
      <c r="O63" s="19">
        <v>2</v>
      </c>
      <c r="P63" s="19">
        <f>N63*8</f>
        <v>648</v>
      </c>
      <c r="Q63" s="19">
        <v>141</v>
      </c>
      <c r="R63" s="19">
        <f t="shared" si="13"/>
        <v>73</v>
      </c>
      <c r="S63" s="19" t="s">
        <v>24</v>
      </c>
      <c r="T63" s="28">
        <f>Q63*8</f>
        <v>1128</v>
      </c>
      <c r="U63" s="19">
        <f>H63+P63</f>
        <v>752</v>
      </c>
      <c r="V63" s="28">
        <f t="shared" si="14"/>
        <v>1163</v>
      </c>
      <c r="W63" s="19">
        <f>V63-U63</f>
        <v>411</v>
      </c>
      <c r="X63" s="19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35"/>
      <c r="BS63" s="35"/>
      <c r="BT63" s="35"/>
      <c r="BU63" s="35"/>
      <c r="BV63" s="35"/>
    </row>
    <row r="64" s="3" customFormat="1" customHeight="1" spans="1:74">
      <c r="A64" s="19">
        <v>59</v>
      </c>
      <c r="B64" s="19">
        <v>107829</v>
      </c>
      <c r="C64" s="19" t="s">
        <v>86</v>
      </c>
      <c r="D64" s="20" t="s">
        <v>84</v>
      </c>
      <c r="E64" s="19">
        <v>2</v>
      </c>
      <c r="F64" s="19">
        <v>4</v>
      </c>
      <c r="G64" s="19">
        <v>1</v>
      </c>
      <c r="H64" s="19">
        <f>E64*5</f>
        <v>10</v>
      </c>
      <c r="I64" s="19">
        <v>0</v>
      </c>
      <c r="J64" s="19">
        <f t="shared" si="12"/>
        <v>-2</v>
      </c>
      <c r="K64" s="19" t="s">
        <v>23</v>
      </c>
      <c r="L64" s="28">
        <f>I64*5</f>
        <v>0</v>
      </c>
      <c r="M64" s="29">
        <v>8</v>
      </c>
      <c r="N64" s="29">
        <v>11</v>
      </c>
      <c r="O64" s="19">
        <v>2</v>
      </c>
      <c r="P64" s="19">
        <f>N64*8</f>
        <v>88</v>
      </c>
      <c r="Q64" s="19">
        <v>4</v>
      </c>
      <c r="R64" s="19">
        <f t="shared" si="13"/>
        <v>-4</v>
      </c>
      <c r="S64" s="19" t="s">
        <v>23</v>
      </c>
      <c r="T64" s="28">
        <f>Q64*6</f>
        <v>24</v>
      </c>
      <c r="U64" s="19">
        <f>H64+P64</f>
        <v>98</v>
      </c>
      <c r="V64" s="28">
        <f t="shared" si="14"/>
        <v>24</v>
      </c>
      <c r="W64" s="19"/>
      <c r="X64" s="19">
        <f>U64-V64</f>
        <v>74</v>
      </c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35"/>
      <c r="BC64" s="35"/>
      <c r="BD64" s="35"/>
      <c r="BE64" s="35"/>
      <c r="BF64" s="35"/>
      <c r="BG64" s="35"/>
      <c r="BH64" s="35"/>
      <c r="BI64" s="35"/>
      <c r="BJ64" s="35"/>
      <c r="BK64" s="35"/>
      <c r="BL64" s="35"/>
      <c r="BM64" s="35"/>
      <c r="BN64" s="35"/>
      <c r="BO64" s="35"/>
      <c r="BP64" s="35"/>
      <c r="BQ64" s="35"/>
      <c r="BR64" s="35"/>
      <c r="BS64" s="35"/>
      <c r="BT64" s="35"/>
      <c r="BU64" s="35"/>
      <c r="BV64" s="35"/>
    </row>
    <row r="65" s="3" customFormat="1" customHeight="1" spans="1:74">
      <c r="A65" s="19">
        <v>60</v>
      </c>
      <c r="B65" s="19">
        <v>349</v>
      </c>
      <c r="C65" s="19" t="s">
        <v>87</v>
      </c>
      <c r="D65" s="20" t="s">
        <v>84</v>
      </c>
      <c r="E65" s="19">
        <v>11</v>
      </c>
      <c r="F65" s="19">
        <v>13</v>
      </c>
      <c r="G65" s="19">
        <v>1</v>
      </c>
      <c r="H65" s="19">
        <f t="shared" ref="H65:H82" si="23">E65*5</f>
        <v>55</v>
      </c>
      <c r="I65" s="19">
        <v>5</v>
      </c>
      <c r="J65" s="19">
        <f t="shared" si="12"/>
        <v>-6</v>
      </c>
      <c r="K65" s="19" t="s">
        <v>23</v>
      </c>
      <c r="L65" s="28">
        <f t="shared" ref="L64:L82" si="24">I65*5</f>
        <v>25</v>
      </c>
      <c r="M65" s="29">
        <f>VLOOKUP(B:B,[1]Sheet2!$B:$E,4,0)</f>
        <v>14</v>
      </c>
      <c r="N65" s="29">
        <v>16</v>
      </c>
      <c r="O65" s="19">
        <v>1</v>
      </c>
      <c r="P65" s="19">
        <f>M65*7</f>
        <v>98</v>
      </c>
      <c r="Q65" s="19">
        <v>9</v>
      </c>
      <c r="R65" s="19">
        <f t="shared" si="13"/>
        <v>-5</v>
      </c>
      <c r="S65" s="19" t="s">
        <v>23</v>
      </c>
      <c r="T65" s="28">
        <f>Q65*6</f>
        <v>54</v>
      </c>
      <c r="U65" s="19">
        <f t="shared" ref="U63:U82" si="25">H65+P65</f>
        <v>153</v>
      </c>
      <c r="V65" s="28">
        <f t="shared" si="14"/>
        <v>79</v>
      </c>
      <c r="W65" s="19"/>
      <c r="X65" s="19">
        <f>U65-V65</f>
        <v>74</v>
      </c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  <c r="BG65" s="35"/>
      <c r="BH65" s="35"/>
      <c r="BI65" s="35"/>
      <c r="BJ65" s="35"/>
      <c r="BK65" s="35"/>
      <c r="BL65" s="35"/>
      <c r="BM65" s="35"/>
      <c r="BN65" s="35"/>
      <c r="BO65" s="35"/>
      <c r="BP65" s="35"/>
      <c r="BQ65" s="35"/>
      <c r="BR65" s="35"/>
      <c r="BS65" s="35"/>
      <c r="BT65" s="35"/>
      <c r="BU65" s="35"/>
      <c r="BV65" s="35"/>
    </row>
    <row r="66" s="4" customFormat="1" customHeight="1" spans="1:74">
      <c r="A66" s="19">
        <v>61</v>
      </c>
      <c r="B66" s="19">
        <v>355</v>
      </c>
      <c r="C66" s="19" t="s">
        <v>88</v>
      </c>
      <c r="D66" s="20" t="s">
        <v>84</v>
      </c>
      <c r="E66" s="19">
        <v>22</v>
      </c>
      <c r="F66" s="19">
        <v>25</v>
      </c>
      <c r="G66" s="19">
        <v>1</v>
      </c>
      <c r="H66" s="19">
        <f t="shared" si="23"/>
        <v>110</v>
      </c>
      <c r="I66" s="19">
        <v>12</v>
      </c>
      <c r="J66" s="19">
        <f t="shared" si="12"/>
        <v>-10</v>
      </c>
      <c r="K66" s="19" t="s">
        <v>23</v>
      </c>
      <c r="L66" s="28">
        <f t="shared" si="24"/>
        <v>60</v>
      </c>
      <c r="M66" s="29">
        <f>VLOOKUP(B:B,[1]Sheet2!$B:$E,4,0)</f>
        <v>26</v>
      </c>
      <c r="N66" s="29">
        <v>30</v>
      </c>
      <c r="O66" s="19">
        <v>2</v>
      </c>
      <c r="P66" s="19">
        <f>N66*8</f>
        <v>240</v>
      </c>
      <c r="Q66" s="19">
        <v>37</v>
      </c>
      <c r="R66" s="19">
        <f t="shared" si="13"/>
        <v>11</v>
      </c>
      <c r="S66" s="19" t="s">
        <v>24</v>
      </c>
      <c r="T66" s="28">
        <f>Q66*8</f>
        <v>296</v>
      </c>
      <c r="U66" s="19">
        <f t="shared" si="25"/>
        <v>350</v>
      </c>
      <c r="V66" s="28">
        <f t="shared" si="14"/>
        <v>356</v>
      </c>
      <c r="W66" s="19">
        <f>V66-U66</f>
        <v>6</v>
      </c>
      <c r="X66" s="19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  <c r="BE66" s="35"/>
      <c r="BF66" s="35"/>
      <c r="BG66" s="35"/>
      <c r="BH66" s="35"/>
      <c r="BI66" s="35"/>
      <c r="BJ66" s="35"/>
      <c r="BK66" s="35"/>
      <c r="BL66" s="35"/>
      <c r="BM66" s="35"/>
      <c r="BN66" s="35"/>
      <c r="BO66" s="35"/>
      <c r="BP66" s="35"/>
      <c r="BQ66" s="35"/>
      <c r="BR66" s="35"/>
      <c r="BS66" s="35"/>
      <c r="BT66" s="35"/>
      <c r="BU66" s="35"/>
      <c r="BV66" s="35"/>
    </row>
    <row r="67" s="3" customFormat="1" customHeight="1" spans="1:74">
      <c r="A67" s="19">
        <v>62</v>
      </c>
      <c r="B67" s="19">
        <v>373</v>
      </c>
      <c r="C67" s="19" t="s">
        <v>89</v>
      </c>
      <c r="D67" s="20" t="s">
        <v>84</v>
      </c>
      <c r="E67" s="19">
        <v>6</v>
      </c>
      <c r="F67" s="19">
        <v>8</v>
      </c>
      <c r="G67" s="19">
        <v>1</v>
      </c>
      <c r="H67" s="19">
        <f t="shared" si="23"/>
        <v>30</v>
      </c>
      <c r="I67" s="19">
        <v>4</v>
      </c>
      <c r="J67" s="19">
        <f t="shared" si="12"/>
        <v>-2</v>
      </c>
      <c r="K67" s="19" t="s">
        <v>23</v>
      </c>
      <c r="L67" s="28">
        <f t="shared" si="24"/>
        <v>20</v>
      </c>
      <c r="M67" s="29">
        <v>16</v>
      </c>
      <c r="N67" s="29">
        <v>18</v>
      </c>
      <c r="O67" s="19">
        <v>1</v>
      </c>
      <c r="P67" s="19">
        <f t="shared" ref="P67:P72" si="26">M67*7</f>
        <v>112</v>
      </c>
      <c r="Q67" s="19">
        <v>21</v>
      </c>
      <c r="R67" s="19">
        <f t="shared" si="13"/>
        <v>5</v>
      </c>
      <c r="S67" s="19" t="s">
        <v>24</v>
      </c>
      <c r="T67" s="28">
        <f>Q67*8</f>
        <v>168</v>
      </c>
      <c r="U67" s="19">
        <f t="shared" si="25"/>
        <v>142</v>
      </c>
      <c r="V67" s="28">
        <f t="shared" si="14"/>
        <v>188</v>
      </c>
      <c r="W67" s="19">
        <f>V67-U67</f>
        <v>46</v>
      </c>
      <c r="X67" s="19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35"/>
      <c r="AU67" s="35"/>
      <c r="AV67" s="35"/>
      <c r="AW67" s="35"/>
      <c r="AX67" s="35"/>
      <c r="AY67" s="35"/>
      <c r="AZ67" s="35"/>
      <c r="BA67" s="35"/>
      <c r="BB67" s="35"/>
      <c r="BC67" s="35"/>
      <c r="BD67" s="35"/>
      <c r="BE67" s="35"/>
      <c r="BF67" s="35"/>
      <c r="BG67" s="35"/>
      <c r="BH67" s="35"/>
      <c r="BI67" s="35"/>
      <c r="BJ67" s="35"/>
      <c r="BK67" s="35"/>
      <c r="BL67" s="35"/>
      <c r="BM67" s="35"/>
      <c r="BN67" s="35"/>
      <c r="BO67" s="35"/>
      <c r="BP67" s="35"/>
      <c r="BQ67" s="35"/>
      <c r="BR67" s="35"/>
      <c r="BS67" s="35"/>
      <c r="BT67" s="35"/>
      <c r="BU67" s="35"/>
      <c r="BV67" s="35"/>
    </row>
    <row r="68" s="4" customFormat="1" customHeight="1" spans="1:74">
      <c r="A68" s="19">
        <v>63</v>
      </c>
      <c r="B68" s="19">
        <v>391</v>
      </c>
      <c r="C68" s="19" t="s">
        <v>90</v>
      </c>
      <c r="D68" s="20" t="s">
        <v>84</v>
      </c>
      <c r="E68" s="19">
        <v>4</v>
      </c>
      <c r="F68" s="19">
        <v>6</v>
      </c>
      <c r="G68" s="19">
        <v>1</v>
      </c>
      <c r="H68" s="19">
        <f t="shared" si="23"/>
        <v>20</v>
      </c>
      <c r="I68" s="19">
        <v>2</v>
      </c>
      <c r="J68" s="19">
        <f t="shared" ref="J68:J99" si="27">I68-E68</f>
        <v>-2</v>
      </c>
      <c r="K68" s="19" t="s">
        <v>23</v>
      </c>
      <c r="L68" s="28">
        <f t="shared" si="24"/>
        <v>10</v>
      </c>
      <c r="M68" s="29">
        <f>VLOOKUP(B:B,[1]Sheet2!$B:$E,4,0)</f>
        <v>15</v>
      </c>
      <c r="N68" s="29">
        <v>17</v>
      </c>
      <c r="O68" s="19">
        <v>1</v>
      </c>
      <c r="P68" s="19">
        <f t="shared" si="26"/>
        <v>105</v>
      </c>
      <c r="Q68" s="19">
        <v>19</v>
      </c>
      <c r="R68" s="19">
        <f t="shared" ref="R68:R99" si="28">Q68-M68</f>
        <v>4</v>
      </c>
      <c r="S68" s="19" t="s">
        <v>24</v>
      </c>
      <c r="T68" s="28">
        <f>Q68*8</f>
        <v>152</v>
      </c>
      <c r="U68" s="19">
        <f t="shared" si="25"/>
        <v>125</v>
      </c>
      <c r="V68" s="28">
        <f t="shared" ref="V68:V99" si="29">L68+T68</f>
        <v>162</v>
      </c>
      <c r="W68" s="19">
        <f>V68-U68</f>
        <v>37</v>
      </c>
      <c r="X68" s="19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BK68" s="35"/>
      <c r="BL68" s="35"/>
      <c r="BM68" s="35"/>
      <c r="BN68" s="35"/>
      <c r="BO68" s="35"/>
      <c r="BP68" s="35"/>
      <c r="BQ68" s="35"/>
      <c r="BR68" s="35"/>
      <c r="BS68" s="35"/>
      <c r="BT68" s="35"/>
      <c r="BU68" s="35"/>
      <c r="BV68" s="35"/>
    </row>
    <row r="69" s="3" customFormat="1" customHeight="1" spans="1:74">
      <c r="A69" s="19">
        <v>64</v>
      </c>
      <c r="B69" s="19">
        <v>517</v>
      </c>
      <c r="C69" s="19" t="s">
        <v>91</v>
      </c>
      <c r="D69" s="20" t="s">
        <v>84</v>
      </c>
      <c r="E69" s="19">
        <v>11</v>
      </c>
      <c r="F69" s="19">
        <v>13</v>
      </c>
      <c r="G69" s="19">
        <v>1</v>
      </c>
      <c r="H69" s="19">
        <f t="shared" si="23"/>
        <v>55</v>
      </c>
      <c r="I69" s="19">
        <v>2</v>
      </c>
      <c r="J69" s="19">
        <f t="shared" si="27"/>
        <v>-9</v>
      </c>
      <c r="K69" s="19" t="s">
        <v>23</v>
      </c>
      <c r="L69" s="28">
        <f t="shared" si="24"/>
        <v>10</v>
      </c>
      <c r="M69" s="29">
        <v>16</v>
      </c>
      <c r="N69" s="29">
        <v>31</v>
      </c>
      <c r="O69" s="19">
        <v>1</v>
      </c>
      <c r="P69" s="19">
        <f t="shared" si="26"/>
        <v>112</v>
      </c>
      <c r="Q69" s="19">
        <v>6</v>
      </c>
      <c r="R69" s="19">
        <f t="shared" si="28"/>
        <v>-10</v>
      </c>
      <c r="S69" s="19" t="s">
        <v>23</v>
      </c>
      <c r="T69" s="28">
        <f t="shared" ref="T69:T74" si="30">Q69*6</f>
        <v>36</v>
      </c>
      <c r="U69" s="19">
        <f t="shared" si="25"/>
        <v>167</v>
      </c>
      <c r="V69" s="28">
        <f t="shared" si="29"/>
        <v>46</v>
      </c>
      <c r="W69" s="19"/>
      <c r="X69" s="19">
        <f t="shared" ref="X69:X74" si="31">U69-V69</f>
        <v>121</v>
      </c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N69" s="35"/>
      <c r="BO69" s="35"/>
      <c r="BP69" s="35"/>
      <c r="BQ69" s="35"/>
      <c r="BR69" s="35"/>
      <c r="BS69" s="35"/>
      <c r="BT69" s="35"/>
      <c r="BU69" s="35"/>
      <c r="BV69" s="35"/>
    </row>
    <row r="70" s="4" customFormat="1" customHeight="1" spans="1:74">
      <c r="A70" s="19">
        <v>65</v>
      </c>
      <c r="B70" s="19">
        <v>511</v>
      </c>
      <c r="C70" s="19" t="s">
        <v>92</v>
      </c>
      <c r="D70" s="20" t="s">
        <v>84</v>
      </c>
      <c r="E70" s="19">
        <v>18</v>
      </c>
      <c r="F70" s="19">
        <v>21</v>
      </c>
      <c r="G70" s="19">
        <v>1</v>
      </c>
      <c r="H70" s="19">
        <f t="shared" si="23"/>
        <v>90</v>
      </c>
      <c r="I70" s="19">
        <v>0</v>
      </c>
      <c r="J70" s="19">
        <f t="shared" si="27"/>
        <v>-18</v>
      </c>
      <c r="K70" s="19" t="s">
        <v>23</v>
      </c>
      <c r="L70" s="28">
        <f t="shared" si="24"/>
        <v>0</v>
      </c>
      <c r="M70" s="29">
        <f>VLOOKUP(B:B,[1]Sheet2!$B:$E,4,0)</f>
        <v>14</v>
      </c>
      <c r="N70" s="29">
        <v>16</v>
      </c>
      <c r="O70" s="19">
        <v>1</v>
      </c>
      <c r="P70" s="19">
        <f t="shared" si="26"/>
        <v>98</v>
      </c>
      <c r="Q70" s="19">
        <v>6</v>
      </c>
      <c r="R70" s="19">
        <f t="shared" si="28"/>
        <v>-8</v>
      </c>
      <c r="S70" s="19" t="s">
        <v>23</v>
      </c>
      <c r="T70" s="28">
        <f t="shared" si="30"/>
        <v>36</v>
      </c>
      <c r="U70" s="19">
        <f t="shared" si="25"/>
        <v>188</v>
      </c>
      <c r="V70" s="28">
        <f t="shared" si="29"/>
        <v>36</v>
      </c>
      <c r="W70" s="19"/>
      <c r="X70" s="19">
        <f t="shared" si="31"/>
        <v>152</v>
      </c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35"/>
      <c r="AT70" s="35"/>
      <c r="AU70" s="35"/>
      <c r="AV70" s="35"/>
      <c r="AW70" s="35"/>
      <c r="AX70" s="35"/>
      <c r="AY70" s="35"/>
      <c r="AZ70" s="35"/>
      <c r="BA70" s="35"/>
      <c r="BB70" s="35"/>
      <c r="BC70" s="35"/>
      <c r="BD70" s="35"/>
      <c r="BE70" s="35"/>
      <c r="BF70" s="35"/>
      <c r="BG70" s="35"/>
      <c r="BH70" s="35"/>
      <c r="BI70" s="35"/>
      <c r="BJ70" s="35"/>
      <c r="BK70" s="35"/>
      <c r="BL70" s="35"/>
      <c r="BM70" s="35"/>
      <c r="BN70" s="35"/>
      <c r="BO70" s="35"/>
      <c r="BP70" s="35"/>
      <c r="BQ70" s="35"/>
      <c r="BR70" s="35"/>
      <c r="BS70" s="35"/>
      <c r="BT70" s="35"/>
      <c r="BU70" s="35"/>
      <c r="BV70" s="35"/>
    </row>
    <row r="71" s="3" customFormat="1" customHeight="1" spans="1:74">
      <c r="A71" s="19">
        <v>66</v>
      </c>
      <c r="B71" s="19">
        <v>515</v>
      </c>
      <c r="C71" s="19" t="s">
        <v>93</v>
      </c>
      <c r="D71" s="20" t="s">
        <v>84</v>
      </c>
      <c r="E71" s="19">
        <v>12</v>
      </c>
      <c r="F71" s="19">
        <v>14</v>
      </c>
      <c r="G71" s="19">
        <v>1</v>
      </c>
      <c r="H71" s="19">
        <f t="shared" si="23"/>
        <v>60</v>
      </c>
      <c r="I71" s="19">
        <v>2</v>
      </c>
      <c r="J71" s="19">
        <f t="shared" si="27"/>
        <v>-10</v>
      </c>
      <c r="K71" s="19" t="s">
        <v>23</v>
      </c>
      <c r="L71" s="28">
        <f t="shared" si="24"/>
        <v>10</v>
      </c>
      <c r="M71" s="29">
        <f>VLOOKUP(B:B,[1]Sheet2!$B:$E,4,0)</f>
        <v>16</v>
      </c>
      <c r="N71" s="29">
        <v>18</v>
      </c>
      <c r="O71" s="19">
        <v>1</v>
      </c>
      <c r="P71" s="19">
        <f t="shared" si="26"/>
        <v>112</v>
      </c>
      <c r="Q71" s="19">
        <v>9</v>
      </c>
      <c r="R71" s="19">
        <f t="shared" si="28"/>
        <v>-7</v>
      </c>
      <c r="S71" s="19" t="s">
        <v>23</v>
      </c>
      <c r="T71" s="28">
        <f t="shared" si="30"/>
        <v>54</v>
      </c>
      <c r="U71" s="19">
        <f t="shared" si="25"/>
        <v>172</v>
      </c>
      <c r="V71" s="28">
        <f t="shared" si="29"/>
        <v>64</v>
      </c>
      <c r="W71" s="19"/>
      <c r="X71" s="19">
        <f t="shared" si="31"/>
        <v>108</v>
      </c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35"/>
      <c r="AY71" s="35"/>
      <c r="AZ71" s="35"/>
      <c r="BA71" s="35"/>
      <c r="BB71" s="35"/>
      <c r="BC71" s="35"/>
      <c r="BD71" s="35"/>
      <c r="BE71" s="35"/>
      <c r="BF71" s="35"/>
      <c r="BG71" s="35"/>
      <c r="BH71" s="35"/>
      <c r="BI71" s="35"/>
      <c r="BJ71" s="35"/>
      <c r="BK71" s="35"/>
      <c r="BL71" s="35"/>
      <c r="BM71" s="35"/>
      <c r="BN71" s="35"/>
      <c r="BO71" s="35"/>
      <c r="BP71" s="35"/>
      <c r="BQ71" s="35"/>
      <c r="BR71" s="35"/>
      <c r="BS71" s="35"/>
      <c r="BT71" s="35"/>
      <c r="BU71" s="35"/>
      <c r="BV71" s="35"/>
    </row>
    <row r="72" s="4" customFormat="1" customHeight="1" spans="1:74">
      <c r="A72" s="19">
        <v>67</v>
      </c>
      <c r="B72" s="19">
        <v>572</v>
      </c>
      <c r="C72" s="19" t="s">
        <v>94</v>
      </c>
      <c r="D72" s="20" t="s">
        <v>84</v>
      </c>
      <c r="E72" s="19">
        <v>2</v>
      </c>
      <c r="F72" s="19">
        <v>4</v>
      </c>
      <c r="G72" s="19">
        <v>1</v>
      </c>
      <c r="H72" s="19">
        <f t="shared" si="23"/>
        <v>10</v>
      </c>
      <c r="I72" s="19">
        <v>1</v>
      </c>
      <c r="J72" s="19">
        <f t="shared" si="27"/>
        <v>-1</v>
      </c>
      <c r="K72" s="19" t="s">
        <v>23</v>
      </c>
      <c r="L72" s="28">
        <f t="shared" si="24"/>
        <v>5</v>
      </c>
      <c r="M72" s="29">
        <f>VLOOKUP(B:B,[1]Sheet2!$B:$E,4,0)</f>
        <v>14</v>
      </c>
      <c r="N72" s="29">
        <v>16</v>
      </c>
      <c r="O72" s="19">
        <v>1</v>
      </c>
      <c r="P72" s="19">
        <f t="shared" si="26"/>
        <v>98</v>
      </c>
      <c r="Q72" s="19">
        <v>10</v>
      </c>
      <c r="R72" s="19">
        <f t="shared" si="28"/>
        <v>-4</v>
      </c>
      <c r="S72" s="19" t="s">
        <v>23</v>
      </c>
      <c r="T72" s="28">
        <f t="shared" si="30"/>
        <v>60</v>
      </c>
      <c r="U72" s="19">
        <f t="shared" si="25"/>
        <v>108</v>
      </c>
      <c r="V72" s="28">
        <f t="shared" si="29"/>
        <v>65</v>
      </c>
      <c r="W72" s="19"/>
      <c r="X72" s="19">
        <f t="shared" si="31"/>
        <v>43</v>
      </c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  <c r="AV72" s="35"/>
      <c r="AW72" s="35"/>
      <c r="AX72" s="35"/>
      <c r="AY72" s="35"/>
      <c r="AZ72" s="35"/>
      <c r="BA72" s="35"/>
      <c r="BB72" s="35"/>
      <c r="BC72" s="35"/>
      <c r="BD72" s="35"/>
      <c r="BE72" s="35"/>
      <c r="BF72" s="35"/>
      <c r="BG72" s="35"/>
      <c r="BH72" s="35"/>
      <c r="BI72" s="35"/>
      <c r="BJ72" s="35"/>
      <c r="BK72" s="35"/>
      <c r="BL72" s="35"/>
      <c r="BM72" s="35"/>
      <c r="BN72" s="35"/>
      <c r="BO72" s="35"/>
      <c r="BP72" s="35"/>
      <c r="BQ72" s="35"/>
      <c r="BR72" s="35"/>
      <c r="BS72" s="35"/>
      <c r="BT72" s="35"/>
      <c r="BU72" s="35"/>
      <c r="BV72" s="35"/>
    </row>
    <row r="73" s="3" customFormat="1" customHeight="1" spans="1:74">
      <c r="A73" s="19">
        <v>68</v>
      </c>
      <c r="B73" s="19">
        <v>578</v>
      </c>
      <c r="C73" s="19" t="s">
        <v>95</v>
      </c>
      <c r="D73" s="20" t="s">
        <v>84</v>
      </c>
      <c r="E73" s="19">
        <v>6</v>
      </c>
      <c r="F73" s="19">
        <v>8</v>
      </c>
      <c r="G73" s="19">
        <v>1</v>
      </c>
      <c r="H73" s="19">
        <f t="shared" si="23"/>
        <v>30</v>
      </c>
      <c r="I73" s="19">
        <v>0</v>
      </c>
      <c r="J73" s="19">
        <f t="shared" si="27"/>
        <v>-6</v>
      </c>
      <c r="K73" s="19" t="s">
        <v>23</v>
      </c>
      <c r="L73" s="28">
        <f t="shared" si="24"/>
        <v>0</v>
      </c>
      <c r="M73" s="29">
        <f>VLOOKUP(B:B,[1]Sheet2!$B:$E,4,0)</f>
        <v>15</v>
      </c>
      <c r="N73" s="29">
        <v>17</v>
      </c>
      <c r="O73" s="19">
        <v>2</v>
      </c>
      <c r="P73" s="19">
        <f>N73*8</f>
        <v>136</v>
      </c>
      <c r="Q73" s="19">
        <v>13</v>
      </c>
      <c r="R73" s="19">
        <f t="shared" si="28"/>
        <v>-2</v>
      </c>
      <c r="S73" s="19" t="s">
        <v>23</v>
      </c>
      <c r="T73" s="28">
        <f t="shared" si="30"/>
        <v>78</v>
      </c>
      <c r="U73" s="19">
        <f t="shared" si="25"/>
        <v>166</v>
      </c>
      <c r="V73" s="28">
        <f t="shared" si="29"/>
        <v>78</v>
      </c>
      <c r="W73" s="19"/>
      <c r="X73" s="19">
        <f t="shared" si="31"/>
        <v>88</v>
      </c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35"/>
      <c r="AY73" s="35"/>
      <c r="AZ73" s="35"/>
      <c r="BA73" s="35"/>
      <c r="BB73" s="35"/>
      <c r="BC73" s="35"/>
      <c r="BD73" s="35"/>
      <c r="BE73" s="35"/>
      <c r="BF73" s="35"/>
      <c r="BG73" s="35"/>
      <c r="BH73" s="35"/>
      <c r="BI73" s="35"/>
      <c r="BJ73" s="35"/>
      <c r="BK73" s="35"/>
      <c r="BL73" s="35"/>
      <c r="BM73" s="35"/>
      <c r="BN73" s="35"/>
      <c r="BO73" s="35"/>
      <c r="BP73" s="35"/>
      <c r="BQ73" s="35"/>
      <c r="BR73" s="35"/>
      <c r="BS73" s="35"/>
      <c r="BT73" s="35"/>
      <c r="BU73" s="35"/>
      <c r="BV73" s="35"/>
    </row>
    <row r="74" s="4" customFormat="1" customHeight="1" spans="1:74">
      <c r="A74" s="19">
        <v>69</v>
      </c>
      <c r="B74" s="19">
        <v>723</v>
      </c>
      <c r="C74" s="19" t="s">
        <v>96</v>
      </c>
      <c r="D74" s="20" t="s">
        <v>84</v>
      </c>
      <c r="E74" s="19">
        <v>6</v>
      </c>
      <c r="F74" s="19">
        <v>8</v>
      </c>
      <c r="G74" s="19">
        <v>1</v>
      </c>
      <c r="H74" s="19">
        <f t="shared" si="23"/>
        <v>30</v>
      </c>
      <c r="I74" s="19">
        <v>0</v>
      </c>
      <c r="J74" s="19">
        <f t="shared" si="27"/>
        <v>-6</v>
      </c>
      <c r="K74" s="19" t="s">
        <v>23</v>
      </c>
      <c r="L74" s="28">
        <f t="shared" si="24"/>
        <v>0</v>
      </c>
      <c r="M74" s="29">
        <f>VLOOKUP(B:B,[1]Sheet2!$B:$E,4,0)</f>
        <v>13</v>
      </c>
      <c r="N74" s="29">
        <v>15</v>
      </c>
      <c r="O74" s="19">
        <v>1</v>
      </c>
      <c r="P74" s="19">
        <f>M74*7</f>
        <v>91</v>
      </c>
      <c r="Q74" s="19">
        <v>9</v>
      </c>
      <c r="R74" s="19">
        <f t="shared" si="28"/>
        <v>-4</v>
      </c>
      <c r="S74" s="19" t="s">
        <v>23</v>
      </c>
      <c r="T74" s="28">
        <f t="shared" si="30"/>
        <v>54</v>
      </c>
      <c r="U74" s="19">
        <f t="shared" si="25"/>
        <v>121</v>
      </c>
      <c r="V74" s="28">
        <f t="shared" si="29"/>
        <v>54</v>
      </c>
      <c r="W74" s="19"/>
      <c r="X74" s="19">
        <f t="shared" si="31"/>
        <v>67</v>
      </c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35"/>
      <c r="BD74" s="35"/>
      <c r="BE74" s="35"/>
      <c r="BF74" s="35"/>
      <c r="BG74" s="35"/>
      <c r="BH74" s="35"/>
      <c r="BI74" s="35"/>
      <c r="BJ74" s="35"/>
      <c r="BK74" s="35"/>
      <c r="BL74" s="35"/>
      <c r="BM74" s="35"/>
      <c r="BN74" s="35"/>
      <c r="BO74" s="35"/>
      <c r="BP74" s="35"/>
      <c r="BQ74" s="35"/>
      <c r="BR74" s="35"/>
      <c r="BS74" s="35"/>
      <c r="BT74" s="35"/>
      <c r="BU74" s="35"/>
      <c r="BV74" s="35"/>
    </row>
    <row r="75" s="3" customFormat="1" customHeight="1" spans="1:74">
      <c r="A75" s="19">
        <v>70</v>
      </c>
      <c r="B75" s="19">
        <v>742</v>
      </c>
      <c r="C75" s="19" t="s">
        <v>97</v>
      </c>
      <c r="D75" s="20" t="s">
        <v>84</v>
      </c>
      <c r="E75" s="19">
        <v>4</v>
      </c>
      <c r="F75" s="19">
        <v>6</v>
      </c>
      <c r="G75" s="19">
        <v>1</v>
      </c>
      <c r="H75" s="19">
        <f t="shared" si="23"/>
        <v>20</v>
      </c>
      <c r="I75" s="19">
        <v>2</v>
      </c>
      <c r="J75" s="19">
        <f t="shared" si="27"/>
        <v>-2</v>
      </c>
      <c r="K75" s="19" t="s">
        <v>23</v>
      </c>
      <c r="L75" s="28">
        <f t="shared" si="24"/>
        <v>10</v>
      </c>
      <c r="M75" s="29">
        <f>VLOOKUP(B:B,[1]Sheet2!$B:$E,4,0)</f>
        <v>15</v>
      </c>
      <c r="N75" s="29">
        <v>17</v>
      </c>
      <c r="O75" s="19">
        <v>1</v>
      </c>
      <c r="P75" s="19">
        <f>M75*7</f>
        <v>105</v>
      </c>
      <c r="Q75" s="19">
        <v>29</v>
      </c>
      <c r="R75" s="19">
        <f t="shared" si="28"/>
        <v>14</v>
      </c>
      <c r="S75" s="19" t="s">
        <v>24</v>
      </c>
      <c r="T75" s="28">
        <f>Q75*8</f>
        <v>232</v>
      </c>
      <c r="U75" s="19">
        <f t="shared" si="25"/>
        <v>125</v>
      </c>
      <c r="V75" s="28">
        <f t="shared" si="29"/>
        <v>242</v>
      </c>
      <c r="W75" s="19">
        <f>V75-U75</f>
        <v>117</v>
      </c>
      <c r="X75" s="19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  <c r="AS75" s="35"/>
      <c r="AT75" s="35"/>
      <c r="AU75" s="35"/>
      <c r="AV75" s="35"/>
      <c r="AW75" s="35"/>
      <c r="AX75" s="35"/>
      <c r="AY75" s="35"/>
      <c r="AZ75" s="35"/>
      <c r="BA75" s="35"/>
      <c r="BB75" s="35"/>
      <c r="BC75" s="35"/>
      <c r="BD75" s="35"/>
      <c r="BE75" s="35"/>
      <c r="BF75" s="35"/>
      <c r="BG75" s="35"/>
      <c r="BH75" s="35"/>
      <c r="BI75" s="35"/>
      <c r="BJ75" s="35"/>
      <c r="BK75" s="35"/>
      <c r="BL75" s="35"/>
      <c r="BM75" s="35"/>
      <c r="BN75" s="35"/>
      <c r="BO75" s="35"/>
      <c r="BP75" s="35"/>
      <c r="BQ75" s="35"/>
      <c r="BR75" s="35"/>
      <c r="BS75" s="35"/>
      <c r="BT75" s="35"/>
      <c r="BU75" s="35"/>
      <c r="BV75" s="35"/>
    </row>
    <row r="76" s="4" customFormat="1" customHeight="1" spans="1:74">
      <c r="A76" s="19">
        <v>71</v>
      </c>
      <c r="B76" s="19">
        <v>744</v>
      </c>
      <c r="C76" s="19" t="s">
        <v>98</v>
      </c>
      <c r="D76" s="20" t="s">
        <v>84</v>
      </c>
      <c r="E76" s="19">
        <v>4</v>
      </c>
      <c r="F76" s="19">
        <v>6</v>
      </c>
      <c r="G76" s="19">
        <v>1</v>
      </c>
      <c r="H76" s="19">
        <f t="shared" si="23"/>
        <v>20</v>
      </c>
      <c r="I76" s="19">
        <v>3</v>
      </c>
      <c r="J76" s="19">
        <f t="shared" si="27"/>
        <v>-1</v>
      </c>
      <c r="K76" s="19" t="s">
        <v>23</v>
      </c>
      <c r="L76" s="28">
        <f t="shared" si="24"/>
        <v>15</v>
      </c>
      <c r="M76" s="29">
        <f>VLOOKUP(B:B,[1]Sheet2!$B:$E,4,0)</f>
        <v>15</v>
      </c>
      <c r="N76" s="29">
        <v>17</v>
      </c>
      <c r="O76" s="19">
        <v>1</v>
      </c>
      <c r="P76" s="19">
        <f>M76*7</f>
        <v>105</v>
      </c>
      <c r="Q76" s="19">
        <v>4</v>
      </c>
      <c r="R76" s="19">
        <f t="shared" si="28"/>
        <v>-11</v>
      </c>
      <c r="S76" s="19" t="s">
        <v>23</v>
      </c>
      <c r="T76" s="28">
        <f>Q76*6</f>
        <v>24</v>
      </c>
      <c r="U76" s="19">
        <f t="shared" si="25"/>
        <v>125</v>
      </c>
      <c r="V76" s="28">
        <f t="shared" si="29"/>
        <v>39</v>
      </c>
      <c r="W76" s="19"/>
      <c r="X76" s="19">
        <f>U76-V76</f>
        <v>86</v>
      </c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35"/>
      <c r="AT76" s="35"/>
      <c r="AU76" s="35"/>
      <c r="AV76" s="35"/>
      <c r="AW76" s="35"/>
      <c r="AX76" s="35"/>
      <c r="AY76" s="35"/>
      <c r="AZ76" s="35"/>
      <c r="BA76" s="35"/>
      <c r="BB76" s="35"/>
      <c r="BC76" s="35"/>
      <c r="BD76" s="35"/>
      <c r="BE76" s="35"/>
      <c r="BF76" s="35"/>
      <c r="BG76" s="35"/>
      <c r="BH76" s="35"/>
      <c r="BI76" s="35"/>
      <c r="BJ76" s="35"/>
      <c r="BK76" s="35"/>
      <c r="BL76" s="35"/>
      <c r="BM76" s="35"/>
      <c r="BN76" s="35"/>
      <c r="BO76" s="35"/>
      <c r="BP76" s="35"/>
      <c r="BQ76" s="35"/>
      <c r="BR76" s="35"/>
      <c r="BS76" s="35"/>
      <c r="BT76" s="35"/>
      <c r="BU76" s="35"/>
      <c r="BV76" s="35"/>
    </row>
    <row r="77" s="3" customFormat="1" customHeight="1" spans="1:74">
      <c r="A77" s="19">
        <v>72</v>
      </c>
      <c r="B77" s="19">
        <v>718</v>
      </c>
      <c r="C77" s="19" t="s">
        <v>99</v>
      </c>
      <c r="D77" s="20" t="s">
        <v>84</v>
      </c>
      <c r="E77" s="19">
        <v>4</v>
      </c>
      <c r="F77" s="19">
        <v>6</v>
      </c>
      <c r="G77" s="19">
        <v>1</v>
      </c>
      <c r="H77" s="19">
        <f t="shared" si="23"/>
        <v>20</v>
      </c>
      <c r="I77" s="19">
        <v>2</v>
      </c>
      <c r="J77" s="19">
        <f t="shared" si="27"/>
        <v>-2</v>
      </c>
      <c r="K77" s="19" t="s">
        <v>23</v>
      </c>
      <c r="L77" s="28">
        <f t="shared" si="24"/>
        <v>10</v>
      </c>
      <c r="M77" s="29">
        <f>VLOOKUP(B:B,[1]Sheet2!$B:$E,4,0)</f>
        <v>13</v>
      </c>
      <c r="N77" s="29">
        <v>15</v>
      </c>
      <c r="O77" s="19">
        <v>2</v>
      </c>
      <c r="P77" s="19">
        <f t="shared" ref="P77:P82" si="32">N77*8</f>
        <v>120</v>
      </c>
      <c r="Q77" s="19">
        <v>21</v>
      </c>
      <c r="R77" s="19">
        <f t="shared" si="28"/>
        <v>8</v>
      </c>
      <c r="S77" s="19" t="s">
        <v>24</v>
      </c>
      <c r="T77" s="28">
        <f>Q77*8</f>
        <v>168</v>
      </c>
      <c r="U77" s="19">
        <f t="shared" si="25"/>
        <v>140</v>
      </c>
      <c r="V77" s="28">
        <f t="shared" si="29"/>
        <v>178</v>
      </c>
      <c r="W77" s="19">
        <f>V77-U77</f>
        <v>38</v>
      </c>
      <c r="X77" s="19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35"/>
      <c r="BP77" s="35"/>
      <c r="BQ77" s="35"/>
      <c r="BR77" s="35"/>
      <c r="BS77" s="35"/>
      <c r="BT77" s="35"/>
      <c r="BU77" s="35"/>
      <c r="BV77" s="35"/>
    </row>
    <row r="78" s="4" customFormat="1" customHeight="1" spans="1:74">
      <c r="A78" s="19">
        <v>73</v>
      </c>
      <c r="B78" s="19">
        <v>747</v>
      </c>
      <c r="C78" s="19" t="s">
        <v>100</v>
      </c>
      <c r="D78" s="20" t="s">
        <v>84</v>
      </c>
      <c r="E78" s="19">
        <v>6</v>
      </c>
      <c r="F78" s="19">
        <v>8</v>
      </c>
      <c r="G78" s="19">
        <v>1</v>
      </c>
      <c r="H78" s="19">
        <f t="shared" si="23"/>
        <v>30</v>
      </c>
      <c r="I78" s="19">
        <v>0</v>
      </c>
      <c r="J78" s="19">
        <f t="shared" si="27"/>
        <v>-6</v>
      </c>
      <c r="K78" s="19" t="s">
        <v>23</v>
      </c>
      <c r="L78" s="28">
        <f t="shared" si="24"/>
        <v>0</v>
      </c>
      <c r="M78" s="29">
        <f>VLOOKUP(B:B,[1]Sheet2!$B:$E,4,0)</f>
        <v>15</v>
      </c>
      <c r="N78" s="29">
        <v>17</v>
      </c>
      <c r="O78" s="19">
        <v>2</v>
      </c>
      <c r="P78" s="19">
        <f t="shared" si="32"/>
        <v>136</v>
      </c>
      <c r="Q78" s="19">
        <v>1</v>
      </c>
      <c r="R78" s="19">
        <f t="shared" si="28"/>
        <v>-14</v>
      </c>
      <c r="S78" s="19" t="s">
        <v>23</v>
      </c>
      <c r="T78" s="28">
        <f t="shared" ref="T78:T83" si="33">Q78*6</f>
        <v>6</v>
      </c>
      <c r="U78" s="19">
        <f t="shared" si="25"/>
        <v>166</v>
      </c>
      <c r="V78" s="28">
        <f t="shared" si="29"/>
        <v>6</v>
      </c>
      <c r="W78" s="19"/>
      <c r="X78" s="19">
        <f t="shared" ref="X78:X83" si="34">U78-V78</f>
        <v>160</v>
      </c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  <c r="AS78" s="35"/>
      <c r="AT78" s="35"/>
      <c r="AU78" s="35"/>
      <c r="AV78" s="35"/>
      <c r="AW78" s="35"/>
      <c r="AX78" s="35"/>
      <c r="AY78" s="35"/>
      <c r="AZ78" s="35"/>
      <c r="BA78" s="35"/>
      <c r="BB78" s="35"/>
      <c r="BC78" s="35"/>
      <c r="BD78" s="35"/>
      <c r="BE78" s="35"/>
      <c r="BF78" s="35"/>
      <c r="BG78" s="35"/>
      <c r="BH78" s="35"/>
      <c r="BI78" s="35"/>
      <c r="BJ78" s="35"/>
      <c r="BK78" s="35"/>
      <c r="BL78" s="35"/>
      <c r="BM78" s="35"/>
      <c r="BN78" s="35"/>
      <c r="BO78" s="35"/>
      <c r="BP78" s="35"/>
      <c r="BQ78" s="35"/>
      <c r="BR78" s="35"/>
      <c r="BS78" s="35"/>
      <c r="BT78" s="35"/>
      <c r="BU78" s="35"/>
      <c r="BV78" s="35"/>
    </row>
    <row r="79" s="3" customFormat="1" customHeight="1" spans="1:74">
      <c r="A79" s="19">
        <v>74</v>
      </c>
      <c r="B79" s="19">
        <v>102479</v>
      </c>
      <c r="C79" s="19" t="s">
        <v>101</v>
      </c>
      <c r="D79" s="20" t="s">
        <v>84</v>
      </c>
      <c r="E79" s="19">
        <v>4</v>
      </c>
      <c r="F79" s="19">
        <v>6</v>
      </c>
      <c r="G79" s="19">
        <v>1</v>
      </c>
      <c r="H79" s="19">
        <f t="shared" si="23"/>
        <v>20</v>
      </c>
      <c r="I79" s="19">
        <v>1</v>
      </c>
      <c r="J79" s="19">
        <f t="shared" si="27"/>
        <v>-3</v>
      </c>
      <c r="K79" s="19" t="s">
        <v>23</v>
      </c>
      <c r="L79" s="28">
        <f t="shared" si="24"/>
        <v>5</v>
      </c>
      <c r="M79" s="29">
        <f>VLOOKUP(B:B,[1]Sheet2!$B:$E,4,0)</f>
        <v>13</v>
      </c>
      <c r="N79" s="29">
        <v>15</v>
      </c>
      <c r="O79" s="19">
        <v>2</v>
      </c>
      <c r="P79" s="19">
        <f t="shared" si="32"/>
        <v>120</v>
      </c>
      <c r="Q79" s="19">
        <v>12</v>
      </c>
      <c r="R79" s="19">
        <f t="shared" si="28"/>
        <v>-1</v>
      </c>
      <c r="S79" s="19" t="s">
        <v>23</v>
      </c>
      <c r="T79" s="28">
        <f t="shared" si="33"/>
        <v>72</v>
      </c>
      <c r="U79" s="19">
        <f t="shared" si="25"/>
        <v>140</v>
      </c>
      <c r="V79" s="28">
        <f t="shared" si="29"/>
        <v>77</v>
      </c>
      <c r="W79" s="19"/>
      <c r="X79" s="19">
        <f t="shared" si="34"/>
        <v>63</v>
      </c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  <c r="AT79" s="35"/>
      <c r="AU79" s="35"/>
      <c r="AV79" s="35"/>
      <c r="AW79" s="35"/>
      <c r="AX79" s="35"/>
      <c r="AY79" s="35"/>
      <c r="AZ79" s="35"/>
      <c r="BA79" s="35"/>
      <c r="BB79" s="35"/>
      <c r="BC79" s="35"/>
      <c r="BD79" s="35"/>
      <c r="BE79" s="35"/>
      <c r="BF79" s="35"/>
      <c r="BG79" s="35"/>
      <c r="BH79" s="35"/>
      <c r="BI79" s="35"/>
      <c r="BJ79" s="35"/>
      <c r="BK79" s="35"/>
      <c r="BL79" s="35"/>
      <c r="BM79" s="35"/>
      <c r="BN79" s="35"/>
      <c r="BO79" s="35"/>
      <c r="BP79" s="35"/>
      <c r="BQ79" s="35"/>
      <c r="BR79" s="35"/>
      <c r="BS79" s="35"/>
      <c r="BT79" s="35"/>
      <c r="BU79" s="35"/>
      <c r="BV79" s="35"/>
    </row>
    <row r="80" s="4" customFormat="1" customHeight="1" spans="1:74">
      <c r="A80" s="19">
        <v>75</v>
      </c>
      <c r="B80" s="19">
        <v>102478</v>
      </c>
      <c r="C80" s="19" t="s">
        <v>102</v>
      </c>
      <c r="D80" s="20" t="s">
        <v>84</v>
      </c>
      <c r="E80" s="19">
        <v>4</v>
      </c>
      <c r="F80" s="19">
        <v>6</v>
      </c>
      <c r="G80" s="19">
        <v>1</v>
      </c>
      <c r="H80" s="19">
        <f t="shared" si="23"/>
        <v>20</v>
      </c>
      <c r="I80" s="19">
        <v>0</v>
      </c>
      <c r="J80" s="19">
        <f t="shared" si="27"/>
        <v>-4</v>
      </c>
      <c r="K80" s="19" t="s">
        <v>23</v>
      </c>
      <c r="L80" s="28">
        <f t="shared" si="24"/>
        <v>0</v>
      </c>
      <c r="M80" s="29">
        <f>VLOOKUP(B:B,[1]Sheet2!$B:$E,4,0)</f>
        <v>13</v>
      </c>
      <c r="N80" s="29">
        <v>15</v>
      </c>
      <c r="O80" s="19">
        <v>2</v>
      </c>
      <c r="P80" s="19">
        <f t="shared" si="32"/>
        <v>120</v>
      </c>
      <c r="Q80" s="19">
        <v>2</v>
      </c>
      <c r="R80" s="19">
        <f t="shared" si="28"/>
        <v>-11</v>
      </c>
      <c r="S80" s="19" t="s">
        <v>23</v>
      </c>
      <c r="T80" s="28">
        <f t="shared" si="33"/>
        <v>12</v>
      </c>
      <c r="U80" s="19">
        <f t="shared" si="25"/>
        <v>140</v>
      </c>
      <c r="V80" s="28">
        <f t="shared" si="29"/>
        <v>12</v>
      </c>
      <c r="W80" s="19"/>
      <c r="X80" s="19">
        <f t="shared" si="34"/>
        <v>128</v>
      </c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  <c r="AT80" s="35"/>
      <c r="AU80" s="35"/>
      <c r="AV80" s="35"/>
      <c r="AW80" s="35"/>
      <c r="AX80" s="35"/>
      <c r="AY80" s="35"/>
      <c r="AZ80" s="35"/>
      <c r="BA80" s="35"/>
      <c r="BB80" s="35"/>
      <c r="BC80" s="35"/>
      <c r="BD80" s="35"/>
      <c r="BE80" s="35"/>
      <c r="BF80" s="35"/>
      <c r="BG80" s="35"/>
      <c r="BH80" s="35"/>
      <c r="BI80" s="35"/>
      <c r="BJ80" s="35"/>
      <c r="BK80" s="35"/>
      <c r="BL80" s="35"/>
      <c r="BM80" s="35"/>
      <c r="BN80" s="35"/>
      <c r="BO80" s="35"/>
      <c r="BP80" s="35"/>
      <c r="BQ80" s="35"/>
      <c r="BR80" s="35"/>
      <c r="BS80" s="35"/>
      <c r="BT80" s="35"/>
      <c r="BU80" s="35"/>
      <c r="BV80" s="35"/>
    </row>
    <row r="81" s="3" customFormat="1" customHeight="1" spans="1:74">
      <c r="A81" s="19">
        <v>76</v>
      </c>
      <c r="B81" s="19">
        <v>102935</v>
      </c>
      <c r="C81" s="19" t="s">
        <v>103</v>
      </c>
      <c r="D81" s="20" t="s">
        <v>84</v>
      </c>
      <c r="E81" s="19">
        <v>16</v>
      </c>
      <c r="F81" s="19">
        <v>19</v>
      </c>
      <c r="G81" s="19">
        <v>1</v>
      </c>
      <c r="H81" s="19">
        <f t="shared" si="23"/>
        <v>80</v>
      </c>
      <c r="I81" s="19">
        <v>0</v>
      </c>
      <c r="J81" s="19">
        <f t="shared" si="27"/>
        <v>-16</v>
      </c>
      <c r="K81" s="19" t="s">
        <v>23</v>
      </c>
      <c r="L81" s="28">
        <f t="shared" si="24"/>
        <v>0</v>
      </c>
      <c r="M81" s="29">
        <f>VLOOKUP(B:B,[1]Sheet2!$B:$E,4,0)</f>
        <v>14</v>
      </c>
      <c r="N81" s="29">
        <v>16</v>
      </c>
      <c r="O81" s="19">
        <v>2</v>
      </c>
      <c r="P81" s="19">
        <f t="shared" si="32"/>
        <v>128</v>
      </c>
      <c r="Q81" s="19">
        <v>9</v>
      </c>
      <c r="R81" s="19">
        <f t="shared" si="28"/>
        <v>-5</v>
      </c>
      <c r="S81" s="19" t="s">
        <v>23</v>
      </c>
      <c r="T81" s="28">
        <f t="shared" si="33"/>
        <v>54</v>
      </c>
      <c r="U81" s="19">
        <f t="shared" si="25"/>
        <v>208</v>
      </c>
      <c r="V81" s="28">
        <f t="shared" si="29"/>
        <v>54</v>
      </c>
      <c r="W81" s="19"/>
      <c r="X81" s="19">
        <f t="shared" si="34"/>
        <v>154</v>
      </c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5"/>
      <c r="AS81" s="35"/>
      <c r="AT81" s="35"/>
      <c r="AU81" s="35"/>
      <c r="AV81" s="35"/>
      <c r="AW81" s="35"/>
      <c r="AX81" s="35"/>
      <c r="AY81" s="35"/>
      <c r="AZ81" s="35"/>
      <c r="BA81" s="35"/>
      <c r="BB81" s="35"/>
      <c r="BC81" s="35"/>
      <c r="BD81" s="35"/>
      <c r="BE81" s="35"/>
      <c r="BF81" s="35"/>
      <c r="BG81" s="35"/>
      <c r="BH81" s="35"/>
      <c r="BI81" s="35"/>
      <c r="BJ81" s="35"/>
      <c r="BK81" s="35"/>
      <c r="BL81" s="35"/>
      <c r="BM81" s="35"/>
      <c r="BN81" s="35"/>
      <c r="BO81" s="35"/>
      <c r="BP81" s="35"/>
      <c r="BQ81" s="35"/>
      <c r="BR81" s="35"/>
      <c r="BS81" s="35"/>
      <c r="BT81" s="35"/>
      <c r="BU81" s="35"/>
      <c r="BV81" s="35"/>
    </row>
    <row r="82" s="4" customFormat="1" customHeight="1" spans="1:74">
      <c r="A82" s="19">
        <v>77</v>
      </c>
      <c r="B82" s="19">
        <v>106865</v>
      </c>
      <c r="C82" s="19" t="s">
        <v>104</v>
      </c>
      <c r="D82" s="20" t="s">
        <v>84</v>
      </c>
      <c r="E82" s="19">
        <v>2</v>
      </c>
      <c r="F82" s="19">
        <v>4</v>
      </c>
      <c r="G82" s="19">
        <v>1</v>
      </c>
      <c r="H82" s="19">
        <f t="shared" si="23"/>
        <v>10</v>
      </c>
      <c r="I82" s="19">
        <v>2</v>
      </c>
      <c r="J82" s="19">
        <f t="shared" si="27"/>
        <v>0</v>
      </c>
      <c r="K82" s="19" t="s">
        <v>27</v>
      </c>
      <c r="L82" s="28">
        <f t="shared" si="24"/>
        <v>10</v>
      </c>
      <c r="M82" s="29">
        <f>VLOOKUP(B:B,[1]Sheet2!$B:$E,4,0)</f>
        <v>6</v>
      </c>
      <c r="N82" s="29">
        <v>7</v>
      </c>
      <c r="O82" s="19">
        <v>2</v>
      </c>
      <c r="P82" s="19">
        <f t="shared" si="32"/>
        <v>56</v>
      </c>
      <c r="Q82" s="19">
        <v>3</v>
      </c>
      <c r="R82" s="19">
        <f t="shared" si="28"/>
        <v>-3</v>
      </c>
      <c r="S82" s="19" t="s">
        <v>23</v>
      </c>
      <c r="T82" s="28">
        <f t="shared" si="33"/>
        <v>18</v>
      </c>
      <c r="U82" s="19">
        <f t="shared" si="25"/>
        <v>66</v>
      </c>
      <c r="V82" s="28">
        <f t="shared" si="29"/>
        <v>28</v>
      </c>
      <c r="W82" s="19"/>
      <c r="X82" s="19">
        <f t="shared" si="34"/>
        <v>38</v>
      </c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5"/>
      <c r="AS82" s="35"/>
      <c r="AT82" s="35"/>
      <c r="AU82" s="35"/>
      <c r="AV82" s="35"/>
      <c r="AW82" s="35"/>
      <c r="AX82" s="35"/>
      <c r="AY82" s="35"/>
      <c r="AZ82" s="35"/>
      <c r="BA82" s="35"/>
      <c r="BB82" s="35"/>
      <c r="BC82" s="35"/>
      <c r="BD82" s="35"/>
      <c r="BE82" s="35"/>
      <c r="BF82" s="35"/>
      <c r="BG82" s="35"/>
      <c r="BH82" s="35"/>
      <c r="BI82" s="35"/>
      <c r="BJ82" s="35"/>
      <c r="BK82" s="35"/>
      <c r="BL82" s="35"/>
      <c r="BM82" s="35"/>
      <c r="BN82" s="35"/>
      <c r="BO82" s="35"/>
      <c r="BP82" s="35"/>
      <c r="BQ82" s="35"/>
      <c r="BR82" s="35"/>
      <c r="BS82" s="35"/>
      <c r="BT82" s="35"/>
      <c r="BU82" s="35"/>
      <c r="BV82" s="35"/>
    </row>
    <row r="83" s="5" customFormat="1" customHeight="1" spans="1:74">
      <c r="A83" s="21"/>
      <c r="B83" s="21"/>
      <c r="C83" s="21"/>
      <c r="D83" s="22" t="s">
        <v>84</v>
      </c>
      <c r="E83" s="21">
        <f t="shared" ref="E83:J83" si="35">SUM(E62:E82)</f>
        <v>161</v>
      </c>
      <c r="F83" s="21">
        <f t="shared" si="35"/>
        <v>206</v>
      </c>
      <c r="G83" s="21">
        <f t="shared" si="35"/>
        <v>23</v>
      </c>
      <c r="H83" s="21">
        <f t="shared" si="35"/>
        <v>888</v>
      </c>
      <c r="I83" s="21">
        <f t="shared" si="35"/>
        <v>52</v>
      </c>
      <c r="J83" s="21">
        <f t="shared" si="35"/>
        <v>-109</v>
      </c>
      <c r="K83" s="21">
        <f t="shared" ref="F83:X83" si="36">SUM(K62:K82)</f>
        <v>0</v>
      </c>
      <c r="L83" s="21">
        <f t="shared" si="36"/>
        <v>260</v>
      </c>
      <c r="M83" s="21">
        <f t="shared" si="36"/>
        <v>378</v>
      </c>
      <c r="N83" s="21">
        <f t="shared" si="36"/>
        <v>449</v>
      </c>
      <c r="O83" s="21">
        <f t="shared" si="36"/>
        <v>31</v>
      </c>
      <c r="P83" s="21">
        <f t="shared" si="36"/>
        <v>3101</v>
      </c>
      <c r="Q83" s="21">
        <f t="shared" si="36"/>
        <v>423</v>
      </c>
      <c r="R83" s="21">
        <f t="shared" si="36"/>
        <v>45</v>
      </c>
      <c r="S83" s="21">
        <f t="shared" si="36"/>
        <v>0</v>
      </c>
      <c r="T83" s="21">
        <f t="shared" si="36"/>
        <v>3190</v>
      </c>
      <c r="U83" s="21">
        <f t="shared" si="36"/>
        <v>3989</v>
      </c>
      <c r="V83" s="21">
        <f t="shared" si="36"/>
        <v>3450</v>
      </c>
      <c r="W83" s="21">
        <f t="shared" si="36"/>
        <v>817</v>
      </c>
      <c r="X83" s="21">
        <f t="shared" si="36"/>
        <v>1356</v>
      </c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36"/>
      <c r="AO83" s="36"/>
      <c r="AP83" s="36"/>
      <c r="AQ83" s="36"/>
      <c r="AR83" s="36"/>
      <c r="AS83" s="36"/>
      <c r="AT83" s="36"/>
      <c r="AU83" s="36"/>
      <c r="AV83" s="36"/>
      <c r="AW83" s="36"/>
      <c r="AX83" s="36"/>
      <c r="AY83" s="36"/>
      <c r="AZ83" s="36"/>
      <c r="BA83" s="36"/>
      <c r="BB83" s="36"/>
      <c r="BC83" s="36"/>
      <c r="BD83" s="36"/>
      <c r="BE83" s="36"/>
      <c r="BF83" s="36"/>
      <c r="BG83" s="36"/>
      <c r="BH83" s="36"/>
      <c r="BI83" s="36"/>
      <c r="BJ83" s="36"/>
      <c r="BK83" s="36"/>
      <c r="BL83" s="36"/>
      <c r="BM83" s="36"/>
      <c r="BN83" s="36"/>
      <c r="BO83" s="36"/>
      <c r="BP83" s="36"/>
      <c r="BQ83" s="36"/>
      <c r="BR83" s="36"/>
      <c r="BS83" s="36"/>
      <c r="BT83" s="36"/>
      <c r="BU83" s="36"/>
      <c r="BV83" s="36"/>
    </row>
    <row r="84" s="4" customFormat="1" customHeight="1" spans="1:74">
      <c r="A84" s="19">
        <v>78</v>
      </c>
      <c r="B84" s="19">
        <v>539</v>
      </c>
      <c r="C84" s="19" t="s">
        <v>105</v>
      </c>
      <c r="D84" s="20" t="s">
        <v>106</v>
      </c>
      <c r="E84" s="19">
        <v>2</v>
      </c>
      <c r="F84" s="19">
        <v>4</v>
      </c>
      <c r="G84" s="19">
        <v>2</v>
      </c>
      <c r="H84" s="19">
        <f>F84*8</f>
        <v>32</v>
      </c>
      <c r="I84" s="19">
        <v>0</v>
      </c>
      <c r="J84" s="19">
        <f t="shared" si="27"/>
        <v>-2</v>
      </c>
      <c r="K84" s="19" t="s">
        <v>23</v>
      </c>
      <c r="L84" s="28">
        <f>I84*5</f>
        <v>0</v>
      </c>
      <c r="M84" s="29">
        <f>VLOOKUP(B:B,[1]Sheet2!$B:$E,4,0)</f>
        <v>13</v>
      </c>
      <c r="N84" s="29">
        <v>15</v>
      </c>
      <c r="O84" s="19">
        <v>2</v>
      </c>
      <c r="P84" s="19">
        <f t="shared" ref="P84:P89" si="37">N84*8</f>
        <v>120</v>
      </c>
      <c r="Q84" s="19">
        <v>44</v>
      </c>
      <c r="R84" s="19">
        <f t="shared" si="28"/>
        <v>31</v>
      </c>
      <c r="S84" s="19" t="s">
        <v>24</v>
      </c>
      <c r="T84" s="28">
        <f>Q84*8</f>
        <v>352</v>
      </c>
      <c r="U84" s="19">
        <f t="shared" ref="U84:U93" si="38">H84+P84</f>
        <v>152</v>
      </c>
      <c r="V84" s="28">
        <f t="shared" si="29"/>
        <v>352</v>
      </c>
      <c r="W84" s="19">
        <f>V84-U84</f>
        <v>200</v>
      </c>
      <c r="X84" s="19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35"/>
      <c r="BG84" s="35"/>
      <c r="BH84" s="35"/>
      <c r="BI84" s="35"/>
      <c r="BJ84" s="35"/>
      <c r="BK84" s="35"/>
      <c r="BL84" s="35"/>
      <c r="BM84" s="35"/>
      <c r="BN84" s="35"/>
      <c r="BO84" s="35"/>
      <c r="BP84" s="35"/>
      <c r="BQ84" s="35"/>
      <c r="BR84" s="35"/>
      <c r="BS84" s="35"/>
      <c r="BT84" s="35"/>
      <c r="BU84" s="35"/>
      <c r="BV84" s="35"/>
    </row>
    <row r="85" s="4" customFormat="1" customHeight="1" spans="1:74">
      <c r="A85" s="19">
        <v>79</v>
      </c>
      <c r="B85" s="19">
        <v>549</v>
      </c>
      <c r="C85" s="19" t="s">
        <v>107</v>
      </c>
      <c r="D85" s="20" t="s">
        <v>106</v>
      </c>
      <c r="E85" s="19">
        <v>2</v>
      </c>
      <c r="F85" s="19">
        <v>4</v>
      </c>
      <c r="G85" s="19">
        <v>2</v>
      </c>
      <c r="H85" s="19">
        <f>F85*8</f>
        <v>32</v>
      </c>
      <c r="I85" s="19">
        <v>0</v>
      </c>
      <c r="J85" s="19">
        <f t="shared" si="27"/>
        <v>-2</v>
      </c>
      <c r="K85" s="19" t="s">
        <v>23</v>
      </c>
      <c r="L85" s="28">
        <f>I85*5</f>
        <v>0</v>
      </c>
      <c r="M85" s="29">
        <f>VLOOKUP(B:B,[1]Sheet2!$B:$E,4,0)</f>
        <v>16</v>
      </c>
      <c r="N85" s="29">
        <v>18</v>
      </c>
      <c r="O85" s="19">
        <v>2</v>
      </c>
      <c r="P85" s="19">
        <f t="shared" si="37"/>
        <v>144</v>
      </c>
      <c r="Q85" s="19">
        <v>28</v>
      </c>
      <c r="R85" s="19">
        <f t="shared" si="28"/>
        <v>12</v>
      </c>
      <c r="S85" s="19" t="s">
        <v>24</v>
      </c>
      <c r="T85" s="28">
        <f>Q85*8</f>
        <v>224</v>
      </c>
      <c r="U85" s="19">
        <f t="shared" si="38"/>
        <v>176</v>
      </c>
      <c r="V85" s="28">
        <f t="shared" si="29"/>
        <v>224</v>
      </c>
      <c r="W85" s="19">
        <f>V85-U85</f>
        <v>48</v>
      </c>
      <c r="X85" s="19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5"/>
      <c r="AO85" s="35"/>
      <c r="AP85" s="35"/>
      <c r="AQ85" s="35"/>
      <c r="AR85" s="35"/>
      <c r="AS85" s="35"/>
      <c r="AT85" s="35"/>
      <c r="AU85" s="35"/>
      <c r="AV85" s="35"/>
      <c r="AW85" s="35"/>
      <c r="AX85" s="35"/>
      <c r="AY85" s="35"/>
      <c r="AZ85" s="35"/>
      <c r="BA85" s="35"/>
      <c r="BB85" s="35"/>
      <c r="BC85" s="35"/>
      <c r="BD85" s="35"/>
      <c r="BE85" s="35"/>
      <c r="BF85" s="35"/>
      <c r="BG85" s="35"/>
      <c r="BH85" s="35"/>
      <c r="BI85" s="35"/>
      <c r="BJ85" s="35"/>
      <c r="BK85" s="35"/>
      <c r="BL85" s="35"/>
      <c r="BM85" s="35"/>
      <c r="BN85" s="35"/>
      <c r="BO85" s="35"/>
      <c r="BP85" s="35"/>
      <c r="BQ85" s="35"/>
      <c r="BR85" s="35"/>
      <c r="BS85" s="35"/>
      <c r="BT85" s="35"/>
      <c r="BU85" s="35"/>
      <c r="BV85" s="35"/>
    </row>
    <row r="86" s="3" customFormat="1" customHeight="1" spans="1:74">
      <c r="A86" s="19">
        <v>80</v>
      </c>
      <c r="B86" s="19">
        <v>594</v>
      </c>
      <c r="C86" s="19" t="s">
        <v>108</v>
      </c>
      <c r="D86" s="20" t="s">
        <v>106</v>
      </c>
      <c r="E86" s="19">
        <v>2</v>
      </c>
      <c r="F86" s="19">
        <v>4</v>
      </c>
      <c r="G86" s="19">
        <v>2</v>
      </c>
      <c r="H86" s="19">
        <f>F86*8</f>
        <v>32</v>
      </c>
      <c r="I86" s="19">
        <v>4</v>
      </c>
      <c r="J86" s="19">
        <f t="shared" si="27"/>
        <v>2</v>
      </c>
      <c r="K86" s="19" t="s">
        <v>24</v>
      </c>
      <c r="L86" s="28">
        <f>I86*8</f>
        <v>32</v>
      </c>
      <c r="M86" s="29">
        <v>42</v>
      </c>
      <c r="N86" s="29">
        <v>48</v>
      </c>
      <c r="O86" s="19">
        <v>2</v>
      </c>
      <c r="P86" s="19">
        <f t="shared" si="37"/>
        <v>384</v>
      </c>
      <c r="Q86" s="19">
        <v>49</v>
      </c>
      <c r="R86" s="19">
        <f t="shared" si="28"/>
        <v>7</v>
      </c>
      <c r="S86" s="19" t="s">
        <v>24</v>
      </c>
      <c r="T86" s="28">
        <f>Q86*8</f>
        <v>392</v>
      </c>
      <c r="U86" s="19">
        <f t="shared" si="38"/>
        <v>416</v>
      </c>
      <c r="V86" s="28">
        <f t="shared" si="29"/>
        <v>424</v>
      </c>
      <c r="W86" s="19"/>
      <c r="X86" s="19">
        <f>U86-V86</f>
        <v>-8</v>
      </c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5"/>
      <c r="AS86" s="35"/>
      <c r="AT86" s="35"/>
      <c r="AU86" s="35"/>
      <c r="AV86" s="35"/>
      <c r="AW86" s="35"/>
      <c r="AX86" s="35"/>
      <c r="AY86" s="35"/>
      <c r="AZ86" s="35"/>
      <c r="BA86" s="35"/>
      <c r="BB86" s="35"/>
      <c r="BC86" s="35"/>
      <c r="BD86" s="35"/>
      <c r="BE86" s="35"/>
      <c r="BF86" s="35"/>
      <c r="BG86" s="35"/>
      <c r="BH86" s="35"/>
      <c r="BI86" s="35"/>
      <c r="BJ86" s="35"/>
      <c r="BK86" s="35"/>
      <c r="BL86" s="35"/>
      <c r="BM86" s="35"/>
      <c r="BN86" s="35"/>
      <c r="BO86" s="35"/>
      <c r="BP86" s="35"/>
      <c r="BQ86" s="35"/>
      <c r="BR86" s="35"/>
      <c r="BS86" s="35"/>
      <c r="BT86" s="35"/>
      <c r="BU86" s="35"/>
      <c r="BV86" s="35"/>
    </row>
    <row r="87" s="3" customFormat="1" customHeight="1" spans="1:74">
      <c r="A87" s="19">
        <v>81</v>
      </c>
      <c r="B87" s="19">
        <v>716</v>
      </c>
      <c r="C87" s="19" t="s">
        <v>109</v>
      </c>
      <c r="D87" s="20" t="s">
        <v>106</v>
      </c>
      <c r="E87" s="19">
        <v>15</v>
      </c>
      <c r="F87" s="19">
        <v>18</v>
      </c>
      <c r="G87" s="19">
        <v>1</v>
      </c>
      <c r="H87" s="19">
        <f>E87*5</f>
        <v>75</v>
      </c>
      <c r="I87" s="19">
        <v>7</v>
      </c>
      <c r="J87" s="19">
        <f t="shared" si="27"/>
        <v>-8</v>
      </c>
      <c r="K87" s="19" t="s">
        <v>23</v>
      </c>
      <c r="L87" s="28">
        <f t="shared" ref="L87:L94" si="39">I87*5</f>
        <v>35</v>
      </c>
      <c r="M87" s="29">
        <f>VLOOKUP(B:B,[1]Sheet2!$B:$E,4,0)</f>
        <v>14</v>
      </c>
      <c r="N87" s="29">
        <v>16</v>
      </c>
      <c r="O87" s="19">
        <v>2</v>
      </c>
      <c r="P87" s="19">
        <f t="shared" si="37"/>
        <v>128</v>
      </c>
      <c r="Q87" s="19">
        <v>9</v>
      </c>
      <c r="R87" s="19">
        <f t="shared" si="28"/>
        <v>-5</v>
      </c>
      <c r="S87" s="19" t="s">
        <v>23</v>
      </c>
      <c r="T87" s="28">
        <f>Q87*6</f>
        <v>54</v>
      </c>
      <c r="U87" s="19">
        <f t="shared" si="38"/>
        <v>203</v>
      </c>
      <c r="V87" s="28">
        <f t="shared" si="29"/>
        <v>89</v>
      </c>
      <c r="W87" s="19"/>
      <c r="X87" s="19">
        <f>U87-V87</f>
        <v>114</v>
      </c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35"/>
      <c r="AO87" s="35"/>
      <c r="AP87" s="35"/>
      <c r="AQ87" s="35"/>
      <c r="AR87" s="35"/>
      <c r="AS87" s="35"/>
      <c r="AT87" s="35"/>
      <c r="AU87" s="35"/>
      <c r="AV87" s="35"/>
      <c r="AW87" s="35"/>
      <c r="AX87" s="35"/>
      <c r="AY87" s="35"/>
      <c r="AZ87" s="35"/>
      <c r="BA87" s="35"/>
      <c r="BB87" s="35"/>
      <c r="BC87" s="35"/>
      <c r="BD87" s="35"/>
      <c r="BE87" s="35"/>
      <c r="BF87" s="35"/>
      <c r="BG87" s="35"/>
      <c r="BH87" s="35"/>
      <c r="BI87" s="35"/>
      <c r="BJ87" s="35"/>
      <c r="BK87" s="35"/>
      <c r="BL87" s="35"/>
      <c r="BM87" s="35"/>
      <c r="BN87" s="35"/>
      <c r="BO87" s="35"/>
      <c r="BP87" s="35"/>
      <c r="BQ87" s="35"/>
      <c r="BR87" s="35"/>
      <c r="BS87" s="35"/>
      <c r="BT87" s="35"/>
      <c r="BU87" s="35"/>
      <c r="BV87" s="35"/>
    </row>
    <row r="88" s="3" customFormat="1" customHeight="1" spans="1:74">
      <c r="A88" s="19">
        <v>82</v>
      </c>
      <c r="B88" s="19">
        <v>717</v>
      </c>
      <c r="C88" s="19" t="s">
        <v>110</v>
      </c>
      <c r="D88" s="20" t="s">
        <v>106</v>
      </c>
      <c r="E88" s="19">
        <v>6</v>
      </c>
      <c r="F88" s="19">
        <v>8</v>
      </c>
      <c r="G88" s="19">
        <v>2</v>
      </c>
      <c r="H88" s="19">
        <f>F88*8</f>
        <v>64</v>
      </c>
      <c r="I88" s="19">
        <v>3</v>
      </c>
      <c r="J88" s="19">
        <f t="shared" si="27"/>
        <v>-3</v>
      </c>
      <c r="K88" s="19" t="s">
        <v>23</v>
      </c>
      <c r="L88" s="28">
        <f t="shared" si="39"/>
        <v>15</v>
      </c>
      <c r="M88" s="29">
        <f>VLOOKUP(B:B,[1]Sheet2!$B:$E,4,0)</f>
        <v>13</v>
      </c>
      <c r="N88" s="29">
        <v>15</v>
      </c>
      <c r="O88" s="19">
        <v>2</v>
      </c>
      <c r="P88" s="19">
        <f t="shared" si="37"/>
        <v>120</v>
      </c>
      <c r="Q88" s="19">
        <v>27</v>
      </c>
      <c r="R88" s="19">
        <f t="shared" si="28"/>
        <v>14</v>
      </c>
      <c r="S88" s="19" t="s">
        <v>24</v>
      </c>
      <c r="T88" s="28">
        <f>Q88*8</f>
        <v>216</v>
      </c>
      <c r="U88" s="19">
        <f t="shared" si="38"/>
        <v>184</v>
      </c>
      <c r="V88" s="28">
        <f t="shared" si="29"/>
        <v>231</v>
      </c>
      <c r="W88" s="19">
        <f>V88-U88</f>
        <v>47</v>
      </c>
      <c r="X88" s="19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5"/>
      <c r="AS88" s="35"/>
      <c r="AT88" s="35"/>
      <c r="AU88" s="35"/>
      <c r="AV88" s="35"/>
      <c r="AW88" s="35"/>
      <c r="AX88" s="35"/>
      <c r="AY88" s="35"/>
      <c r="AZ88" s="35"/>
      <c r="BA88" s="35"/>
      <c r="BB88" s="35"/>
      <c r="BC88" s="35"/>
      <c r="BD88" s="35"/>
      <c r="BE88" s="35"/>
      <c r="BF88" s="35"/>
      <c r="BG88" s="35"/>
      <c r="BH88" s="35"/>
      <c r="BI88" s="35"/>
      <c r="BJ88" s="35"/>
      <c r="BK88" s="35"/>
      <c r="BL88" s="35"/>
      <c r="BM88" s="35"/>
      <c r="BN88" s="35"/>
      <c r="BO88" s="35"/>
      <c r="BP88" s="35"/>
      <c r="BQ88" s="35"/>
      <c r="BR88" s="35"/>
      <c r="BS88" s="35"/>
      <c r="BT88" s="35"/>
      <c r="BU88" s="35"/>
      <c r="BV88" s="35"/>
    </row>
    <row r="89" s="4" customFormat="1" customHeight="1" spans="1:74">
      <c r="A89" s="19">
        <v>83</v>
      </c>
      <c r="B89" s="19">
        <v>720</v>
      </c>
      <c r="C89" s="19" t="s">
        <v>111</v>
      </c>
      <c r="D89" s="20" t="s">
        <v>106</v>
      </c>
      <c r="E89" s="19">
        <v>8</v>
      </c>
      <c r="F89" s="19">
        <v>11</v>
      </c>
      <c r="G89" s="19">
        <v>2</v>
      </c>
      <c r="H89" s="19">
        <f>F89*8</f>
        <v>88</v>
      </c>
      <c r="I89" s="19">
        <v>7</v>
      </c>
      <c r="J89" s="19">
        <f t="shared" si="27"/>
        <v>-1</v>
      </c>
      <c r="K89" s="19" t="s">
        <v>23</v>
      </c>
      <c r="L89" s="28">
        <f t="shared" si="39"/>
        <v>35</v>
      </c>
      <c r="M89" s="29">
        <v>18</v>
      </c>
      <c r="N89" s="29">
        <v>20</v>
      </c>
      <c r="O89" s="19">
        <v>2</v>
      </c>
      <c r="P89" s="19">
        <f t="shared" si="37"/>
        <v>160</v>
      </c>
      <c r="Q89" s="19">
        <v>25</v>
      </c>
      <c r="R89" s="19">
        <f t="shared" si="28"/>
        <v>7</v>
      </c>
      <c r="S89" s="19" t="s">
        <v>24</v>
      </c>
      <c r="T89" s="28">
        <f>Q89*8</f>
        <v>200</v>
      </c>
      <c r="U89" s="19">
        <f t="shared" si="38"/>
        <v>248</v>
      </c>
      <c r="V89" s="28">
        <f t="shared" si="29"/>
        <v>235</v>
      </c>
      <c r="W89" s="19"/>
      <c r="X89" s="19">
        <f>U89-V89</f>
        <v>13</v>
      </c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  <c r="AK89" s="35"/>
      <c r="AL89" s="35"/>
      <c r="AM89" s="35"/>
      <c r="AN89" s="35"/>
      <c r="AO89" s="35"/>
      <c r="AP89" s="35"/>
      <c r="AQ89" s="35"/>
      <c r="AR89" s="35"/>
      <c r="AS89" s="35"/>
      <c r="AT89" s="35"/>
      <c r="AU89" s="35"/>
      <c r="AV89" s="35"/>
      <c r="AW89" s="35"/>
      <c r="AX89" s="35"/>
      <c r="AY89" s="35"/>
      <c r="AZ89" s="35"/>
      <c r="BA89" s="35"/>
      <c r="BB89" s="35"/>
      <c r="BC89" s="35"/>
      <c r="BD89" s="35"/>
      <c r="BE89" s="35"/>
      <c r="BF89" s="35"/>
      <c r="BG89" s="35"/>
      <c r="BH89" s="35"/>
      <c r="BI89" s="35"/>
      <c r="BJ89" s="35"/>
      <c r="BK89" s="35"/>
      <c r="BL89" s="35"/>
      <c r="BM89" s="35"/>
      <c r="BN89" s="35"/>
      <c r="BO89" s="35"/>
      <c r="BP89" s="35"/>
      <c r="BQ89" s="35"/>
      <c r="BR89" s="35"/>
      <c r="BS89" s="35"/>
      <c r="BT89" s="35"/>
      <c r="BU89" s="35"/>
      <c r="BV89" s="35"/>
    </row>
    <row r="90" s="3" customFormat="1" customHeight="1" spans="1:74">
      <c r="A90" s="19">
        <v>84</v>
      </c>
      <c r="B90" s="19">
        <v>746</v>
      </c>
      <c r="C90" s="19" t="s">
        <v>112</v>
      </c>
      <c r="D90" s="20" t="s">
        <v>106</v>
      </c>
      <c r="E90" s="19">
        <v>8</v>
      </c>
      <c r="F90" s="19">
        <v>11</v>
      </c>
      <c r="G90" s="19">
        <v>1</v>
      </c>
      <c r="H90" s="19">
        <f>E90*5</f>
        <v>40</v>
      </c>
      <c r="I90" s="19">
        <v>0</v>
      </c>
      <c r="J90" s="19">
        <f t="shared" si="27"/>
        <v>-8</v>
      </c>
      <c r="K90" s="19" t="s">
        <v>23</v>
      </c>
      <c r="L90" s="28">
        <f t="shared" si="39"/>
        <v>0</v>
      </c>
      <c r="M90" s="29">
        <f>VLOOKUP(B:B,[1]Sheet2!$B:$E,4,0)</f>
        <v>15</v>
      </c>
      <c r="N90" s="29">
        <v>17</v>
      </c>
      <c r="O90" s="19">
        <v>1</v>
      </c>
      <c r="P90" s="19">
        <f>M90*7</f>
        <v>105</v>
      </c>
      <c r="Q90" s="19">
        <v>48</v>
      </c>
      <c r="R90" s="19">
        <f t="shared" si="28"/>
        <v>33</v>
      </c>
      <c r="S90" s="19" t="s">
        <v>24</v>
      </c>
      <c r="T90" s="28">
        <f>Q90*8</f>
        <v>384</v>
      </c>
      <c r="U90" s="19">
        <f t="shared" si="38"/>
        <v>145</v>
      </c>
      <c r="V90" s="28">
        <f t="shared" si="29"/>
        <v>384</v>
      </c>
      <c r="W90" s="19">
        <f>V90-U90</f>
        <v>239</v>
      </c>
      <c r="X90" s="19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  <c r="AK90" s="35"/>
      <c r="AL90" s="35"/>
      <c r="AM90" s="35"/>
      <c r="AN90" s="35"/>
      <c r="AO90" s="35"/>
      <c r="AP90" s="35"/>
      <c r="AQ90" s="35"/>
      <c r="AR90" s="35"/>
      <c r="AS90" s="35"/>
      <c r="AT90" s="35"/>
      <c r="AU90" s="35"/>
      <c r="AV90" s="35"/>
      <c r="AW90" s="35"/>
      <c r="AX90" s="35"/>
      <c r="AY90" s="35"/>
      <c r="AZ90" s="35"/>
      <c r="BA90" s="35"/>
      <c r="BB90" s="35"/>
      <c r="BC90" s="35"/>
      <c r="BD90" s="35"/>
      <c r="BE90" s="35"/>
      <c r="BF90" s="35"/>
      <c r="BG90" s="35"/>
      <c r="BH90" s="35"/>
      <c r="BI90" s="35"/>
      <c r="BJ90" s="35"/>
      <c r="BK90" s="35"/>
      <c r="BL90" s="35"/>
      <c r="BM90" s="35"/>
      <c r="BN90" s="35"/>
      <c r="BO90" s="35"/>
      <c r="BP90" s="35"/>
      <c r="BQ90" s="35"/>
      <c r="BR90" s="35"/>
      <c r="BS90" s="35"/>
      <c r="BT90" s="35"/>
      <c r="BU90" s="35"/>
      <c r="BV90" s="35"/>
    </row>
    <row r="91" s="4" customFormat="1" customHeight="1" spans="1:74">
      <c r="A91" s="19">
        <v>85</v>
      </c>
      <c r="B91" s="19">
        <v>104533</v>
      </c>
      <c r="C91" s="19" t="s">
        <v>113</v>
      </c>
      <c r="D91" s="20" t="s">
        <v>106</v>
      </c>
      <c r="E91" s="19">
        <v>4</v>
      </c>
      <c r="F91" s="19">
        <v>6</v>
      </c>
      <c r="G91" s="19">
        <v>2</v>
      </c>
      <c r="H91" s="19">
        <f>F91*8</f>
        <v>48</v>
      </c>
      <c r="I91" s="19">
        <v>0</v>
      </c>
      <c r="J91" s="19">
        <f t="shared" si="27"/>
        <v>-4</v>
      </c>
      <c r="K91" s="19" t="s">
        <v>23</v>
      </c>
      <c r="L91" s="28">
        <f t="shared" si="39"/>
        <v>0</v>
      </c>
      <c r="M91" s="29">
        <f>VLOOKUP(B:B,[1]Sheet2!$B:$E,4,0)</f>
        <v>13</v>
      </c>
      <c r="N91" s="29">
        <v>15</v>
      </c>
      <c r="O91" s="19">
        <v>2</v>
      </c>
      <c r="P91" s="19">
        <f>N91*8</f>
        <v>120</v>
      </c>
      <c r="Q91" s="19">
        <v>16</v>
      </c>
      <c r="R91" s="19">
        <f t="shared" si="28"/>
        <v>3</v>
      </c>
      <c r="S91" s="19" t="s">
        <v>24</v>
      </c>
      <c r="T91" s="28">
        <f>Q91*8</f>
        <v>128</v>
      </c>
      <c r="U91" s="19">
        <f t="shared" si="38"/>
        <v>168</v>
      </c>
      <c r="V91" s="28">
        <f t="shared" si="29"/>
        <v>128</v>
      </c>
      <c r="W91" s="19"/>
      <c r="X91" s="19">
        <f>U91-V91</f>
        <v>40</v>
      </c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5"/>
      <c r="AS91" s="35"/>
      <c r="AT91" s="35"/>
      <c r="AU91" s="35"/>
      <c r="AV91" s="35"/>
      <c r="AW91" s="35"/>
      <c r="AX91" s="35"/>
      <c r="AY91" s="35"/>
      <c r="AZ91" s="35"/>
      <c r="BA91" s="35"/>
      <c r="BB91" s="35"/>
      <c r="BC91" s="35"/>
      <c r="BD91" s="35"/>
      <c r="BE91" s="35"/>
      <c r="BF91" s="35"/>
      <c r="BG91" s="35"/>
      <c r="BH91" s="35"/>
      <c r="BI91" s="35"/>
      <c r="BJ91" s="35"/>
      <c r="BK91" s="35"/>
      <c r="BL91" s="35"/>
      <c r="BM91" s="35"/>
      <c r="BN91" s="35"/>
      <c r="BO91" s="35"/>
      <c r="BP91" s="35"/>
      <c r="BQ91" s="35"/>
      <c r="BR91" s="35"/>
      <c r="BS91" s="35"/>
      <c r="BT91" s="35"/>
      <c r="BU91" s="35"/>
      <c r="BV91" s="35"/>
    </row>
    <row r="92" s="3" customFormat="1" customHeight="1" spans="1:74">
      <c r="A92" s="19">
        <v>86</v>
      </c>
      <c r="B92" s="19">
        <v>107728</v>
      </c>
      <c r="C92" s="19" t="s">
        <v>114</v>
      </c>
      <c r="D92" s="20" t="s">
        <v>106</v>
      </c>
      <c r="E92" s="19">
        <v>4</v>
      </c>
      <c r="F92" s="19">
        <v>6</v>
      </c>
      <c r="G92" s="19">
        <v>1</v>
      </c>
      <c r="H92" s="19">
        <f>E92*5</f>
        <v>20</v>
      </c>
      <c r="I92" s="19">
        <v>0</v>
      </c>
      <c r="J92" s="19">
        <f t="shared" si="27"/>
        <v>-4</v>
      </c>
      <c r="K92" s="19" t="s">
        <v>23</v>
      </c>
      <c r="L92" s="28">
        <f t="shared" si="39"/>
        <v>0</v>
      </c>
      <c r="M92" s="29">
        <v>7</v>
      </c>
      <c r="N92" s="29">
        <v>8</v>
      </c>
      <c r="O92" s="19">
        <v>2</v>
      </c>
      <c r="P92" s="19">
        <f>N92*8</f>
        <v>64</v>
      </c>
      <c r="Q92" s="19">
        <v>7</v>
      </c>
      <c r="R92" s="19">
        <f t="shared" si="28"/>
        <v>0</v>
      </c>
      <c r="S92" s="19" t="s">
        <v>27</v>
      </c>
      <c r="T92" s="28">
        <f>Q92*7</f>
        <v>49</v>
      </c>
      <c r="U92" s="19">
        <f t="shared" si="38"/>
        <v>84</v>
      </c>
      <c r="V92" s="28">
        <f t="shared" si="29"/>
        <v>49</v>
      </c>
      <c r="W92" s="19"/>
      <c r="X92" s="19">
        <f>U92-V92</f>
        <v>35</v>
      </c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35"/>
      <c r="AM92" s="35"/>
      <c r="AN92" s="35"/>
      <c r="AO92" s="35"/>
      <c r="AP92" s="35"/>
      <c r="AQ92" s="35"/>
      <c r="AR92" s="35"/>
      <c r="AS92" s="35"/>
      <c r="AT92" s="35"/>
      <c r="AU92" s="35"/>
      <c r="AV92" s="35"/>
      <c r="AW92" s="35"/>
      <c r="AX92" s="35"/>
      <c r="AY92" s="35"/>
      <c r="AZ92" s="35"/>
      <c r="BA92" s="35"/>
      <c r="BB92" s="35"/>
      <c r="BC92" s="35"/>
      <c r="BD92" s="35"/>
      <c r="BE92" s="35"/>
      <c r="BF92" s="35"/>
      <c r="BG92" s="35"/>
      <c r="BH92" s="35"/>
      <c r="BI92" s="35"/>
      <c r="BJ92" s="35"/>
      <c r="BK92" s="35"/>
      <c r="BL92" s="35"/>
      <c r="BM92" s="35"/>
      <c r="BN92" s="35"/>
      <c r="BO92" s="35"/>
      <c r="BP92" s="35"/>
      <c r="BQ92" s="35"/>
      <c r="BR92" s="35"/>
      <c r="BS92" s="35"/>
      <c r="BT92" s="35"/>
      <c r="BU92" s="35"/>
      <c r="BV92" s="35"/>
    </row>
    <row r="93" s="3" customFormat="1" customHeight="1" spans="1:74">
      <c r="A93" s="19">
        <v>87</v>
      </c>
      <c r="B93" s="19">
        <v>748</v>
      </c>
      <c r="C93" s="19" t="s">
        <v>115</v>
      </c>
      <c r="D93" s="20" t="s">
        <v>106</v>
      </c>
      <c r="E93" s="19">
        <v>13</v>
      </c>
      <c r="F93" s="19">
        <v>15</v>
      </c>
      <c r="G93" s="19">
        <v>2</v>
      </c>
      <c r="H93" s="19">
        <f>F93*8</f>
        <v>120</v>
      </c>
      <c r="I93" s="19">
        <v>0</v>
      </c>
      <c r="J93" s="19">
        <f t="shared" si="27"/>
        <v>-13</v>
      </c>
      <c r="K93" s="19" t="s">
        <v>23</v>
      </c>
      <c r="L93" s="28">
        <f t="shared" si="39"/>
        <v>0</v>
      </c>
      <c r="M93" s="29">
        <f>VLOOKUP(B:B,[1]Sheet2!$B:$E,4,0)</f>
        <v>14</v>
      </c>
      <c r="N93" s="29">
        <v>16</v>
      </c>
      <c r="O93" s="19">
        <v>2</v>
      </c>
      <c r="P93" s="19">
        <f>N93*8</f>
        <v>128</v>
      </c>
      <c r="Q93" s="19">
        <v>6</v>
      </c>
      <c r="R93" s="19">
        <f t="shared" si="28"/>
        <v>-8</v>
      </c>
      <c r="S93" s="19" t="s">
        <v>23</v>
      </c>
      <c r="T93" s="28">
        <f>Q93*6</f>
        <v>36</v>
      </c>
      <c r="U93" s="19">
        <f t="shared" si="38"/>
        <v>248</v>
      </c>
      <c r="V93" s="28">
        <f t="shared" si="29"/>
        <v>36</v>
      </c>
      <c r="W93" s="19"/>
      <c r="X93" s="19">
        <f>U93-V93</f>
        <v>212</v>
      </c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5"/>
      <c r="AS93" s="35"/>
      <c r="AT93" s="35"/>
      <c r="AU93" s="35"/>
      <c r="AV93" s="35"/>
      <c r="AW93" s="35"/>
      <c r="AX93" s="35"/>
      <c r="AY93" s="35"/>
      <c r="AZ93" s="35"/>
      <c r="BA93" s="35"/>
      <c r="BB93" s="35"/>
      <c r="BC93" s="35"/>
      <c r="BD93" s="35"/>
      <c r="BE93" s="35"/>
      <c r="BF93" s="35"/>
      <c r="BG93" s="35"/>
      <c r="BH93" s="35"/>
      <c r="BI93" s="35"/>
      <c r="BJ93" s="35"/>
      <c r="BK93" s="35"/>
      <c r="BL93" s="35"/>
      <c r="BM93" s="35"/>
      <c r="BN93" s="35"/>
      <c r="BO93" s="35"/>
      <c r="BP93" s="35"/>
      <c r="BQ93" s="35"/>
      <c r="BR93" s="35"/>
      <c r="BS93" s="35"/>
      <c r="BT93" s="35"/>
      <c r="BU93" s="35"/>
      <c r="BV93" s="35"/>
    </row>
    <row r="94" s="6" customFormat="1" customHeight="1" spans="1:74">
      <c r="A94" s="19"/>
      <c r="B94" s="21"/>
      <c r="C94" s="21"/>
      <c r="D94" s="22" t="s">
        <v>116</v>
      </c>
      <c r="E94" s="21">
        <f>SUM(E84:E93)</f>
        <v>64</v>
      </c>
      <c r="F94" s="21">
        <f t="shared" ref="F94:X94" si="40">SUM(F84:F93)</f>
        <v>87</v>
      </c>
      <c r="G94" s="21">
        <f t="shared" si="40"/>
        <v>17</v>
      </c>
      <c r="H94" s="21">
        <f t="shared" si="40"/>
        <v>551</v>
      </c>
      <c r="I94" s="21">
        <f t="shared" si="40"/>
        <v>21</v>
      </c>
      <c r="J94" s="21">
        <f t="shared" si="40"/>
        <v>-43</v>
      </c>
      <c r="K94" s="21">
        <f t="shared" si="40"/>
        <v>0</v>
      </c>
      <c r="L94" s="21">
        <f t="shared" si="40"/>
        <v>117</v>
      </c>
      <c r="M94" s="21">
        <f t="shared" si="40"/>
        <v>165</v>
      </c>
      <c r="N94" s="21">
        <f t="shared" si="40"/>
        <v>188</v>
      </c>
      <c r="O94" s="21">
        <f t="shared" si="40"/>
        <v>19</v>
      </c>
      <c r="P94" s="21">
        <f t="shared" si="40"/>
        <v>1473</v>
      </c>
      <c r="Q94" s="21">
        <f t="shared" si="40"/>
        <v>259</v>
      </c>
      <c r="R94" s="21">
        <f t="shared" si="40"/>
        <v>94</v>
      </c>
      <c r="S94" s="21">
        <f t="shared" si="40"/>
        <v>0</v>
      </c>
      <c r="T94" s="21">
        <f t="shared" si="40"/>
        <v>2035</v>
      </c>
      <c r="U94" s="21">
        <f t="shared" si="40"/>
        <v>2024</v>
      </c>
      <c r="V94" s="21">
        <f t="shared" si="40"/>
        <v>2152</v>
      </c>
      <c r="W94" s="21">
        <f t="shared" si="40"/>
        <v>534</v>
      </c>
      <c r="X94" s="21">
        <f t="shared" si="40"/>
        <v>406</v>
      </c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6"/>
      <c r="AK94" s="36"/>
      <c r="AL94" s="36"/>
      <c r="AM94" s="36"/>
      <c r="AN94" s="36"/>
      <c r="AO94" s="36"/>
      <c r="AP94" s="36"/>
      <c r="AQ94" s="36"/>
      <c r="AR94" s="36"/>
      <c r="AS94" s="36"/>
      <c r="AT94" s="36"/>
      <c r="AU94" s="36"/>
      <c r="AV94" s="36"/>
      <c r="AW94" s="36"/>
      <c r="AX94" s="36"/>
      <c r="AY94" s="36"/>
      <c r="AZ94" s="36"/>
      <c r="BA94" s="36"/>
      <c r="BB94" s="36"/>
      <c r="BC94" s="36"/>
      <c r="BD94" s="36"/>
      <c r="BE94" s="36"/>
      <c r="BF94" s="36"/>
      <c r="BG94" s="36"/>
      <c r="BH94" s="36"/>
      <c r="BI94" s="36"/>
      <c r="BJ94" s="36"/>
      <c r="BK94" s="36"/>
      <c r="BL94" s="36"/>
      <c r="BM94" s="36"/>
      <c r="BN94" s="36"/>
      <c r="BO94" s="36"/>
      <c r="BP94" s="36"/>
      <c r="BQ94" s="36"/>
      <c r="BR94" s="36"/>
      <c r="BS94" s="36"/>
      <c r="BT94" s="36"/>
      <c r="BU94" s="36"/>
      <c r="BV94" s="36"/>
    </row>
    <row r="95" s="4" customFormat="1" customHeight="1" spans="1:74">
      <c r="A95" s="19">
        <v>88</v>
      </c>
      <c r="B95" s="19">
        <v>721</v>
      </c>
      <c r="C95" s="19" t="s">
        <v>117</v>
      </c>
      <c r="D95" s="20" t="s">
        <v>106</v>
      </c>
      <c r="E95" s="19">
        <v>4</v>
      </c>
      <c r="F95" s="19">
        <v>6</v>
      </c>
      <c r="G95" s="19">
        <v>1</v>
      </c>
      <c r="H95" s="19">
        <f>E95*5</f>
        <v>20</v>
      </c>
      <c r="I95" s="19">
        <v>4</v>
      </c>
      <c r="J95" s="19">
        <f t="shared" si="27"/>
        <v>0</v>
      </c>
      <c r="K95" s="19" t="s">
        <v>27</v>
      </c>
      <c r="L95" s="28">
        <f>I95*5</f>
        <v>20</v>
      </c>
      <c r="M95" s="29">
        <f>VLOOKUP(B:B,[1]Sheet2!$B:$E,4,0)</f>
        <v>14</v>
      </c>
      <c r="N95" s="29">
        <v>16</v>
      </c>
      <c r="O95" s="19">
        <v>1</v>
      </c>
      <c r="P95" s="19">
        <f>M95*7</f>
        <v>98</v>
      </c>
      <c r="Q95" s="19">
        <v>11</v>
      </c>
      <c r="R95" s="19">
        <f t="shared" si="28"/>
        <v>-3</v>
      </c>
      <c r="S95" s="19" t="s">
        <v>23</v>
      </c>
      <c r="T95" s="28">
        <f>Q95*6</f>
        <v>66</v>
      </c>
      <c r="U95" s="19">
        <f>H95+P95</f>
        <v>118</v>
      </c>
      <c r="V95" s="28">
        <f t="shared" si="29"/>
        <v>86</v>
      </c>
      <c r="W95" s="19"/>
      <c r="X95" s="19">
        <f>U95-V95</f>
        <v>32</v>
      </c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</row>
    <row r="96" s="3" customFormat="1" customHeight="1" spans="1:74">
      <c r="A96" s="19">
        <v>89</v>
      </c>
      <c r="B96" s="19">
        <v>102564</v>
      </c>
      <c r="C96" s="19" t="s">
        <v>118</v>
      </c>
      <c r="D96" s="20" t="s">
        <v>106</v>
      </c>
      <c r="E96" s="19">
        <v>20</v>
      </c>
      <c r="F96" s="19">
        <v>25</v>
      </c>
      <c r="G96" s="19">
        <v>1</v>
      </c>
      <c r="H96" s="19">
        <f>E96*5</f>
        <v>100</v>
      </c>
      <c r="I96" s="19">
        <v>6</v>
      </c>
      <c r="J96" s="19">
        <f t="shared" si="27"/>
        <v>-14</v>
      </c>
      <c r="K96" s="19" t="s">
        <v>23</v>
      </c>
      <c r="L96" s="28">
        <f>I96*5</f>
        <v>30</v>
      </c>
      <c r="M96" s="29">
        <f>VLOOKUP(B:B,[1]Sheet2!$B:$E,4,0)</f>
        <v>13</v>
      </c>
      <c r="N96" s="29">
        <v>15</v>
      </c>
      <c r="O96" s="19">
        <v>1</v>
      </c>
      <c r="P96" s="19">
        <f>M96*7</f>
        <v>91</v>
      </c>
      <c r="Q96" s="19">
        <v>13</v>
      </c>
      <c r="R96" s="19">
        <f t="shared" si="28"/>
        <v>0</v>
      </c>
      <c r="S96" s="19" t="s">
        <v>27</v>
      </c>
      <c r="T96" s="28">
        <f>Q96*7</f>
        <v>91</v>
      </c>
      <c r="U96" s="19">
        <f>H96+P96</f>
        <v>191</v>
      </c>
      <c r="V96" s="28">
        <f t="shared" si="29"/>
        <v>121</v>
      </c>
      <c r="W96" s="19"/>
      <c r="X96" s="19">
        <f>U96-V96</f>
        <v>70</v>
      </c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Q96" s="35"/>
      <c r="AR96" s="35"/>
      <c r="AS96" s="35"/>
      <c r="AT96" s="35"/>
      <c r="AU96" s="35"/>
      <c r="AV96" s="35"/>
      <c r="AW96" s="35"/>
      <c r="AX96" s="35"/>
      <c r="AY96" s="35"/>
      <c r="AZ96" s="35"/>
      <c r="BA96" s="35"/>
      <c r="BB96" s="35"/>
      <c r="BC96" s="35"/>
      <c r="BD96" s="35"/>
      <c r="BE96" s="35"/>
      <c r="BF96" s="35"/>
      <c r="BG96" s="35"/>
      <c r="BH96" s="35"/>
      <c r="BI96" s="35"/>
      <c r="BJ96" s="35"/>
      <c r="BK96" s="35"/>
      <c r="BL96" s="35"/>
      <c r="BM96" s="35"/>
      <c r="BN96" s="35"/>
      <c r="BO96" s="35"/>
      <c r="BP96" s="35"/>
      <c r="BQ96" s="35"/>
      <c r="BR96" s="35"/>
      <c r="BS96" s="35"/>
      <c r="BT96" s="35"/>
      <c r="BU96" s="35"/>
      <c r="BV96" s="35"/>
    </row>
    <row r="97" s="4" customFormat="1" customHeight="1" spans="1:74">
      <c r="A97" s="19">
        <v>90</v>
      </c>
      <c r="B97" s="19">
        <v>591</v>
      </c>
      <c r="C97" s="19" t="s">
        <v>119</v>
      </c>
      <c r="D97" s="20" t="s">
        <v>106</v>
      </c>
      <c r="E97" s="19">
        <v>4</v>
      </c>
      <c r="F97" s="19">
        <v>6</v>
      </c>
      <c r="G97" s="19">
        <v>1</v>
      </c>
      <c r="H97" s="19">
        <f>E97*5</f>
        <v>20</v>
      </c>
      <c r="I97" s="19">
        <v>0</v>
      </c>
      <c r="J97" s="19">
        <f t="shared" si="27"/>
        <v>-4</v>
      </c>
      <c r="K97" s="19" t="s">
        <v>23</v>
      </c>
      <c r="L97" s="28">
        <f>I97*5</f>
        <v>0</v>
      </c>
      <c r="M97" s="29">
        <v>28</v>
      </c>
      <c r="N97" s="29">
        <v>34</v>
      </c>
      <c r="O97" s="19">
        <v>2</v>
      </c>
      <c r="P97" s="19">
        <f>N97*8</f>
        <v>272</v>
      </c>
      <c r="Q97" s="19">
        <v>31</v>
      </c>
      <c r="R97" s="19">
        <f t="shared" si="28"/>
        <v>3</v>
      </c>
      <c r="S97" s="19" t="s">
        <v>27</v>
      </c>
      <c r="T97" s="28">
        <f>Q97*7</f>
        <v>217</v>
      </c>
      <c r="U97" s="19">
        <f>H97+P97</f>
        <v>292</v>
      </c>
      <c r="V97" s="28">
        <f t="shared" si="29"/>
        <v>217</v>
      </c>
      <c r="W97" s="19"/>
      <c r="X97" s="19">
        <f>U97-V97</f>
        <v>75</v>
      </c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Q97" s="35"/>
      <c r="AR97" s="35"/>
      <c r="AS97" s="35"/>
      <c r="AT97" s="35"/>
      <c r="AU97" s="35"/>
      <c r="AV97" s="35"/>
      <c r="AW97" s="35"/>
      <c r="AX97" s="35"/>
      <c r="AY97" s="35"/>
      <c r="AZ97" s="35"/>
      <c r="BA97" s="35"/>
      <c r="BB97" s="35"/>
      <c r="BC97" s="35"/>
      <c r="BD97" s="35"/>
      <c r="BE97" s="35"/>
      <c r="BF97" s="35"/>
      <c r="BG97" s="35"/>
      <c r="BH97" s="35"/>
      <c r="BI97" s="35"/>
      <c r="BJ97" s="35"/>
      <c r="BK97" s="35"/>
      <c r="BL97" s="35"/>
      <c r="BM97" s="35"/>
      <c r="BN97" s="35"/>
      <c r="BO97" s="35"/>
      <c r="BP97" s="35"/>
      <c r="BQ97" s="35"/>
      <c r="BR97" s="35"/>
      <c r="BS97" s="35"/>
      <c r="BT97" s="35"/>
      <c r="BU97" s="35"/>
      <c r="BV97" s="35"/>
    </row>
    <row r="98" s="4" customFormat="1" customHeight="1" spans="1:74">
      <c r="A98" s="19">
        <v>91</v>
      </c>
      <c r="B98" s="19">
        <v>732</v>
      </c>
      <c r="C98" s="19" t="s">
        <v>120</v>
      </c>
      <c r="D98" s="20" t="s">
        <v>106</v>
      </c>
      <c r="E98" s="19">
        <v>4</v>
      </c>
      <c r="F98" s="19">
        <v>6</v>
      </c>
      <c r="G98" s="19">
        <v>1</v>
      </c>
      <c r="H98" s="19">
        <f>E98*5</f>
        <v>20</v>
      </c>
      <c r="I98" s="19">
        <v>2</v>
      </c>
      <c r="J98" s="19">
        <f t="shared" si="27"/>
        <v>-2</v>
      </c>
      <c r="K98" s="19" t="s">
        <v>23</v>
      </c>
      <c r="L98" s="28">
        <f>I98*5</f>
        <v>10</v>
      </c>
      <c r="M98" s="29">
        <f>VLOOKUP(B:B,[1]Sheet2!$B:$E,4,0)</f>
        <v>13</v>
      </c>
      <c r="N98" s="29">
        <v>15</v>
      </c>
      <c r="O98" s="19">
        <v>2</v>
      </c>
      <c r="P98" s="19">
        <f>N98*8</f>
        <v>120</v>
      </c>
      <c r="Q98" s="19">
        <v>9</v>
      </c>
      <c r="R98" s="19">
        <f t="shared" si="28"/>
        <v>-4</v>
      </c>
      <c r="S98" s="19" t="s">
        <v>23</v>
      </c>
      <c r="T98" s="28">
        <f>Q98*6</f>
        <v>54</v>
      </c>
      <c r="U98" s="19">
        <f>H98+P98</f>
        <v>140</v>
      </c>
      <c r="V98" s="28">
        <f t="shared" si="29"/>
        <v>64</v>
      </c>
      <c r="W98" s="19"/>
      <c r="X98" s="19">
        <f>U98-V98</f>
        <v>76</v>
      </c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5"/>
      <c r="AN98" s="35"/>
      <c r="AO98" s="35"/>
      <c r="AP98" s="35"/>
      <c r="AQ98" s="35"/>
      <c r="AR98" s="35"/>
      <c r="AS98" s="35"/>
      <c r="AT98" s="35"/>
      <c r="AU98" s="35"/>
      <c r="AV98" s="35"/>
      <c r="AW98" s="35"/>
      <c r="AX98" s="35"/>
      <c r="AY98" s="35"/>
      <c r="AZ98" s="35"/>
      <c r="BA98" s="35"/>
      <c r="BB98" s="35"/>
      <c r="BC98" s="35"/>
      <c r="BD98" s="35"/>
      <c r="BE98" s="35"/>
      <c r="BF98" s="35"/>
      <c r="BG98" s="35"/>
      <c r="BH98" s="35"/>
      <c r="BI98" s="35"/>
      <c r="BJ98" s="35"/>
      <c r="BK98" s="35"/>
      <c r="BL98" s="35"/>
      <c r="BM98" s="35"/>
      <c r="BN98" s="35"/>
      <c r="BO98" s="35"/>
      <c r="BP98" s="35"/>
      <c r="BQ98" s="35"/>
      <c r="BR98" s="35"/>
      <c r="BS98" s="35"/>
      <c r="BT98" s="35"/>
      <c r="BU98" s="35"/>
      <c r="BV98" s="35"/>
    </row>
    <row r="99" s="3" customFormat="1" customHeight="1" spans="1:74">
      <c r="A99" s="19">
        <v>92</v>
      </c>
      <c r="B99" s="19">
        <v>341</v>
      </c>
      <c r="C99" s="19" t="s">
        <v>121</v>
      </c>
      <c r="D99" s="20" t="s">
        <v>106</v>
      </c>
      <c r="E99" s="19">
        <v>25</v>
      </c>
      <c r="F99" s="19">
        <v>29</v>
      </c>
      <c r="G99" s="19">
        <v>2</v>
      </c>
      <c r="H99" s="19">
        <f>F99*8</f>
        <v>232</v>
      </c>
      <c r="I99" s="19">
        <v>31.62</v>
      </c>
      <c r="J99" s="19">
        <f t="shared" si="27"/>
        <v>6.62</v>
      </c>
      <c r="K99" s="19" t="s">
        <v>24</v>
      </c>
      <c r="L99" s="28">
        <f>I99*8</f>
        <v>252.96</v>
      </c>
      <c r="M99" s="29">
        <v>70</v>
      </c>
      <c r="N99" s="29">
        <v>88</v>
      </c>
      <c r="O99" s="19">
        <v>2</v>
      </c>
      <c r="P99" s="19">
        <f>N99*8</f>
        <v>704</v>
      </c>
      <c r="Q99" s="19">
        <v>82</v>
      </c>
      <c r="R99" s="19">
        <f t="shared" si="28"/>
        <v>12</v>
      </c>
      <c r="S99" s="19" t="s">
        <v>27</v>
      </c>
      <c r="T99" s="28">
        <f>Q99*7</f>
        <v>574</v>
      </c>
      <c r="U99" s="19">
        <f>H99+P99</f>
        <v>936</v>
      </c>
      <c r="V99" s="28">
        <f t="shared" si="29"/>
        <v>826.96</v>
      </c>
      <c r="W99" s="19"/>
      <c r="X99" s="19">
        <f>U99-V99</f>
        <v>109.04</v>
      </c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5"/>
      <c r="AO99" s="35"/>
      <c r="AP99" s="35"/>
      <c r="AQ99" s="35"/>
      <c r="AR99" s="35"/>
      <c r="AS99" s="35"/>
      <c r="AT99" s="35"/>
      <c r="AU99" s="35"/>
      <c r="AV99" s="35"/>
      <c r="AW99" s="35"/>
      <c r="AX99" s="35"/>
      <c r="AY99" s="35"/>
      <c r="AZ99" s="35"/>
      <c r="BA99" s="35"/>
      <c r="BB99" s="35"/>
      <c r="BC99" s="35"/>
      <c r="BD99" s="35"/>
      <c r="BE99" s="35"/>
      <c r="BF99" s="35"/>
      <c r="BG99" s="35"/>
      <c r="BH99" s="35"/>
      <c r="BI99" s="35"/>
      <c r="BJ99" s="35"/>
      <c r="BK99" s="35"/>
      <c r="BL99" s="35"/>
      <c r="BM99" s="35"/>
      <c r="BN99" s="35"/>
      <c r="BO99" s="35"/>
      <c r="BP99" s="35"/>
      <c r="BQ99" s="35"/>
      <c r="BR99" s="35"/>
      <c r="BS99" s="35"/>
      <c r="BT99" s="35"/>
      <c r="BU99" s="35"/>
      <c r="BV99" s="35"/>
    </row>
    <row r="100" s="6" customFormat="1" customHeight="1" spans="1:74">
      <c r="A100" s="21"/>
      <c r="B100" s="21"/>
      <c r="C100" s="21"/>
      <c r="D100" s="22" t="s">
        <v>122</v>
      </c>
      <c r="E100" s="21">
        <f>SUM(E95:E99)</f>
        <v>57</v>
      </c>
      <c r="F100" s="21">
        <f t="shared" ref="F100:X100" si="41">SUM(F95:F99)</f>
        <v>72</v>
      </c>
      <c r="G100" s="21">
        <f t="shared" si="41"/>
        <v>6</v>
      </c>
      <c r="H100" s="21">
        <f t="shared" si="41"/>
        <v>392</v>
      </c>
      <c r="I100" s="21">
        <f t="shared" si="41"/>
        <v>43.62</v>
      </c>
      <c r="J100" s="21">
        <f t="shared" si="41"/>
        <v>-13.38</v>
      </c>
      <c r="K100" s="21">
        <f t="shared" si="41"/>
        <v>0</v>
      </c>
      <c r="L100" s="21">
        <f t="shared" si="41"/>
        <v>312.96</v>
      </c>
      <c r="M100" s="21">
        <f t="shared" si="41"/>
        <v>138</v>
      </c>
      <c r="N100" s="21">
        <f t="shared" si="41"/>
        <v>168</v>
      </c>
      <c r="O100" s="21">
        <f t="shared" si="41"/>
        <v>8</v>
      </c>
      <c r="P100" s="21">
        <f t="shared" si="41"/>
        <v>1285</v>
      </c>
      <c r="Q100" s="21">
        <f t="shared" si="41"/>
        <v>146</v>
      </c>
      <c r="R100" s="21">
        <f t="shared" si="41"/>
        <v>8</v>
      </c>
      <c r="S100" s="21">
        <f t="shared" si="41"/>
        <v>0</v>
      </c>
      <c r="T100" s="21">
        <f t="shared" si="41"/>
        <v>1002</v>
      </c>
      <c r="U100" s="21">
        <f t="shared" si="41"/>
        <v>1677</v>
      </c>
      <c r="V100" s="21">
        <f t="shared" si="41"/>
        <v>1314.96</v>
      </c>
      <c r="W100" s="21">
        <f t="shared" si="41"/>
        <v>0</v>
      </c>
      <c r="X100" s="21">
        <f t="shared" si="41"/>
        <v>362.04</v>
      </c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  <c r="AJ100" s="36"/>
      <c r="AK100" s="36"/>
      <c r="AL100" s="36"/>
      <c r="AM100" s="36"/>
      <c r="AN100" s="36"/>
      <c r="AO100" s="36"/>
      <c r="AP100" s="36"/>
      <c r="AQ100" s="36"/>
      <c r="AR100" s="36"/>
      <c r="AS100" s="36"/>
      <c r="AT100" s="36"/>
      <c r="AU100" s="36"/>
      <c r="AV100" s="36"/>
      <c r="AW100" s="36"/>
      <c r="AX100" s="36"/>
      <c r="AY100" s="36"/>
      <c r="AZ100" s="36"/>
      <c r="BA100" s="36"/>
      <c r="BB100" s="36"/>
      <c r="BC100" s="36"/>
      <c r="BD100" s="36"/>
      <c r="BE100" s="36"/>
      <c r="BF100" s="36"/>
      <c r="BG100" s="36"/>
      <c r="BH100" s="36"/>
      <c r="BI100" s="36"/>
      <c r="BJ100" s="36"/>
      <c r="BK100" s="36"/>
      <c r="BL100" s="36"/>
      <c r="BM100" s="36"/>
      <c r="BN100" s="36"/>
      <c r="BO100" s="36"/>
      <c r="BP100" s="36"/>
      <c r="BQ100" s="36"/>
      <c r="BR100" s="36"/>
      <c r="BS100" s="36"/>
      <c r="BT100" s="36"/>
      <c r="BU100" s="36"/>
      <c r="BV100" s="36"/>
    </row>
    <row r="101" s="4" customFormat="1" customHeight="1" spans="1:74">
      <c r="A101" s="19">
        <v>93</v>
      </c>
      <c r="B101" s="19">
        <v>102567</v>
      </c>
      <c r="C101" s="19" t="s">
        <v>123</v>
      </c>
      <c r="D101" s="20" t="s">
        <v>106</v>
      </c>
      <c r="E101" s="19">
        <v>12</v>
      </c>
      <c r="F101" s="19">
        <v>14</v>
      </c>
      <c r="G101" s="19">
        <v>1</v>
      </c>
      <c r="H101" s="19">
        <f>E101*5</f>
        <v>60</v>
      </c>
      <c r="I101" s="19">
        <v>4</v>
      </c>
      <c r="J101" s="19">
        <f>I101-E101</f>
        <v>-8</v>
      </c>
      <c r="K101" s="19" t="s">
        <v>23</v>
      </c>
      <c r="L101" s="28">
        <f>I101*5</f>
        <v>20</v>
      </c>
      <c r="M101" s="29">
        <f>VLOOKUP(B:B,[1]Sheet2!$B:$E,4,0)</f>
        <v>13</v>
      </c>
      <c r="N101" s="29">
        <v>15</v>
      </c>
      <c r="O101" s="19">
        <v>1</v>
      </c>
      <c r="P101" s="19">
        <f>M101*7</f>
        <v>91</v>
      </c>
      <c r="Q101" s="19">
        <v>9</v>
      </c>
      <c r="R101" s="19">
        <f>Q101-M101</f>
        <v>-4</v>
      </c>
      <c r="S101" s="19" t="s">
        <v>23</v>
      </c>
      <c r="T101" s="28">
        <f>Q101*6</f>
        <v>54</v>
      </c>
      <c r="U101" s="19">
        <f>H101+P101</f>
        <v>151</v>
      </c>
      <c r="V101" s="28">
        <f>L101+T101</f>
        <v>74</v>
      </c>
      <c r="W101" s="19"/>
      <c r="X101" s="19">
        <f>U101-V101</f>
        <v>77</v>
      </c>
      <c r="Y101" s="35"/>
      <c r="Z101" s="35"/>
      <c r="AA101" s="35"/>
      <c r="AB101" s="35"/>
      <c r="AC101" s="35"/>
      <c r="AD101" s="35"/>
      <c r="AE101" s="35"/>
      <c r="AF101" s="35"/>
      <c r="AG101" s="35"/>
      <c r="AH101" s="35"/>
      <c r="AI101" s="35"/>
      <c r="AJ101" s="35"/>
      <c r="AK101" s="35"/>
      <c r="AL101" s="35"/>
      <c r="AM101" s="35"/>
      <c r="AN101" s="35"/>
      <c r="AO101" s="35"/>
      <c r="AP101" s="35"/>
      <c r="AQ101" s="35"/>
      <c r="AR101" s="35"/>
      <c r="AS101" s="35"/>
      <c r="AT101" s="35"/>
      <c r="AU101" s="35"/>
      <c r="AV101" s="35"/>
      <c r="AW101" s="35"/>
      <c r="AX101" s="35"/>
      <c r="AY101" s="35"/>
      <c r="AZ101" s="35"/>
      <c r="BA101" s="35"/>
      <c r="BB101" s="35"/>
      <c r="BC101" s="35"/>
      <c r="BD101" s="35"/>
      <c r="BE101" s="35"/>
      <c r="BF101" s="35"/>
      <c r="BG101" s="35"/>
      <c r="BH101" s="35"/>
      <c r="BI101" s="35"/>
      <c r="BJ101" s="35"/>
      <c r="BK101" s="35"/>
      <c r="BL101" s="35"/>
      <c r="BM101" s="35"/>
      <c r="BN101" s="35"/>
      <c r="BO101" s="35"/>
      <c r="BP101" s="35"/>
      <c r="BQ101" s="35"/>
      <c r="BR101" s="35"/>
      <c r="BS101" s="35"/>
      <c r="BT101" s="35"/>
      <c r="BU101" s="35"/>
      <c r="BV101" s="35"/>
    </row>
    <row r="102" s="4" customFormat="1" customHeight="1" spans="1:74">
      <c r="A102" s="19">
        <v>94</v>
      </c>
      <c r="B102" s="19">
        <v>108656</v>
      </c>
      <c r="C102" s="19" t="s">
        <v>124</v>
      </c>
      <c r="D102" s="20" t="s">
        <v>106</v>
      </c>
      <c r="E102" s="19">
        <v>4</v>
      </c>
      <c r="F102" s="19">
        <v>6</v>
      </c>
      <c r="G102" s="19">
        <v>2</v>
      </c>
      <c r="H102" s="19">
        <f>F102*8</f>
        <v>48</v>
      </c>
      <c r="I102" s="19">
        <v>0</v>
      </c>
      <c r="J102" s="19">
        <f>I102-E102</f>
        <v>-4</v>
      </c>
      <c r="K102" s="19" t="s">
        <v>23</v>
      </c>
      <c r="L102" s="28">
        <f>I102*5</f>
        <v>0</v>
      </c>
      <c r="M102" s="29">
        <v>6</v>
      </c>
      <c r="N102" s="29">
        <v>7</v>
      </c>
      <c r="O102" s="19">
        <v>2</v>
      </c>
      <c r="P102" s="19">
        <f>N102*8</f>
        <v>56</v>
      </c>
      <c r="Q102" s="19">
        <v>15</v>
      </c>
      <c r="R102" s="19">
        <f>Q102-M102</f>
        <v>9</v>
      </c>
      <c r="S102" s="19" t="s">
        <v>24</v>
      </c>
      <c r="T102" s="28">
        <f>Q102*8</f>
        <v>120</v>
      </c>
      <c r="U102" s="19">
        <f>H102+P102</f>
        <v>104</v>
      </c>
      <c r="V102" s="28">
        <f>L102+T102</f>
        <v>120</v>
      </c>
      <c r="W102" s="19">
        <f>V102-U102</f>
        <v>16</v>
      </c>
      <c r="X102" s="19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35"/>
      <c r="AN102" s="35"/>
      <c r="AO102" s="35"/>
      <c r="AP102" s="35"/>
      <c r="AQ102" s="35"/>
      <c r="AR102" s="35"/>
      <c r="AS102" s="35"/>
      <c r="AT102" s="35"/>
      <c r="AU102" s="35"/>
      <c r="AV102" s="35"/>
      <c r="AW102" s="35"/>
      <c r="AX102" s="35"/>
      <c r="AY102" s="35"/>
      <c r="AZ102" s="35"/>
      <c r="BA102" s="35"/>
      <c r="BB102" s="35"/>
      <c r="BC102" s="35"/>
      <c r="BD102" s="35"/>
      <c r="BE102" s="35"/>
      <c r="BF102" s="35"/>
      <c r="BG102" s="35"/>
      <c r="BH102" s="35"/>
      <c r="BI102" s="35"/>
      <c r="BJ102" s="35"/>
      <c r="BK102" s="35"/>
      <c r="BL102" s="35"/>
      <c r="BM102" s="35"/>
      <c r="BN102" s="35"/>
      <c r="BO102" s="35"/>
      <c r="BP102" s="35"/>
      <c r="BQ102" s="35"/>
      <c r="BR102" s="35"/>
      <c r="BS102" s="35"/>
      <c r="BT102" s="35"/>
      <c r="BU102" s="35"/>
      <c r="BV102" s="35"/>
    </row>
    <row r="103" s="3" customFormat="1" customHeight="1" spans="1:74">
      <c r="A103" s="19">
        <v>95</v>
      </c>
      <c r="B103" s="19">
        <v>514</v>
      </c>
      <c r="C103" s="19" t="s">
        <v>125</v>
      </c>
      <c r="D103" s="20" t="s">
        <v>106</v>
      </c>
      <c r="E103" s="19">
        <v>10</v>
      </c>
      <c r="F103" s="19">
        <v>12</v>
      </c>
      <c r="G103" s="19">
        <v>1</v>
      </c>
      <c r="H103" s="19">
        <f>E103*5</f>
        <v>50</v>
      </c>
      <c r="I103" s="19">
        <v>0</v>
      </c>
      <c r="J103" s="19">
        <f>I103-E103</f>
        <v>-10</v>
      </c>
      <c r="K103" s="19" t="s">
        <v>23</v>
      </c>
      <c r="L103" s="28">
        <f>I103*5</f>
        <v>0</v>
      </c>
      <c r="M103" s="29">
        <f>VLOOKUP(B:B,[1]Sheet2!$B:$E,4,0)</f>
        <v>16</v>
      </c>
      <c r="N103" s="29">
        <v>18</v>
      </c>
      <c r="O103" s="19">
        <v>2</v>
      </c>
      <c r="P103" s="19">
        <f>N103*8</f>
        <v>144</v>
      </c>
      <c r="Q103" s="19">
        <v>22</v>
      </c>
      <c r="R103" s="19">
        <f>Q103-M103</f>
        <v>6</v>
      </c>
      <c r="S103" s="19" t="s">
        <v>24</v>
      </c>
      <c r="T103" s="28">
        <f>Q103*8</f>
        <v>176</v>
      </c>
      <c r="U103" s="19">
        <f>H103+P103</f>
        <v>194</v>
      </c>
      <c r="V103" s="28">
        <f>L103+T103</f>
        <v>176</v>
      </c>
      <c r="W103" s="19"/>
      <c r="X103" s="19">
        <f>U103-V103</f>
        <v>18</v>
      </c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  <c r="AK103" s="35"/>
      <c r="AL103" s="35"/>
      <c r="AM103" s="35"/>
      <c r="AN103" s="35"/>
      <c r="AO103" s="35"/>
      <c r="AP103" s="35"/>
      <c r="AQ103" s="35"/>
      <c r="AR103" s="35"/>
      <c r="AS103" s="35"/>
      <c r="AT103" s="35"/>
      <c r="AU103" s="35"/>
      <c r="AV103" s="35"/>
      <c r="AW103" s="35"/>
      <c r="AX103" s="35"/>
      <c r="AY103" s="35"/>
      <c r="AZ103" s="35"/>
      <c r="BA103" s="35"/>
      <c r="BB103" s="35"/>
      <c r="BC103" s="35"/>
      <c r="BD103" s="35"/>
      <c r="BE103" s="35"/>
      <c r="BF103" s="35"/>
      <c r="BG103" s="35"/>
      <c r="BH103" s="35"/>
      <c r="BI103" s="35"/>
      <c r="BJ103" s="35"/>
      <c r="BK103" s="35"/>
      <c r="BL103" s="35"/>
      <c r="BM103" s="35"/>
      <c r="BN103" s="35"/>
      <c r="BO103" s="35"/>
      <c r="BP103" s="35"/>
      <c r="BQ103" s="35"/>
      <c r="BR103" s="35"/>
      <c r="BS103" s="35"/>
      <c r="BT103" s="35"/>
      <c r="BU103" s="35"/>
      <c r="BV103" s="35"/>
    </row>
    <row r="104" s="4" customFormat="1" customHeight="1" spans="1:74">
      <c r="A104" s="19">
        <v>96</v>
      </c>
      <c r="B104" s="19">
        <v>371</v>
      </c>
      <c r="C104" s="19" t="s">
        <v>126</v>
      </c>
      <c r="D104" s="20" t="s">
        <v>106</v>
      </c>
      <c r="E104" s="19">
        <v>2</v>
      </c>
      <c r="F104" s="19">
        <v>4</v>
      </c>
      <c r="G104" s="19">
        <v>2</v>
      </c>
      <c r="H104" s="19">
        <f>F104*8</f>
        <v>32</v>
      </c>
      <c r="I104" s="19">
        <v>1</v>
      </c>
      <c r="J104" s="19">
        <f>I104-E104</f>
        <v>-1</v>
      </c>
      <c r="K104" s="19" t="s">
        <v>23</v>
      </c>
      <c r="L104" s="28">
        <f>I104*5</f>
        <v>5</v>
      </c>
      <c r="M104" s="29">
        <f>VLOOKUP(B:B,[1]Sheet2!$B:$E,4,0)</f>
        <v>13</v>
      </c>
      <c r="N104" s="29">
        <v>15</v>
      </c>
      <c r="O104" s="19">
        <v>2</v>
      </c>
      <c r="P104" s="19">
        <f>N104*8</f>
        <v>120</v>
      </c>
      <c r="Q104" s="19">
        <v>10</v>
      </c>
      <c r="R104" s="19">
        <f>Q104-M104</f>
        <v>-3</v>
      </c>
      <c r="S104" s="19" t="s">
        <v>23</v>
      </c>
      <c r="T104" s="28">
        <f>Q104*6</f>
        <v>60</v>
      </c>
      <c r="U104" s="19">
        <f>H104+P104</f>
        <v>152</v>
      </c>
      <c r="V104" s="28">
        <f>L104+T104</f>
        <v>65</v>
      </c>
      <c r="W104" s="19"/>
      <c r="X104" s="19">
        <f>U104-V104</f>
        <v>87</v>
      </c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  <c r="AM104" s="35"/>
      <c r="AN104" s="35"/>
      <c r="AO104" s="35"/>
      <c r="AP104" s="35"/>
      <c r="AQ104" s="35"/>
      <c r="AR104" s="35"/>
      <c r="AS104" s="35"/>
      <c r="AT104" s="35"/>
      <c r="AU104" s="35"/>
      <c r="AV104" s="35"/>
      <c r="AW104" s="35"/>
      <c r="AX104" s="35"/>
      <c r="AY104" s="35"/>
      <c r="AZ104" s="35"/>
      <c r="BA104" s="35"/>
      <c r="BB104" s="35"/>
      <c r="BC104" s="35"/>
      <c r="BD104" s="35"/>
      <c r="BE104" s="35"/>
      <c r="BF104" s="35"/>
      <c r="BG104" s="35"/>
      <c r="BH104" s="35"/>
      <c r="BI104" s="35"/>
      <c r="BJ104" s="35"/>
      <c r="BK104" s="35"/>
      <c r="BL104" s="35"/>
      <c r="BM104" s="35"/>
      <c r="BN104" s="35"/>
      <c r="BO104" s="35"/>
      <c r="BP104" s="35"/>
      <c r="BQ104" s="35"/>
      <c r="BR104" s="35"/>
      <c r="BS104" s="35"/>
      <c r="BT104" s="35"/>
      <c r="BU104" s="35"/>
      <c r="BV104" s="35"/>
    </row>
    <row r="105" s="3" customFormat="1" customHeight="1" spans="1:74">
      <c r="A105" s="19">
        <v>97</v>
      </c>
      <c r="B105" s="19">
        <v>385</v>
      </c>
      <c r="C105" s="19" t="s">
        <v>127</v>
      </c>
      <c r="D105" s="20" t="s">
        <v>106</v>
      </c>
      <c r="E105" s="19">
        <v>16</v>
      </c>
      <c r="F105" s="19">
        <v>19</v>
      </c>
      <c r="G105" s="19">
        <v>2</v>
      </c>
      <c r="H105" s="19">
        <f>F105*8</f>
        <v>152</v>
      </c>
      <c r="I105" s="19">
        <v>16</v>
      </c>
      <c r="J105" s="19">
        <f>I105-E105</f>
        <v>0</v>
      </c>
      <c r="K105" s="19" t="s">
        <v>27</v>
      </c>
      <c r="L105" s="28">
        <f>I105*5</f>
        <v>80</v>
      </c>
      <c r="M105" s="29">
        <f>VLOOKUP(B:B,[1]Sheet2!$B:$E,4,0)</f>
        <v>18</v>
      </c>
      <c r="N105" s="29">
        <v>21</v>
      </c>
      <c r="O105" s="19">
        <v>2</v>
      </c>
      <c r="P105" s="19">
        <f>N105*8</f>
        <v>168</v>
      </c>
      <c r="Q105" s="19">
        <v>29</v>
      </c>
      <c r="R105" s="19">
        <f>Q105-M105</f>
        <v>11</v>
      </c>
      <c r="S105" s="19" t="s">
        <v>24</v>
      </c>
      <c r="T105" s="28">
        <f>Q105*8</f>
        <v>232</v>
      </c>
      <c r="U105" s="19">
        <f>H105+P105</f>
        <v>320</v>
      </c>
      <c r="V105" s="28">
        <f>L105+T105</f>
        <v>312</v>
      </c>
      <c r="W105" s="19"/>
      <c r="X105" s="19">
        <f>U105-V105</f>
        <v>8</v>
      </c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35"/>
      <c r="AN105" s="35"/>
      <c r="AO105" s="35"/>
      <c r="AP105" s="35"/>
      <c r="AQ105" s="35"/>
      <c r="AR105" s="35"/>
      <c r="AS105" s="35"/>
      <c r="AT105" s="35"/>
      <c r="AU105" s="35"/>
      <c r="AV105" s="35"/>
      <c r="AW105" s="35"/>
      <c r="AX105" s="35"/>
      <c r="AY105" s="35"/>
      <c r="AZ105" s="35"/>
      <c r="BA105" s="35"/>
      <c r="BB105" s="35"/>
      <c r="BC105" s="35"/>
      <c r="BD105" s="35"/>
      <c r="BE105" s="35"/>
      <c r="BF105" s="35"/>
      <c r="BG105" s="35"/>
      <c r="BH105" s="35"/>
      <c r="BI105" s="35"/>
      <c r="BJ105" s="35"/>
      <c r="BK105" s="35"/>
      <c r="BL105" s="35"/>
      <c r="BM105" s="35"/>
      <c r="BN105" s="35"/>
      <c r="BO105" s="35"/>
      <c r="BP105" s="35"/>
      <c r="BQ105" s="35"/>
      <c r="BR105" s="35"/>
      <c r="BS105" s="35"/>
      <c r="BT105" s="35"/>
      <c r="BU105" s="35"/>
      <c r="BV105" s="35"/>
    </row>
    <row r="106" s="5" customFormat="1" customHeight="1" spans="1:74">
      <c r="A106" s="19"/>
      <c r="B106" s="21"/>
      <c r="C106" s="21"/>
      <c r="D106" s="22" t="s">
        <v>128</v>
      </c>
      <c r="E106" s="21">
        <f>SUM(E101:E105)</f>
        <v>44</v>
      </c>
      <c r="F106" s="21">
        <f t="shared" ref="F106:X106" si="42">SUM(F101:F105)</f>
        <v>55</v>
      </c>
      <c r="G106" s="21">
        <f t="shared" si="42"/>
        <v>8</v>
      </c>
      <c r="H106" s="21">
        <f t="shared" si="42"/>
        <v>342</v>
      </c>
      <c r="I106" s="21">
        <f t="shared" si="42"/>
        <v>21</v>
      </c>
      <c r="J106" s="21">
        <f t="shared" si="42"/>
        <v>-23</v>
      </c>
      <c r="K106" s="21">
        <f t="shared" si="42"/>
        <v>0</v>
      </c>
      <c r="L106" s="21">
        <f t="shared" si="42"/>
        <v>105</v>
      </c>
      <c r="M106" s="21">
        <f t="shared" si="42"/>
        <v>66</v>
      </c>
      <c r="N106" s="21">
        <f t="shared" si="42"/>
        <v>76</v>
      </c>
      <c r="O106" s="21">
        <f t="shared" si="42"/>
        <v>9</v>
      </c>
      <c r="P106" s="21">
        <f t="shared" si="42"/>
        <v>579</v>
      </c>
      <c r="Q106" s="21">
        <f t="shared" si="42"/>
        <v>85</v>
      </c>
      <c r="R106" s="21">
        <f t="shared" si="42"/>
        <v>19</v>
      </c>
      <c r="S106" s="21">
        <f t="shared" si="42"/>
        <v>0</v>
      </c>
      <c r="T106" s="21">
        <f t="shared" si="42"/>
        <v>642</v>
      </c>
      <c r="U106" s="21">
        <f t="shared" si="42"/>
        <v>921</v>
      </c>
      <c r="V106" s="21">
        <f t="shared" si="42"/>
        <v>747</v>
      </c>
      <c r="W106" s="21">
        <f t="shared" si="42"/>
        <v>16</v>
      </c>
      <c r="X106" s="21">
        <f t="shared" si="42"/>
        <v>190</v>
      </c>
      <c r="Y106" s="36"/>
      <c r="Z106" s="36"/>
      <c r="AA106" s="36"/>
      <c r="AB106" s="36"/>
      <c r="AC106" s="36"/>
      <c r="AD106" s="36"/>
      <c r="AE106" s="36"/>
      <c r="AF106" s="36"/>
      <c r="AG106" s="36"/>
      <c r="AH106" s="36"/>
      <c r="AI106" s="36"/>
      <c r="AJ106" s="36"/>
      <c r="AK106" s="36"/>
      <c r="AL106" s="36"/>
      <c r="AM106" s="36"/>
      <c r="AN106" s="36"/>
      <c r="AO106" s="36"/>
      <c r="AP106" s="36"/>
      <c r="AQ106" s="36"/>
      <c r="AR106" s="36"/>
      <c r="AS106" s="36"/>
      <c r="AT106" s="36"/>
      <c r="AU106" s="36"/>
      <c r="AV106" s="36"/>
      <c r="AW106" s="36"/>
      <c r="AX106" s="36"/>
      <c r="AY106" s="36"/>
      <c r="AZ106" s="36"/>
      <c r="BA106" s="36"/>
      <c r="BB106" s="36"/>
      <c r="BC106" s="36"/>
      <c r="BD106" s="36"/>
      <c r="BE106" s="36"/>
      <c r="BF106" s="36"/>
      <c r="BG106" s="36"/>
      <c r="BH106" s="36"/>
      <c r="BI106" s="36"/>
      <c r="BJ106" s="36"/>
      <c r="BK106" s="36"/>
      <c r="BL106" s="36"/>
      <c r="BM106" s="36"/>
      <c r="BN106" s="36"/>
      <c r="BO106" s="36"/>
      <c r="BP106" s="36"/>
      <c r="BQ106" s="36"/>
      <c r="BR106" s="36"/>
      <c r="BS106" s="36"/>
      <c r="BT106" s="36"/>
      <c r="BU106" s="36"/>
      <c r="BV106" s="36"/>
    </row>
    <row r="107" s="3" customFormat="1" customHeight="1" spans="1:74">
      <c r="A107" s="19">
        <v>98</v>
      </c>
      <c r="B107" s="19">
        <v>52</v>
      </c>
      <c r="C107" s="19" t="s">
        <v>129</v>
      </c>
      <c r="D107" s="20" t="s">
        <v>130</v>
      </c>
      <c r="E107" s="19">
        <v>10</v>
      </c>
      <c r="F107" s="19">
        <v>12</v>
      </c>
      <c r="G107" s="19">
        <v>1</v>
      </c>
      <c r="H107" s="19">
        <f>E107*5</f>
        <v>50</v>
      </c>
      <c r="I107" s="19">
        <v>9</v>
      </c>
      <c r="J107" s="19">
        <f>I107-E107</f>
        <v>-1</v>
      </c>
      <c r="K107" s="19" t="s">
        <v>23</v>
      </c>
      <c r="L107" s="28">
        <f>I107*5</f>
        <v>45</v>
      </c>
      <c r="M107" s="29">
        <f>VLOOKUP(B:B,[1]Sheet2!$B:$E,4,0)</f>
        <v>13</v>
      </c>
      <c r="N107" s="29">
        <v>15</v>
      </c>
      <c r="O107" s="19">
        <v>2</v>
      </c>
      <c r="P107" s="19">
        <f>N107*8</f>
        <v>120</v>
      </c>
      <c r="Q107" s="19">
        <v>16</v>
      </c>
      <c r="R107" s="19">
        <f>Q107-M107</f>
        <v>3</v>
      </c>
      <c r="S107" s="19" t="s">
        <v>24</v>
      </c>
      <c r="T107" s="28">
        <f>Q107*8</f>
        <v>128</v>
      </c>
      <c r="U107" s="19">
        <f>H107+P107</f>
        <v>170</v>
      </c>
      <c r="V107" s="28">
        <f>L107+T107</f>
        <v>173</v>
      </c>
      <c r="W107" s="19">
        <f>V107-U107</f>
        <v>3</v>
      </c>
      <c r="X107" s="19"/>
      <c r="Y107" s="35"/>
      <c r="Z107" s="35"/>
      <c r="AA107" s="35"/>
      <c r="AB107" s="35"/>
      <c r="AC107" s="35"/>
      <c r="AD107" s="35"/>
      <c r="AE107" s="35"/>
      <c r="AF107" s="35"/>
      <c r="AG107" s="35"/>
      <c r="AH107" s="35"/>
      <c r="AI107" s="35"/>
      <c r="AJ107" s="35"/>
      <c r="AK107" s="35"/>
      <c r="AL107" s="35"/>
      <c r="AM107" s="35"/>
      <c r="AN107" s="35"/>
      <c r="AO107" s="35"/>
      <c r="AP107" s="35"/>
      <c r="AQ107" s="35"/>
      <c r="AR107" s="35"/>
      <c r="AS107" s="35"/>
      <c r="AT107" s="35"/>
      <c r="AU107" s="35"/>
      <c r="AV107" s="35"/>
      <c r="AW107" s="35"/>
      <c r="AX107" s="35"/>
      <c r="AY107" s="35"/>
      <c r="AZ107" s="35"/>
      <c r="BA107" s="35"/>
      <c r="BB107" s="35"/>
      <c r="BC107" s="35"/>
      <c r="BD107" s="35"/>
      <c r="BE107" s="35"/>
      <c r="BF107" s="35"/>
      <c r="BG107" s="35"/>
      <c r="BH107" s="35"/>
      <c r="BI107" s="35"/>
      <c r="BJ107" s="35"/>
      <c r="BK107" s="35"/>
      <c r="BL107" s="35"/>
      <c r="BM107" s="35"/>
      <c r="BN107" s="35"/>
      <c r="BO107" s="35"/>
      <c r="BP107" s="35"/>
      <c r="BQ107" s="35"/>
      <c r="BR107" s="35"/>
      <c r="BS107" s="35"/>
      <c r="BT107" s="35"/>
      <c r="BU107" s="35"/>
      <c r="BV107" s="35"/>
    </row>
    <row r="108" s="4" customFormat="1" customHeight="1" spans="1:74">
      <c r="A108" s="19">
        <v>99</v>
      </c>
      <c r="B108" s="19">
        <v>56</v>
      </c>
      <c r="C108" s="19" t="s">
        <v>131</v>
      </c>
      <c r="D108" s="20" t="s">
        <v>130</v>
      </c>
      <c r="E108" s="19">
        <v>6</v>
      </c>
      <c r="F108" s="19">
        <v>8</v>
      </c>
      <c r="G108" s="19">
        <v>1</v>
      </c>
      <c r="H108" s="19">
        <f>E108*5</f>
        <v>30</v>
      </c>
      <c r="I108" s="19">
        <v>2</v>
      </c>
      <c r="J108" s="19">
        <f t="shared" ref="J100:J124" si="43">I108-E108</f>
        <v>-4</v>
      </c>
      <c r="K108" s="19" t="s">
        <v>23</v>
      </c>
      <c r="L108" s="28">
        <f>I108*5</f>
        <v>10</v>
      </c>
      <c r="M108" s="29">
        <v>25</v>
      </c>
      <c r="N108" s="29">
        <v>29</v>
      </c>
      <c r="O108" s="19">
        <v>2</v>
      </c>
      <c r="P108" s="19">
        <f>N108*8</f>
        <v>232</v>
      </c>
      <c r="Q108" s="19">
        <v>30</v>
      </c>
      <c r="R108" s="19">
        <f t="shared" ref="R100:R124" si="44">Q108-M108</f>
        <v>5</v>
      </c>
      <c r="S108" s="19" t="s">
        <v>24</v>
      </c>
      <c r="T108" s="28">
        <f>Q108*8</f>
        <v>240</v>
      </c>
      <c r="U108" s="19">
        <f t="shared" ref="U107:U123" si="45">H108+P108</f>
        <v>262</v>
      </c>
      <c r="V108" s="28">
        <f t="shared" ref="V100:V124" si="46">L108+T108</f>
        <v>250</v>
      </c>
      <c r="W108" s="19"/>
      <c r="X108" s="19">
        <f>U108-V108</f>
        <v>12</v>
      </c>
      <c r="Y108" s="35"/>
      <c r="Z108" s="35"/>
      <c r="AA108" s="35"/>
      <c r="AB108" s="35"/>
      <c r="AC108" s="35"/>
      <c r="AD108" s="35"/>
      <c r="AE108" s="35"/>
      <c r="AF108" s="35"/>
      <c r="AG108" s="35"/>
      <c r="AH108" s="35"/>
      <c r="AI108" s="35"/>
      <c r="AJ108" s="35"/>
      <c r="AK108" s="35"/>
      <c r="AL108" s="35"/>
      <c r="AM108" s="35"/>
      <c r="AN108" s="35"/>
      <c r="AO108" s="35"/>
      <c r="AP108" s="35"/>
      <c r="AQ108" s="35"/>
      <c r="AR108" s="35"/>
      <c r="AS108" s="35"/>
      <c r="AT108" s="35"/>
      <c r="AU108" s="35"/>
      <c r="AV108" s="35"/>
      <c r="AW108" s="35"/>
      <c r="AX108" s="35"/>
      <c r="AY108" s="35"/>
      <c r="AZ108" s="35"/>
      <c r="BA108" s="35"/>
      <c r="BB108" s="35"/>
      <c r="BC108" s="35"/>
      <c r="BD108" s="35"/>
      <c r="BE108" s="35"/>
      <c r="BF108" s="35"/>
      <c r="BG108" s="35"/>
      <c r="BH108" s="35"/>
      <c r="BI108" s="35"/>
      <c r="BJ108" s="35"/>
      <c r="BK108" s="35"/>
      <c r="BL108" s="35"/>
      <c r="BM108" s="35"/>
      <c r="BN108" s="35"/>
      <c r="BO108" s="35"/>
      <c r="BP108" s="35"/>
      <c r="BQ108" s="35"/>
      <c r="BR108" s="35"/>
      <c r="BS108" s="35"/>
      <c r="BT108" s="35"/>
      <c r="BU108" s="35"/>
      <c r="BV108" s="35"/>
    </row>
    <row r="109" s="3" customFormat="1" customHeight="1" spans="1:74">
      <c r="A109" s="19">
        <v>100</v>
      </c>
      <c r="B109" s="19">
        <v>54</v>
      </c>
      <c r="C109" s="19" t="s">
        <v>132</v>
      </c>
      <c r="D109" s="20" t="s">
        <v>130</v>
      </c>
      <c r="E109" s="19">
        <v>8</v>
      </c>
      <c r="F109" s="19">
        <v>11</v>
      </c>
      <c r="G109" s="19">
        <v>2</v>
      </c>
      <c r="H109" s="19">
        <f>F109*8</f>
        <v>88</v>
      </c>
      <c r="I109" s="19">
        <v>15</v>
      </c>
      <c r="J109" s="19">
        <f t="shared" si="43"/>
        <v>7</v>
      </c>
      <c r="K109" s="19" t="s">
        <v>24</v>
      </c>
      <c r="L109" s="28">
        <f>I109*8</f>
        <v>120</v>
      </c>
      <c r="M109" s="29">
        <f>VLOOKUP(B:B,[1]Sheet2!$B:$E,4,0)</f>
        <v>30</v>
      </c>
      <c r="N109" s="29">
        <v>35</v>
      </c>
      <c r="O109" s="19">
        <v>2</v>
      </c>
      <c r="P109" s="19">
        <f>N109*8</f>
        <v>280</v>
      </c>
      <c r="Q109" s="19">
        <v>48</v>
      </c>
      <c r="R109" s="19">
        <f t="shared" si="44"/>
        <v>18</v>
      </c>
      <c r="S109" s="19" t="s">
        <v>24</v>
      </c>
      <c r="T109" s="28">
        <f>Q109*8</f>
        <v>384</v>
      </c>
      <c r="U109" s="19">
        <f t="shared" si="45"/>
        <v>368</v>
      </c>
      <c r="V109" s="28">
        <f t="shared" si="46"/>
        <v>504</v>
      </c>
      <c r="W109" s="19">
        <f>V109-U109</f>
        <v>136</v>
      </c>
      <c r="X109" s="19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  <c r="AJ109" s="35"/>
      <c r="AK109" s="35"/>
      <c r="AL109" s="35"/>
      <c r="AM109" s="35"/>
      <c r="AN109" s="35"/>
      <c r="AO109" s="35"/>
      <c r="AP109" s="35"/>
      <c r="AQ109" s="35"/>
      <c r="AR109" s="35"/>
      <c r="AS109" s="35"/>
      <c r="AT109" s="35"/>
      <c r="AU109" s="35"/>
      <c r="AV109" s="35"/>
      <c r="AW109" s="35"/>
      <c r="AX109" s="35"/>
      <c r="AY109" s="35"/>
      <c r="AZ109" s="35"/>
      <c r="BA109" s="35"/>
      <c r="BB109" s="35"/>
      <c r="BC109" s="35"/>
      <c r="BD109" s="35"/>
      <c r="BE109" s="35"/>
      <c r="BF109" s="35"/>
      <c r="BG109" s="35"/>
      <c r="BH109" s="35"/>
      <c r="BI109" s="35"/>
      <c r="BJ109" s="35"/>
      <c r="BK109" s="35"/>
      <c r="BL109" s="35"/>
      <c r="BM109" s="35"/>
      <c r="BN109" s="35"/>
      <c r="BO109" s="35"/>
      <c r="BP109" s="35"/>
      <c r="BQ109" s="35"/>
      <c r="BR109" s="35"/>
      <c r="BS109" s="35"/>
      <c r="BT109" s="35"/>
      <c r="BU109" s="35"/>
      <c r="BV109" s="35"/>
    </row>
    <row r="110" s="4" customFormat="1" customHeight="1" spans="1:74">
      <c r="A110" s="19">
        <v>101</v>
      </c>
      <c r="B110" s="19">
        <v>329</v>
      </c>
      <c r="C110" s="19" t="s">
        <v>133</v>
      </c>
      <c r="D110" s="20" t="s">
        <v>130</v>
      </c>
      <c r="E110" s="19">
        <v>10</v>
      </c>
      <c r="F110" s="19">
        <v>12</v>
      </c>
      <c r="G110" s="19" t="s">
        <v>27</v>
      </c>
      <c r="H110" s="19">
        <f>E110*5</f>
        <v>50</v>
      </c>
      <c r="I110" s="19">
        <v>2</v>
      </c>
      <c r="J110" s="19">
        <f t="shared" si="43"/>
        <v>-8</v>
      </c>
      <c r="K110" s="19" t="s">
        <v>23</v>
      </c>
      <c r="L110" s="28">
        <f>I110*5</f>
        <v>10</v>
      </c>
      <c r="M110" s="29">
        <v>22</v>
      </c>
      <c r="N110" s="29">
        <v>28</v>
      </c>
      <c r="O110" s="19" t="s">
        <v>24</v>
      </c>
      <c r="P110" s="19">
        <f>N110*8</f>
        <v>224</v>
      </c>
      <c r="Q110" s="19">
        <v>46</v>
      </c>
      <c r="R110" s="19">
        <f t="shared" si="44"/>
        <v>24</v>
      </c>
      <c r="S110" s="19" t="s">
        <v>24</v>
      </c>
      <c r="T110" s="28">
        <f>Q110*8</f>
        <v>368</v>
      </c>
      <c r="U110" s="19">
        <f t="shared" si="45"/>
        <v>274</v>
      </c>
      <c r="V110" s="28">
        <f t="shared" si="46"/>
        <v>378</v>
      </c>
      <c r="W110" s="19">
        <f>V110-U110</f>
        <v>104</v>
      </c>
      <c r="X110" s="19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5"/>
      <c r="AJ110" s="35"/>
      <c r="AK110" s="35"/>
      <c r="AL110" s="35"/>
      <c r="AM110" s="35"/>
      <c r="AN110" s="35"/>
      <c r="AO110" s="35"/>
      <c r="AP110" s="35"/>
      <c r="AQ110" s="35"/>
      <c r="AR110" s="35"/>
      <c r="AS110" s="35"/>
      <c r="AT110" s="35"/>
      <c r="AU110" s="35"/>
      <c r="AV110" s="35"/>
      <c r="AW110" s="35"/>
      <c r="AX110" s="35"/>
      <c r="AY110" s="35"/>
      <c r="AZ110" s="35"/>
      <c r="BA110" s="35"/>
      <c r="BB110" s="35"/>
      <c r="BC110" s="35"/>
      <c r="BD110" s="35"/>
      <c r="BE110" s="35"/>
      <c r="BF110" s="35"/>
      <c r="BG110" s="35"/>
      <c r="BH110" s="35"/>
      <c r="BI110" s="35"/>
      <c r="BJ110" s="35"/>
      <c r="BK110" s="35"/>
      <c r="BL110" s="35"/>
      <c r="BM110" s="35"/>
      <c r="BN110" s="35"/>
      <c r="BO110" s="35"/>
      <c r="BP110" s="35"/>
      <c r="BQ110" s="35"/>
      <c r="BR110" s="35"/>
      <c r="BS110" s="35"/>
      <c r="BT110" s="35"/>
      <c r="BU110" s="35"/>
      <c r="BV110" s="35"/>
    </row>
    <row r="111" s="3" customFormat="1" customHeight="1" spans="1:74">
      <c r="A111" s="19">
        <v>102</v>
      </c>
      <c r="B111" s="19">
        <v>351</v>
      </c>
      <c r="C111" s="19" t="s">
        <v>134</v>
      </c>
      <c r="D111" s="20" t="s">
        <v>130</v>
      </c>
      <c r="E111" s="19">
        <v>10</v>
      </c>
      <c r="F111" s="19">
        <v>12</v>
      </c>
      <c r="G111" s="19">
        <v>2</v>
      </c>
      <c r="H111" s="19">
        <f>F111*8</f>
        <v>96</v>
      </c>
      <c r="I111" s="19">
        <v>10</v>
      </c>
      <c r="J111" s="19">
        <f t="shared" si="43"/>
        <v>0</v>
      </c>
      <c r="K111" s="19" t="s">
        <v>27</v>
      </c>
      <c r="L111" s="28">
        <f>I111*5</f>
        <v>50</v>
      </c>
      <c r="M111" s="29">
        <v>17</v>
      </c>
      <c r="N111" s="29">
        <v>20</v>
      </c>
      <c r="O111" s="19">
        <v>2</v>
      </c>
      <c r="P111" s="19">
        <f>N111*8</f>
        <v>160</v>
      </c>
      <c r="Q111" s="19">
        <v>13</v>
      </c>
      <c r="R111" s="19">
        <f t="shared" si="44"/>
        <v>-4</v>
      </c>
      <c r="S111" s="19" t="s">
        <v>23</v>
      </c>
      <c r="T111" s="28">
        <f>Q111*6</f>
        <v>78</v>
      </c>
      <c r="U111" s="19">
        <f t="shared" si="45"/>
        <v>256</v>
      </c>
      <c r="V111" s="28">
        <f t="shared" si="46"/>
        <v>128</v>
      </c>
      <c r="W111" s="19"/>
      <c r="X111" s="19">
        <f t="shared" ref="X111:X119" si="47">U111-V111</f>
        <v>128</v>
      </c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  <c r="AK111" s="35"/>
      <c r="AL111" s="35"/>
      <c r="AM111" s="35"/>
      <c r="AN111" s="35"/>
      <c r="AO111" s="35"/>
      <c r="AP111" s="35"/>
      <c r="AQ111" s="35"/>
      <c r="AR111" s="35"/>
      <c r="AS111" s="35"/>
      <c r="AT111" s="35"/>
      <c r="AU111" s="35"/>
      <c r="AV111" s="35"/>
      <c r="AW111" s="35"/>
      <c r="AX111" s="35"/>
      <c r="AY111" s="35"/>
      <c r="AZ111" s="35"/>
      <c r="BA111" s="35"/>
      <c r="BB111" s="35"/>
      <c r="BC111" s="35"/>
      <c r="BD111" s="35"/>
      <c r="BE111" s="35"/>
      <c r="BF111" s="35"/>
      <c r="BG111" s="35"/>
      <c r="BH111" s="35"/>
      <c r="BI111" s="35"/>
      <c r="BJ111" s="35"/>
      <c r="BK111" s="35"/>
      <c r="BL111" s="35"/>
      <c r="BM111" s="35"/>
      <c r="BN111" s="35"/>
      <c r="BO111" s="35"/>
      <c r="BP111" s="35"/>
      <c r="BQ111" s="35"/>
      <c r="BR111" s="35"/>
      <c r="BS111" s="35"/>
      <c r="BT111" s="35"/>
      <c r="BU111" s="35"/>
      <c r="BV111" s="35"/>
    </row>
    <row r="112" s="4" customFormat="1" customHeight="1" spans="1:74">
      <c r="A112" s="19">
        <v>103</v>
      </c>
      <c r="B112" s="19">
        <v>367</v>
      </c>
      <c r="C112" s="19" t="s">
        <v>135</v>
      </c>
      <c r="D112" s="20" t="s">
        <v>130</v>
      </c>
      <c r="E112" s="19">
        <v>22</v>
      </c>
      <c r="F112" s="19">
        <v>25</v>
      </c>
      <c r="G112" s="19">
        <v>1</v>
      </c>
      <c r="H112" s="19">
        <f>E112*5</f>
        <v>110</v>
      </c>
      <c r="I112" s="19">
        <v>0</v>
      </c>
      <c r="J112" s="19">
        <f t="shared" si="43"/>
        <v>-22</v>
      </c>
      <c r="K112" s="19" t="s">
        <v>23</v>
      </c>
      <c r="L112" s="28">
        <f t="shared" ref="L112:L119" si="48">I112*5</f>
        <v>0</v>
      </c>
      <c r="M112" s="29">
        <v>17</v>
      </c>
      <c r="N112" s="29">
        <v>20</v>
      </c>
      <c r="O112" s="19">
        <v>1</v>
      </c>
      <c r="P112" s="19">
        <f>M112*7</f>
        <v>119</v>
      </c>
      <c r="Q112" s="19">
        <v>0</v>
      </c>
      <c r="R112" s="19">
        <f t="shared" si="44"/>
        <v>-17</v>
      </c>
      <c r="S112" s="19" t="s">
        <v>23</v>
      </c>
      <c r="T112" s="28">
        <f>Q112*6</f>
        <v>0</v>
      </c>
      <c r="U112" s="19">
        <f t="shared" si="45"/>
        <v>229</v>
      </c>
      <c r="V112" s="28">
        <f t="shared" si="46"/>
        <v>0</v>
      </c>
      <c r="W112" s="19"/>
      <c r="X112" s="19">
        <f t="shared" si="47"/>
        <v>229</v>
      </c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  <c r="AI112" s="35"/>
      <c r="AJ112" s="35"/>
      <c r="AK112" s="35"/>
      <c r="AL112" s="35"/>
      <c r="AM112" s="35"/>
      <c r="AN112" s="35"/>
      <c r="AO112" s="35"/>
      <c r="AP112" s="35"/>
      <c r="AQ112" s="35"/>
      <c r="AR112" s="35"/>
      <c r="AS112" s="35"/>
      <c r="AT112" s="35"/>
      <c r="AU112" s="35"/>
      <c r="AV112" s="35"/>
      <c r="AW112" s="35"/>
      <c r="AX112" s="35"/>
      <c r="AY112" s="35"/>
      <c r="AZ112" s="35"/>
      <c r="BA112" s="35"/>
      <c r="BB112" s="35"/>
      <c r="BC112" s="35"/>
      <c r="BD112" s="35"/>
      <c r="BE112" s="35"/>
      <c r="BF112" s="35"/>
      <c r="BG112" s="35"/>
      <c r="BH112" s="35"/>
      <c r="BI112" s="35"/>
      <c r="BJ112" s="35"/>
      <c r="BK112" s="35"/>
      <c r="BL112" s="35"/>
      <c r="BM112" s="35"/>
      <c r="BN112" s="35"/>
      <c r="BO112" s="35"/>
      <c r="BP112" s="35"/>
      <c r="BQ112" s="35"/>
      <c r="BR112" s="35"/>
      <c r="BS112" s="35"/>
      <c r="BT112" s="35"/>
      <c r="BU112" s="35"/>
      <c r="BV112" s="35"/>
    </row>
    <row r="113" s="3" customFormat="1" customHeight="1" spans="1:74">
      <c r="A113" s="19">
        <v>104</v>
      </c>
      <c r="B113" s="19">
        <v>587</v>
      </c>
      <c r="C113" s="19" t="s">
        <v>136</v>
      </c>
      <c r="D113" s="20" t="s">
        <v>130</v>
      </c>
      <c r="E113" s="19">
        <v>10</v>
      </c>
      <c r="F113" s="19">
        <v>12</v>
      </c>
      <c r="G113" s="19">
        <v>1</v>
      </c>
      <c r="H113" s="19">
        <f>E113*5</f>
        <v>50</v>
      </c>
      <c r="I113" s="19">
        <v>0</v>
      </c>
      <c r="J113" s="19">
        <f t="shared" si="43"/>
        <v>-10</v>
      </c>
      <c r="K113" s="19" t="s">
        <v>23</v>
      </c>
      <c r="L113" s="28">
        <f t="shared" si="48"/>
        <v>0</v>
      </c>
      <c r="M113" s="29">
        <v>17</v>
      </c>
      <c r="N113" s="29">
        <v>20</v>
      </c>
      <c r="O113" s="19">
        <v>2</v>
      </c>
      <c r="P113" s="19">
        <f>N113*8</f>
        <v>160</v>
      </c>
      <c r="Q113" s="19">
        <v>20</v>
      </c>
      <c r="R113" s="19">
        <f t="shared" si="44"/>
        <v>3</v>
      </c>
      <c r="S113" s="19" t="s">
        <v>24</v>
      </c>
      <c r="T113" s="28">
        <f>Q113*8</f>
        <v>160</v>
      </c>
      <c r="U113" s="19">
        <f t="shared" si="45"/>
        <v>210</v>
      </c>
      <c r="V113" s="28">
        <f t="shared" si="46"/>
        <v>160</v>
      </c>
      <c r="W113" s="19"/>
      <c r="X113" s="19">
        <f t="shared" si="47"/>
        <v>50</v>
      </c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  <c r="AK113" s="35"/>
      <c r="AL113" s="35"/>
      <c r="AM113" s="35"/>
      <c r="AN113" s="35"/>
      <c r="AO113" s="35"/>
      <c r="AP113" s="35"/>
      <c r="AQ113" s="35"/>
      <c r="AR113" s="35"/>
      <c r="AS113" s="35"/>
      <c r="AT113" s="35"/>
      <c r="AU113" s="35"/>
      <c r="AV113" s="35"/>
      <c r="AW113" s="35"/>
      <c r="AX113" s="35"/>
      <c r="AY113" s="35"/>
      <c r="AZ113" s="35"/>
      <c r="BA113" s="35"/>
      <c r="BB113" s="35"/>
      <c r="BC113" s="35"/>
      <c r="BD113" s="35"/>
      <c r="BE113" s="35"/>
      <c r="BF113" s="35"/>
      <c r="BG113" s="35"/>
      <c r="BH113" s="35"/>
      <c r="BI113" s="35"/>
      <c r="BJ113" s="35"/>
      <c r="BK113" s="35"/>
      <c r="BL113" s="35"/>
      <c r="BM113" s="35"/>
      <c r="BN113" s="35"/>
      <c r="BO113" s="35"/>
      <c r="BP113" s="35"/>
      <c r="BQ113" s="35"/>
      <c r="BR113" s="35"/>
      <c r="BS113" s="35"/>
      <c r="BT113" s="35"/>
      <c r="BU113" s="35"/>
      <c r="BV113" s="35"/>
    </row>
    <row r="114" s="4" customFormat="1" customHeight="1" spans="1:74">
      <c r="A114" s="19">
        <v>105</v>
      </c>
      <c r="B114" s="19">
        <v>704</v>
      </c>
      <c r="C114" s="19" t="s">
        <v>137</v>
      </c>
      <c r="D114" s="20" t="s">
        <v>130</v>
      </c>
      <c r="E114" s="19">
        <v>10</v>
      </c>
      <c r="F114" s="19">
        <v>12</v>
      </c>
      <c r="G114" s="19">
        <v>1</v>
      </c>
      <c r="H114" s="19">
        <f>E114*5</f>
        <v>50</v>
      </c>
      <c r="I114" s="19">
        <v>7</v>
      </c>
      <c r="J114" s="19">
        <f t="shared" si="43"/>
        <v>-3</v>
      </c>
      <c r="K114" s="19" t="s">
        <v>23</v>
      </c>
      <c r="L114" s="28">
        <f t="shared" si="48"/>
        <v>35</v>
      </c>
      <c r="M114" s="29">
        <f>VLOOKUP(B:B,[1]Sheet2!$B:$E,4,0)</f>
        <v>13</v>
      </c>
      <c r="N114" s="29">
        <v>15</v>
      </c>
      <c r="O114" s="19">
        <v>1</v>
      </c>
      <c r="P114" s="19">
        <f>M114*7</f>
        <v>91</v>
      </c>
      <c r="Q114" s="19">
        <v>6</v>
      </c>
      <c r="R114" s="19">
        <f t="shared" si="44"/>
        <v>-7</v>
      </c>
      <c r="S114" s="19" t="s">
        <v>23</v>
      </c>
      <c r="T114" s="28">
        <f>Q114*6</f>
        <v>36</v>
      </c>
      <c r="U114" s="19">
        <f t="shared" si="45"/>
        <v>141</v>
      </c>
      <c r="V114" s="28">
        <f t="shared" si="46"/>
        <v>71</v>
      </c>
      <c r="W114" s="19"/>
      <c r="X114" s="19">
        <f t="shared" si="47"/>
        <v>70</v>
      </c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  <c r="AK114" s="35"/>
      <c r="AL114" s="35"/>
      <c r="AM114" s="35"/>
      <c r="AN114" s="35"/>
      <c r="AO114" s="35"/>
      <c r="AP114" s="35"/>
      <c r="AQ114" s="35"/>
      <c r="AR114" s="35"/>
      <c r="AS114" s="35"/>
      <c r="AT114" s="35"/>
      <c r="AU114" s="35"/>
      <c r="AV114" s="35"/>
      <c r="AW114" s="35"/>
      <c r="AX114" s="35"/>
      <c r="AY114" s="35"/>
      <c r="AZ114" s="35"/>
      <c r="BA114" s="35"/>
      <c r="BB114" s="35"/>
      <c r="BC114" s="35"/>
      <c r="BD114" s="35"/>
      <c r="BE114" s="35"/>
      <c r="BF114" s="35"/>
      <c r="BG114" s="35"/>
      <c r="BH114" s="35"/>
      <c r="BI114" s="35"/>
      <c r="BJ114" s="35"/>
      <c r="BK114" s="35"/>
      <c r="BL114" s="35"/>
      <c r="BM114" s="35"/>
      <c r="BN114" s="35"/>
      <c r="BO114" s="35"/>
      <c r="BP114" s="35"/>
      <c r="BQ114" s="35"/>
      <c r="BR114" s="35"/>
      <c r="BS114" s="35"/>
      <c r="BT114" s="35"/>
      <c r="BU114" s="35"/>
      <c r="BV114" s="35"/>
    </row>
    <row r="115" s="3" customFormat="1" customHeight="1" spans="1:74">
      <c r="A115" s="19">
        <v>106</v>
      </c>
      <c r="B115" s="19">
        <v>706</v>
      </c>
      <c r="C115" s="19" t="s">
        <v>138</v>
      </c>
      <c r="D115" s="20" t="s">
        <v>130</v>
      </c>
      <c r="E115" s="19">
        <v>4</v>
      </c>
      <c r="F115" s="19">
        <v>6</v>
      </c>
      <c r="G115" s="19">
        <v>2</v>
      </c>
      <c r="H115" s="19">
        <f>F115*8</f>
        <v>48</v>
      </c>
      <c r="I115" s="19">
        <v>2</v>
      </c>
      <c r="J115" s="19">
        <f t="shared" si="43"/>
        <v>-2</v>
      </c>
      <c r="K115" s="19" t="s">
        <v>23</v>
      </c>
      <c r="L115" s="28">
        <f t="shared" si="48"/>
        <v>10</v>
      </c>
      <c r="M115" s="29">
        <v>22</v>
      </c>
      <c r="N115" s="29">
        <v>28</v>
      </c>
      <c r="O115" s="19">
        <v>2</v>
      </c>
      <c r="P115" s="19">
        <f>N115*8</f>
        <v>224</v>
      </c>
      <c r="Q115" s="19">
        <v>12</v>
      </c>
      <c r="R115" s="19">
        <f t="shared" si="44"/>
        <v>-10</v>
      </c>
      <c r="S115" s="19" t="s">
        <v>23</v>
      </c>
      <c r="T115" s="28">
        <f>Q115*6</f>
        <v>72</v>
      </c>
      <c r="U115" s="19">
        <f t="shared" si="45"/>
        <v>272</v>
      </c>
      <c r="V115" s="28">
        <f t="shared" si="46"/>
        <v>82</v>
      </c>
      <c r="W115" s="19"/>
      <c r="X115" s="19">
        <f t="shared" si="47"/>
        <v>190</v>
      </c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  <c r="AK115" s="35"/>
      <c r="AL115" s="35"/>
      <c r="AM115" s="35"/>
      <c r="AN115" s="35"/>
      <c r="AO115" s="35"/>
      <c r="AP115" s="35"/>
      <c r="AQ115" s="35"/>
      <c r="AR115" s="35"/>
      <c r="AS115" s="35"/>
      <c r="AT115" s="35"/>
      <c r="AU115" s="35"/>
      <c r="AV115" s="35"/>
      <c r="AW115" s="35"/>
      <c r="AX115" s="35"/>
      <c r="AY115" s="35"/>
      <c r="AZ115" s="35"/>
      <c r="BA115" s="35"/>
      <c r="BB115" s="35"/>
      <c r="BC115" s="35"/>
      <c r="BD115" s="35"/>
      <c r="BE115" s="35"/>
      <c r="BF115" s="35"/>
      <c r="BG115" s="35"/>
      <c r="BH115" s="35"/>
      <c r="BI115" s="35"/>
      <c r="BJ115" s="35"/>
      <c r="BK115" s="35"/>
      <c r="BL115" s="35"/>
      <c r="BM115" s="35"/>
      <c r="BN115" s="35"/>
      <c r="BO115" s="35"/>
      <c r="BP115" s="35"/>
      <c r="BQ115" s="35"/>
      <c r="BR115" s="35"/>
      <c r="BS115" s="35"/>
      <c r="BT115" s="35"/>
      <c r="BU115" s="35"/>
      <c r="BV115" s="35"/>
    </row>
    <row r="116" s="4" customFormat="1" customHeight="1" spans="1:74">
      <c r="A116" s="19">
        <v>107</v>
      </c>
      <c r="B116" s="19">
        <v>710</v>
      </c>
      <c r="C116" s="19" t="s">
        <v>139</v>
      </c>
      <c r="D116" s="20" t="s">
        <v>130</v>
      </c>
      <c r="E116" s="19">
        <v>4</v>
      </c>
      <c r="F116" s="19">
        <v>6</v>
      </c>
      <c r="G116" s="19">
        <v>1</v>
      </c>
      <c r="H116" s="19">
        <f>E116*5</f>
        <v>20</v>
      </c>
      <c r="I116" s="19">
        <v>0</v>
      </c>
      <c r="J116" s="19">
        <f t="shared" si="43"/>
        <v>-4</v>
      </c>
      <c r="K116" s="19" t="s">
        <v>23</v>
      </c>
      <c r="L116" s="28">
        <f t="shared" si="48"/>
        <v>0</v>
      </c>
      <c r="M116" s="29">
        <v>22</v>
      </c>
      <c r="N116" s="29">
        <v>28</v>
      </c>
      <c r="O116" s="19">
        <v>2</v>
      </c>
      <c r="P116" s="19">
        <f>N116*8</f>
        <v>224</v>
      </c>
      <c r="Q116" s="19">
        <v>13</v>
      </c>
      <c r="R116" s="19">
        <f t="shared" si="44"/>
        <v>-9</v>
      </c>
      <c r="S116" s="19" t="s">
        <v>23</v>
      </c>
      <c r="T116" s="28">
        <f>Q116*6</f>
        <v>78</v>
      </c>
      <c r="U116" s="19">
        <f t="shared" si="45"/>
        <v>244</v>
      </c>
      <c r="V116" s="28">
        <f t="shared" si="46"/>
        <v>78</v>
      </c>
      <c r="W116" s="19"/>
      <c r="X116" s="19">
        <f t="shared" si="47"/>
        <v>166</v>
      </c>
      <c r="Y116" s="35"/>
      <c r="Z116" s="35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  <c r="AK116" s="35"/>
      <c r="AL116" s="35"/>
      <c r="AM116" s="35"/>
      <c r="AN116" s="35"/>
      <c r="AO116" s="35"/>
      <c r="AP116" s="35"/>
      <c r="AQ116" s="35"/>
      <c r="AR116" s="35"/>
      <c r="AS116" s="35"/>
      <c r="AT116" s="35"/>
      <c r="AU116" s="35"/>
      <c r="AV116" s="35"/>
      <c r="AW116" s="35"/>
      <c r="AX116" s="35"/>
      <c r="AY116" s="35"/>
      <c r="AZ116" s="35"/>
      <c r="BA116" s="35"/>
      <c r="BB116" s="35"/>
      <c r="BC116" s="35"/>
      <c r="BD116" s="35"/>
      <c r="BE116" s="35"/>
      <c r="BF116" s="35"/>
      <c r="BG116" s="35"/>
      <c r="BH116" s="35"/>
      <c r="BI116" s="35"/>
      <c r="BJ116" s="35"/>
      <c r="BK116" s="35"/>
      <c r="BL116" s="35"/>
      <c r="BM116" s="35"/>
      <c r="BN116" s="35"/>
      <c r="BO116" s="35"/>
      <c r="BP116" s="35"/>
      <c r="BQ116" s="35"/>
      <c r="BR116" s="35"/>
      <c r="BS116" s="35"/>
      <c r="BT116" s="35"/>
      <c r="BU116" s="35"/>
      <c r="BV116" s="35"/>
    </row>
    <row r="117" s="3" customFormat="1" customHeight="1" spans="1:74">
      <c r="A117" s="19">
        <v>108</v>
      </c>
      <c r="B117" s="19">
        <v>713</v>
      </c>
      <c r="C117" s="19" t="s">
        <v>140</v>
      </c>
      <c r="D117" s="20" t="s">
        <v>130</v>
      </c>
      <c r="E117" s="19">
        <v>4</v>
      </c>
      <c r="F117" s="19">
        <v>6</v>
      </c>
      <c r="G117" s="19">
        <v>2</v>
      </c>
      <c r="H117" s="19">
        <f>F117*8</f>
        <v>48</v>
      </c>
      <c r="I117" s="19">
        <v>2</v>
      </c>
      <c r="J117" s="19">
        <f t="shared" si="43"/>
        <v>-2</v>
      </c>
      <c r="K117" s="19" t="s">
        <v>23</v>
      </c>
      <c r="L117" s="28">
        <f t="shared" si="48"/>
        <v>10</v>
      </c>
      <c r="M117" s="29">
        <v>16</v>
      </c>
      <c r="N117" s="29">
        <v>18</v>
      </c>
      <c r="O117" s="19">
        <v>2</v>
      </c>
      <c r="P117" s="19">
        <f>N117*8</f>
        <v>144</v>
      </c>
      <c r="Q117" s="19">
        <v>15</v>
      </c>
      <c r="R117" s="19">
        <f t="shared" si="44"/>
        <v>-1</v>
      </c>
      <c r="S117" s="19" t="s">
        <v>23</v>
      </c>
      <c r="T117" s="28">
        <f>Q117*6</f>
        <v>90</v>
      </c>
      <c r="U117" s="19">
        <f t="shared" si="45"/>
        <v>192</v>
      </c>
      <c r="V117" s="28">
        <f t="shared" si="46"/>
        <v>100</v>
      </c>
      <c r="W117" s="19"/>
      <c r="X117" s="19">
        <f t="shared" si="47"/>
        <v>92</v>
      </c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  <c r="AK117" s="35"/>
      <c r="AL117" s="35"/>
      <c r="AM117" s="35"/>
      <c r="AN117" s="35"/>
      <c r="AO117" s="35"/>
      <c r="AP117" s="35"/>
      <c r="AQ117" s="35"/>
      <c r="AR117" s="35"/>
      <c r="AS117" s="35"/>
      <c r="AT117" s="35"/>
      <c r="AU117" s="35"/>
      <c r="AV117" s="35"/>
      <c r="AW117" s="35"/>
      <c r="AX117" s="35"/>
      <c r="AY117" s="35"/>
      <c r="AZ117" s="35"/>
      <c r="BA117" s="35"/>
      <c r="BB117" s="35"/>
      <c r="BC117" s="35"/>
      <c r="BD117" s="35"/>
      <c r="BE117" s="35"/>
      <c r="BF117" s="35"/>
      <c r="BG117" s="35"/>
      <c r="BH117" s="35"/>
      <c r="BI117" s="35"/>
      <c r="BJ117" s="35"/>
      <c r="BK117" s="35"/>
      <c r="BL117" s="35"/>
      <c r="BM117" s="35"/>
      <c r="BN117" s="35"/>
      <c r="BO117" s="35"/>
      <c r="BP117" s="35"/>
      <c r="BQ117" s="35"/>
      <c r="BR117" s="35"/>
      <c r="BS117" s="35"/>
      <c r="BT117" s="35"/>
      <c r="BU117" s="35"/>
      <c r="BV117" s="35"/>
    </row>
    <row r="118" s="4" customFormat="1" customHeight="1" spans="1:74">
      <c r="A118" s="19">
        <v>109</v>
      </c>
      <c r="B118" s="19">
        <v>738</v>
      </c>
      <c r="C118" s="19" t="s">
        <v>141</v>
      </c>
      <c r="D118" s="20" t="s">
        <v>130</v>
      </c>
      <c r="E118" s="19">
        <v>9</v>
      </c>
      <c r="F118" s="19">
        <v>12</v>
      </c>
      <c r="G118" s="19">
        <v>1</v>
      </c>
      <c r="H118" s="19">
        <f>E118*5</f>
        <v>45</v>
      </c>
      <c r="I118" s="19">
        <v>3</v>
      </c>
      <c r="J118" s="19">
        <f t="shared" si="43"/>
        <v>-6</v>
      </c>
      <c r="K118" s="19" t="s">
        <v>23</v>
      </c>
      <c r="L118" s="28">
        <f t="shared" si="48"/>
        <v>15</v>
      </c>
      <c r="M118" s="29">
        <f>VLOOKUP(B:B,[1]Sheet2!$B:$E,4,0)</f>
        <v>13</v>
      </c>
      <c r="N118" s="29">
        <v>15</v>
      </c>
      <c r="O118" s="19">
        <v>2</v>
      </c>
      <c r="P118" s="19">
        <f>N118*8</f>
        <v>120</v>
      </c>
      <c r="Q118" s="19">
        <v>15</v>
      </c>
      <c r="R118" s="19">
        <f t="shared" si="44"/>
        <v>2</v>
      </c>
      <c r="S118" s="19" t="s">
        <v>24</v>
      </c>
      <c r="T118" s="28">
        <f>Q118*8</f>
        <v>120</v>
      </c>
      <c r="U118" s="19">
        <f t="shared" si="45"/>
        <v>165</v>
      </c>
      <c r="V118" s="28">
        <f t="shared" si="46"/>
        <v>135</v>
      </c>
      <c r="W118" s="19"/>
      <c r="X118" s="19">
        <f t="shared" si="47"/>
        <v>30</v>
      </c>
      <c r="Y118" s="35"/>
      <c r="Z118" s="35"/>
      <c r="AA118" s="35"/>
      <c r="AB118" s="35"/>
      <c r="AC118" s="35"/>
      <c r="AD118" s="35"/>
      <c r="AE118" s="35"/>
      <c r="AF118" s="35"/>
      <c r="AG118" s="35"/>
      <c r="AH118" s="35"/>
      <c r="AI118" s="35"/>
      <c r="AJ118" s="35"/>
      <c r="AK118" s="35"/>
      <c r="AL118" s="35"/>
      <c r="AM118" s="35"/>
      <c r="AN118" s="35"/>
      <c r="AO118" s="35"/>
      <c r="AP118" s="35"/>
      <c r="AQ118" s="35"/>
      <c r="AR118" s="35"/>
      <c r="AS118" s="35"/>
      <c r="AT118" s="35"/>
      <c r="AU118" s="35"/>
      <c r="AV118" s="35"/>
      <c r="AW118" s="35"/>
      <c r="AX118" s="35"/>
      <c r="AY118" s="35"/>
      <c r="AZ118" s="35"/>
      <c r="BA118" s="35"/>
      <c r="BB118" s="35"/>
      <c r="BC118" s="35"/>
      <c r="BD118" s="35"/>
      <c r="BE118" s="35"/>
      <c r="BF118" s="35"/>
      <c r="BG118" s="35"/>
      <c r="BH118" s="35"/>
      <c r="BI118" s="35"/>
      <c r="BJ118" s="35"/>
      <c r="BK118" s="35"/>
      <c r="BL118" s="35"/>
      <c r="BM118" s="35"/>
      <c r="BN118" s="35"/>
      <c r="BO118" s="35"/>
      <c r="BP118" s="35"/>
      <c r="BQ118" s="35"/>
      <c r="BR118" s="35"/>
      <c r="BS118" s="35"/>
      <c r="BT118" s="35"/>
      <c r="BU118" s="35"/>
      <c r="BV118" s="35"/>
    </row>
    <row r="119" s="3" customFormat="1" customHeight="1" spans="1:74">
      <c r="A119" s="19">
        <v>110</v>
      </c>
      <c r="B119" s="19">
        <v>754</v>
      </c>
      <c r="C119" s="19" t="s">
        <v>142</v>
      </c>
      <c r="D119" s="20" t="s">
        <v>130</v>
      </c>
      <c r="E119" s="19">
        <v>4</v>
      </c>
      <c r="F119" s="19">
        <v>6</v>
      </c>
      <c r="G119" s="19">
        <v>1</v>
      </c>
      <c r="H119" s="19">
        <f>E119*5</f>
        <v>20</v>
      </c>
      <c r="I119" s="19">
        <v>4</v>
      </c>
      <c r="J119" s="19">
        <f t="shared" si="43"/>
        <v>0</v>
      </c>
      <c r="K119" s="19" t="s">
        <v>27</v>
      </c>
      <c r="L119" s="28">
        <f t="shared" si="48"/>
        <v>20</v>
      </c>
      <c r="M119" s="29">
        <f>VLOOKUP(B:B,[1]Sheet2!$B:$E,4,0)</f>
        <v>15</v>
      </c>
      <c r="N119" s="29">
        <v>17</v>
      </c>
      <c r="O119" s="19">
        <v>1</v>
      </c>
      <c r="P119" s="19">
        <f>M119*7</f>
        <v>105</v>
      </c>
      <c r="Q119" s="19">
        <v>3</v>
      </c>
      <c r="R119" s="19">
        <f t="shared" si="44"/>
        <v>-12</v>
      </c>
      <c r="S119" s="19" t="s">
        <v>23</v>
      </c>
      <c r="T119" s="28">
        <f>Q119*6</f>
        <v>18</v>
      </c>
      <c r="U119" s="19">
        <f t="shared" si="45"/>
        <v>125</v>
      </c>
      <c r="V119" s="28">
        <f t="shared" si="46"/>
        <v>38</v>
      </c>
      <c r="W119" s="19"/>
      <c r="X119" s="19">
        <f t="shared" si="47"/>
        <v>87</v>
      </c>
      <c r="Y119" s="35"/>
      <c r="Z119" s="35"/>
      <c r="AA119" s="35"/>
      <c r="AB119" s="35"/>
      <c r="AC119" s="35"/>
      <c r="AD119" s="35"/>
      <c r="AE119" s="35"/>
      <c r="AF119" s="35"/>
      <c r="AG119" s="35"/>
      <c r="AH119" s="35"/>
      <c r="AI119" s="35"/>
      <c r="AJ119" s="35"/>
      <c r="AK119" s="35"/>
      <c r="AL119" s="35"/>
      <c r="AM119" s="35"/>
      <c r="AN119" s="35"/>
      <c r="AO119" s="35"/>
      <c r="AP119" s="35"/>
      <c r="AQ119" s="35"/>
      <c r="AR119" s="35"/>
      <c r="AS119" s="35"/>
      <c r="AT119" s="35"/>
      <c r="AU119" s="35"/>
      <c r="AV119" s="35"/>
      <c r="AW119" s="35"/>
      <c r="AX119" s="35"/>
      <c r="AY119" s="35"/>
      <c r="AZ119" s="35"/>
      <c r="BA119" s="35"/>
      <c r="BB119" s="35"/>
      <c r="BC119" s="35"/>
      <c r="BD119" s="35"/>
      <c r="BE119" s="35"/>
      <c r="BF119" s="35"/>
      <c r="BG119" s="35"/>
      <c r="BH119" s="35"/>
      <c r="BI119" s="35"/>
      <c r="BJ119" s="35"/>
      <c r="BK119" s="35"/>
      <c r="BL119" s="35"/>
      <c r="BM119" s="35"/>
      <c r="BN119" s="35"/>
      <c r="BO119" s="35"/>
      <c r="BP119" s="35"/>
      <c r="BQ119" s="35"/>
      <c r="BR119" s="35"/>
      <c r="BS119" s="35"/>
      <c r="BT119" s="35"/>
      <c r="BU119" s="35"/>
      <c r="BV119" s="35"/>
    </row>
    <row r="120" s="4" customFormat="1" customHeight="1" spans="1:74">
      <c r="A120" s="19">
        <v>111</v>
      </c>
      <c r="B120" s="19">
        <v>101453</v>
      </c>
      <c r="C120" s="19" t="s">
        <v>143</v>
      </c>
      <c r="D120" s="20" t="s">
        <v>130</v>
      </c>
      <c r="E120" s="19">
        <v>8</v>
      </c>
      <c r="F120" s="19">
        <v>11</v>
      </c>
      <c r="G120" s="19">
        <v>1</v>
      </c>
      <c r="H120" s="19">
        <f>E120*5</f>
        <v>40</v>
      </c>
      <c r="I120" s="19">
        <v>14</v>
      </c>
      <c r="J120" s="19">
        <f t="shared" si="43"/>
        <v>6</v>
      </c>
      <c r="K120" s="19" t="s">
        <v>24</v>
      </c>
      <c r="L120" s="28">
        <f>I120*8</f>
        <v>112</v>
      </c>
      <c r="M120" s="29">
        <f>VLOOKUP(B:B,[1]Sheet2!$B:$E,4,0)</f>
        <v>14</v>
      </c>
      <c r="N120" s="29">
        <v>16</v>
      </c>
      <c r="O120" s="19">
        <v>1</v>
      </c>
      <c r="P120" s="19">
        <f>M120*7</f>
        <v>98</v>
      </c>
      <c r="Q120" s="19">
        <v>15</v>
      </c>
      <c r="R120" s="19">
        <f t="shared" si="44"/>
        <v>1</v>
      </c>
      <c r="S120" s="19" t="s">
        <v>27</v>
      </c>
      <c r="T120" s="28">
        <f>Q120*7</f>
        <v>105</v>
      </c>
      <c r="U120" s="19">
        <f t="shared" si="45"/>
        <v>138</v>
      </c>
      <c r="V120" s="28">
        <f t="shared" si="46"/>
        <v>217</v>
      </c>
      <c r="W120" s="19">
        <f>V120-U120</f>
        <v>79</v>
      </c>
      <c r="X120" s="19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  <c r="AK120" s="35"/>
      <c r="AL120" s="35"/>
      <c r="AM120" s="35"/>
      <c r="AN120" s="35"/>
      <c r="AO120" s="35"/>
      <c r="AP120" s="35"/>
      <c r="AQ120" s="35"/>
      <c r="AR120" s="35"/>
      <c r="AS120" s="35"/>
      <c r="AT120" s="35"/>
      <c r="AU120" s="35"/>
      <c r="AV120" s="35"/>
      <c r="AW120" s="35"/>
      <c r="AX120" s="35"/>
      <c r="AY120" s="35"/>
      <c r="AZ120" s="35"/>
      <c r="BA120" s="35"/>
      <c r="BB120" s="35"/>
      <c r="BC120" s="35"/>
      <c r="BD120" s="35"/>
      <c r="BE120" s="35"/>
      <c r="BF120" s="35"/>
      <c r="BG120" s="35"/>
      <c r="BH120" s="35"/>
      <c r="BI120" s="35"/>
      <c r="BJ120" s="35"/>
      <c r="BK120" s="35"/>
      <c r="BL120" s="35"/>
      <c r="BM120" s="35"/>
      <c r="BN120" s="35"/>
      <c r="BO120" s="35"/>
      <c r="BP120" s="35"/>
      <c r="BQ120" s="35"/>
      <c r="BR120" s="35"/>
      <c r="BS120" s="35"/>
      <c r="BT120" s="35"/>
      <c r="BU120" s="35"/>
      <c r="BV120" s="35"/>
    </row>
    <row r="121" s="3" customFormat="1" customHeight="1" spans="1:74">
      <c r="A121" s="19">
        <v>112</v>
      </c>
      <c r="B121" s="19">
        <v>104428</v>
      </c>
      <c r="C121" s="19" t="s">
        <v>144</v>
      </c>
      <c r="D121" s="20" t="s">
        <v>130</v>
      </c>
      <c r="E121" s="19">
        <v>2</v>
      </c>
      <c r="F121" s="19">
        <v>4</v>
      </c>
      <c r="G121" s="19">
        <v>2</v>
      </c>
      <c r="H121" s="19">
        <f>F121*8</f>
        <v>32</v>
      </c>
      <c r="I121" s="19">
        <v>0</v>
      </c>
      <c r="J121" s="19">
        <f t="shared" si="43"/>
        <v>-2</v>
      </c>
      <c r="K121" s="19" t="s">
        <v>23</v>
      </c>
      <c r="L121" s="28">
        <f>I121*5</f>
        <v>0</v>
      </c>
      <c r="M121" s="29">
        <f>VLOOKUP(B:B,[1]Sheet2!$B:$E,4,0)</f>
        <v>19</v>
      </c>
      <c r="N121" s="29">
        <v>22</v>
      </c>
      <c r="O121" s="19">
        <v>2</v>
      </c>
      <c r="P121" s="19">
        <f>N121*8</f>
        <v>176</v>
      </c>
      <c r="Q121" s="19">
        <v>33</v>
      </c>
      <c r="R121" s="19">
        <f t="shared" si="44"/>
        <v>14</v>
      </c>
      <c r="S121" s="19" t="s">
        <v>24</v>
      </c>
      <c r="T121" s="28">
        <f>Q121*8</f>
        <v>264</v>
      </c>
      <c r="U121" s="19">
        <f t="shared" si="45"/>
        <v>208</v>
      </c>
      <c r="V121" s="28">
        <f t="shared" si="46"/>
        <v>264</v>
      </c>
      <c r="W121" s="19">
        <f>V121-U121</f>
        <v>56</v>
      </c>
      <c r="X121" s="19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35"/>
      <c r="AM121" s="35"/>
      <c r="AN121" s="35"/>
      <c r="AO121" s="35"/>
      <c r="AP121" s="35"/>
      <c r="AQ121" s="35"/>
      <c r="AR121" s="35"/>
      <c r="AS121" s="35"/>
      <c r="AT121" s="35"/>
      <c r="AU121" s="35"/>
      <c r="AV121" s="35"/>
      <c r="AW121" s="35"/>
      <c r="AX121" s="35"/>
      <c r="AY121" s="35"/>
      <c r="AZ121" s="35"/>
      <c r="BA121" s="35"/>
      <c r="BB121" s="35"/>
      <c r="BC121" s="35"/>
      <c r="BD121" s="35"/>
      <c r="BE121" s="35"/>
      <c r="BF121" s="35"/>
      <c r="BG121" s="35"/>
      <c r="BH121" s="35"/>
      <c r="BI121" s="35"/>
      <c r="BJ121" s="35"/>
      <c r="BK121" s="35"/>
      <c r="BL121" s="35"/>
      <c r="BM121" s="35"/>
      <c r="BN121" s="35"/>
      <c r="BO121" s="35"/>
      <c r="BP121" s="35"/>
      <c r="BQ121" s="35"/>
      <c r="BR121" s="35"/>
      <c r="BS121" s="35"/>
      <c r="BT121" s="35"/>
      <c r="BU121" s="35"/>
      <c r="BV121" s="35"/>
    </row>
    <row r="122" s="4" customFormat="1" customHeight="1" spans="1:74">
      <c r="A122" s="19">
        <v>113</v>
      </c>
      <c r="B122" s="19">
        <v>104838</v>
      </c>
      <c r="C122" s="19" t="s">
        <v>145</v>
      </c>
      <c r="D122" s="20" t="s">
        <v>130</v>
      </c>
      <c r="E122" s="19">
        <v>4</v>
      </c>
      <c r="F122" s="19">
        <v>6</v>
      </c>
      <c r="G122" s="19">
        <v>2</v>
      </c>
      <c r="H122" s="19">
        <f>F122*8</f>
        <v>48</v>
      </c>
      <c r="I122" s="19">
        <v>0</v>
      </c>
      <c r="J122" s="19">
        <f t="shared" si="43"/>
        <v>-4</v>
      </c>
      <c r="K122" s="19" t="s">
        <v>23</v>
      </c>
      <c r="L122" s="28">
        <f>I122*5</f>
        <v>0</v>
      </c>
      <c r="M122" s="29">
        <v>22</v>
      </c>
      <c r="N122" s="29">
        <v>29</v>
      </c>
      <c r="O122" s="19">
        <v>2</v>
      </c>
      <c r="P122" s="19">
        <f>N122*8</f>
        <v>232</v>
      </c>
      <c r="Q122" s="19">
        <v>3</v>
      </c>
      <c r="R122" s="19">
        <f t="shared" si="44"/>
        <v>-19</v>
      </c>
      <c r="S122" s="19" t="s">
        <v>23</v>
      </c>
      <c r="T122" s="28">
        <f>Q122*6</f>
        <v>18</v>
      </c>
      <c r="U122" s="19">
        <f t="shared" si="45"/>
        <v>280</v>
      </c>
      <c r="V122" s="28">
        <f t="shared" si="46"/>
        <v>18</v>
      </c>
      <c r="W122" s="19"/>
      <c r="X122" s="19">
        <f>U122-V122</f>
        <v>262</v>
      </c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35"/>
      <c r="AN122" s="35"/>
      <c r="AO122" s="35"/>
      <c r="AP122" s="35"/>
      <c r="AQ122" s="35"/>
      <c r="AR122" s="35"/>
      <c r="AS122" s="35"/>
      <c r="AT122" s="35"/>
      <c r="AU122" s="35"/>
      <c r="AV122" s="35"/>
      <c r="AW122" s="35"/>
      <c r="AX122" s="35"/>
      <c r="AY122" s="35"/>
      <c r="AZ122" s="35"/>
      <c r="BA122" s="35"/>
      <c r="BB122" s="35"/>
      <c r="BC122" s="35"/>
      <c r="BD122" s="35"/>
      <c r="BE122" s="35"/>
      <c r="BF122" s="35"/>
      <c r="BG122" s="35"/>
      <c r="BH122" s="35"/>
      <c r="BI122" s="35"/>
      <c r="BJ122" s="35"/>
      <c r="BK122" s="35"/>
      <c r="BL122" s="35"/>
      <c r="BM122" s="35"/>
      <c r="BN122" s="35"/>
      <c r="BO122" s="35"/>
      <c r="BP122" s="35"/>
      <c r="BQ122" s="35"/>
      <c r="BR122" s="35"/>
      <c r="BS122" s="35"/>
      <c r="BT122" s="35"/>
      <c r="BU122" s="35"/>
      <c r="BV122" s="35"/>
    </row>
    <row r="123" s="7" customFormat="1" customHeight="1" spans="1:74">
      <c r="A123" s="21"/>
      <c r="B123" s="21"/>
      <c r="C123" s="21"/>
      <c r="D123" s="21" t="s">
        <v>130</v>
      </c>
      <c r="E123" s="21">
        <f>SUM(E107:E122)</f>
        <v>125</v>
      </c>
      <c r="F123" s="21">
        <f t="shared" ref="F123:X123" si="49">SUM(F107:F122)</f>
        <v>161</v>
      </c>
      <c r="G123" s="21">
        <f t="shared" si="49"/>
        <v>21</v>
      </c>
      <c r="H123" s="21">
        <f t="shared" si="49"/>
        <v>825</v>
      </c>
      <c r="I123" s="21">
        <f t="shared" si="49"/>
        <v>70</v>
      </c>
      <c r="J123" s="21">
        <f t="shared" si="49"/>
        <v>-55</v>
      </c>
      <c r="K123" s="21">
        <f t="shared" si="49"/>
        <v>0</v>
      </c>
      <c r="L123" s="21">
        <f t="shared" si="49"/>
        <v>437</v>
      </c>
      <c r="M123" s="21">
        <f t="shared" si="49"/>
        <v>297</v>
      </c>
      <c r="N123" s="21">
        <f t="shared" si="49"/>
        <v>355</v>
      </c>
      <c r="O123" s="21">
        <f t="shared" si="49"/>
        <v>26</v>
      </c>
      <c r="P123" s="21">
        <f t="shared" si="49"/>
        <v>2709</v>
      </c>
      <c r="Q123" s="21">
        <f t="shared" si="49"/>
        <v>288</v>
      </c>
      <c r="R123" s="21">
        <f t="shared" si="49"/>
        <v>-9</v>
      </c>
      <c r="S123" s="21">
        <f t="shared" si="49"/>
        <v>0</v>
      </c>
      <c r="T123" s="21">
        <f t="shared" si="49"/>
        <v>2159</v>
      </c>
      <c r="U123" s="21">
        <f t="shared" si="49"/>
        <v>3534</v>
      </c>
      <c r="V123" s="21">
        <f t="shared" si="49"/>
        <v>2596</v>
      </c>
      <c r="W123" s="21">
        <f t="shared" si="49"/>
        <v>378</v>
      </c>
      <c r="X123" s="21">
        <f t="shared" si="49"/>
        <v>1316</v>
      </c>
      <c r="Y123" s="42"/>
      <c r="Z123" s="42"/>
      <c r="AA123" s="42"/>
      <c r="AB123" s="42"/>
      <c r="AC123" s="42"/>
      <c r="AD123" s="42"/>
      <c r="AE123" s="42"/>
      <c r="AF123" s="42"/>
      <c r="AG123" s="42"/>
      <c r="AH123" s="42"/>
      <c r="AI123" s="42"/>
      <c r="AJ123" s="42"/>
      <c r="AK123" s="42"/>
      <c r="AL123" s="42"/>
      <c r="AM123" s="42"/>
      <c r="AN123" s="42"/>
      <c r="AO123" s="42"/>
      <c r="AP123" s="42"/>
      <c r="AQ123" s="42"/>
      <c r="AR123" s="42"/>
      <c r="AS123" s="42"/>
      <c r="AT123" s="42"/>
      <c r="AU123" s="42"/>
      <c r="AV123" s="42"/>
      <c r="AW123" s="42"/>
      <c r="AX123" s="42"/>
      <c r="AY123" s="42"/>
      <c r="AZ123" s="42"/>
      <c r="BA123" s="42"/>
      <c r="BB123" s="42"/>
      <c r="BC123" s="42"/>
      <c r="BD123" s="42"/>
      <c r="BE123" s="42"/>
      <c r="BF123" s="42"/>
      <c r="BG123" s="42"/>
      <c r="BH123" s="42"/>
      <c r="BI123" s="42"/>
      <c r="BJ123" s="42"/>
      <c r="BK123" s="42"/>
      <c r="BL123" s="42"/>
      <c r="BM123" s="42"/>
      <c r="BN123" s="42"/>
      <c r="BO123" s="42"/>
      <c r="BP123" s="42"/>
      <c r="BQ123" s="42"/>
      <c r="BR123" s="42"/>
      <c r="BS123" s="42"/>
      <c r="BT123" s="42"/>
      <c r="BU123" s="42"/>
      <c r="BV123" s="42"/>
    </row>
    <row r="124" s="8" customFormat="1" customHeight="1" spans="1:74">
      <c r="A124" s="28"/>
      <c r="B124" s="28"/>
      <c r="C124" s="28" t="s">
        <v>3</v>
      </c>
      <c r="D124" s="37"/>
      <c r="E124" s="28">
        <f>E123+E106+E100+E94+E83+E61+E36+E33</f>
        <v>962</v>
      </c>
      <c r="F124" s="28">
        <f t="shared" ref="F124:X124" si="50">F123+F106+F100+F94+F83+F61+F36+F33</f>
        <v>1222</v>
      </c>
      <c r="G124" s="28">
        <f t="shared" si="50"/>
        <v>149</v>
      </c>
      <c r="H124" s="28">
        <f t="shared" si="50"/>
        <v>6788</v>
      </c>
      <c r="I124" s="28">
        <f t="shared" si="50"/>
        <v>576.34</v>
      </c>
      <c r="J124" s="28">
        <f t="shared" si="50"/>
        <v>-385.66</v>
      </c>
      <c r="K124" s="28"/>
      <c r="L124" s="28">
        <f t="shared" si="50"/>
        <v>3516.56</v>
      </c>
      <c r="M124" s="28">
        <f t="shared" si="50"/>
        <v>2394</v>
      </c>
      <c r="N124" s="28">
        <f t="shared" si="50"/>
        <v>2776</v>
      </c>
      <c r="O124" s="28">
        <f t="shared" si="50"/>
        <v>181</v>
      </c>
      <c r="P124" s="28">
        <f t="shared" si="50"/>
        <v>20623</v>
      </c>
      <c r="Q124" s="28">
        <f t="shared" si="50"/>
        <v>2565</v>
      </c>
      <c r="R124" s="28">
        <f t="shared" si="50"/>
        <v>171</v>
      </c>
      <c r="S124" s="28"/>
      <c r="T124" s="28">
        <f t="shared" si="50"/>
        <v>18737</v>
      </c>
      <c r="U124" s="28">
        <f t="shared" si="50"/>
        <v>27411</v>
      </c>
      <c r="V124" s="28">
        <f t="shared" si="50"/>
        <v>22253.56</v>
      </c>
      <c r="W124" s="28">
        <f t="shared" si="50"/>
        <v>3902</v>
      </c>
      <c r="X124" s="28">
        <f t="shared" si="50"/>
        <v>9059.44</v>
      </c>
      <c r="Y124" s="43"/>
      <c r="Z124" s="43"/>
      <c r="AA124" s="43"/>
      <c r="AB124" s="43"/>
      <c r="AC124" s="43"/>
      <c r="AD124" s="43"/>
      <c r="AE124" s="43"/>
      <c r="AF124" s="43"/>
      <c r="AG124" s="43"/>
      <c r="AH124" s="43"/>
      <c r="AI124" s="43"/>
      <c r="AJ124" s="43"/>
      <c r="AK124" s="43"/>
      <c r="AL124" s="43"/>
      <c r="AM124" s="43"/>
      <c r="AN124" s="43"/>
      <c r="AO124" s="43"/>
      <c r="AP124" s="43"/>
      <c r="AQ124" s="43"/>
      <c r="AR124" s="43"/>
      <c r="AS124" s="43"/>
      <c r="AT124" s="43"/>
      <c r="AU124" s="43"/>
      <c r="AV124" s="43"/>
      <c r="AW124" s="43"/>
      <c r="AX124" s="43"/>
      <c r="AY124" s="43"/>
      <c r="AZ124" s="43"/>
      <c r="BA124" s="43"/>
      <c r="BB124" s="43"/>
      <c r="BC124" s="43"/>
      <c r="BD124" s="43"/>
      <c r="BE124" s="43"/>
      <c r="BF124" s="43"/>
      <c r="BG124" s="43"/>
      <c r="BH124" s="43"/>
      <c r="BI124" s="43"/>
      <c r="BJ124" s="43"/>
      <c r="BK124" s="43"/>
      <c r="BL124" s="43"/>
      <c r="BM124" s="43"/>
      <c r="BN124" s="43"/>
      <c r="BO124" s="43"/>
      <c r="BP124" s="43"/>
      <c r="BQ124" s="43"/>
      <c r="BR124" s="43"/>
      <c r="BS124" s="43"/>
      <c r="BT124" s="43"/>
      <c r="BU124" s="43"/>
      <c r="BV124" s="43"/>
    </row>
    <row r="125" s="9" customFormat="1" customHeight="1" spans="4:74">
      <c r="D125" s="10"/>
      <c r="L125" s="11"/>
      <c r="M125" s="12"/>
      <c r="N125" s="12"/>
      <c r="P125" s="38"/>
      <c r="Q125" s="38"/>
      <c r="R125" s="38"/>
      <c r="S125" s="38"/>
      <c r="T125" s="39"/>
      <c r="U125" s="40"/>
      <c r="V125" s="41"/>
      <c r="W125" s="40"/>
      <c r="X125" s="40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38"/>
      <c r="BB125" s="38"/>
      <c r="BC125" s="38"/>
      <c r="BD125" s="38"/>
      <c r="BE125" s="38"/>
      <c r="BF125" s="38"/>
      <c r="BG125" s="38"/>
      <c r="BH125" s="38"/>
      <c r="BI125" s="38"/>
      <c r="BJ125" s="38"/>
      <c r="BK125" s="38"/>
      <c r="BL125" s="38"/>
      <c r="BM125" s="38"/>
      <c r="BN125" s="38"/>
      <c r="BO125" s="38"/>
      <c r="BP125" s="38"/>
      <c r="BQ125" s="38"/>
      <c r="BR125" s="38"/>
      <c r="BS125" s="38"/>
      <c r="BT125" s="38"/>
      <c r="BU125" s="38"/>
      <c r="BV125" s="38"/>
    </row>
    <row r="126" s="9" customFormat="1" customHeight="1" spans="4:24">
      <c r="D126" s="10"/>
      <c r="L126" s="11"/>
      <c r="M126" s="12"/>
      <c r="N126" s="12"/>
      <c r="T126" s="11"/>
      <c r="U126" s="13"/>
      <c r="V126" s="14"/>
      <c r="W126" s="13"/>
      <c r="X126" s="13"/>
    </row>
    <row r="127" s="9" customFormat="1" customHeight="1" spans="4:24">
      <c r="D127" s="10"/>
      <c r="L127" s="11"/>
      <c r="M127" s="12"/>
      <c r="N127" s="12"/>
      <c r="T127" s="11"/>
      <c r="U127" s="13"/>
      <c r="V127" s="14"/>
      <c r="W127" s="13"/>
      <c r="X127" s="13"/>
    </row>
    <row r="128" s="9" customFormat="1" customHeight="1" spans="4:24">
      <c r="D128" s="10"/>
      <c r="L128" s="11"/>
      <c r="M128" s="12"/>
      <c r="N128" s="12"/>
      <c r="T128" s="11"/>
      <c r="U128" s="13"/>
      <c r="V128" s="14"/>
      <c r="W128" s="13"/>
      <c r="X128" s="13"/>
    </row>
    <row r="129" s="9" customFormat="1" customHeight="1" spans="4:24">
      <c r="D129" s="10"/>
      <c r="L129" s="11"/>
      <c r="M129" s="12"/>
      <c r="N129" s="12"/>
      <c r="T129" s="11"/>
      <c r="U129" s="13"/>
      <c r="V129" s="14"/>
      <c r="W129" s="13"/>
      <c r="X129" s="13"/>
    </row>
    <row r="130" s="9" customFormat="1" customHeight="1" spans="4:24">
      <c r="D130" s="10"/>
      <c r="L130" s="11"/>
      <c r="M130" s="12"/>
      <c r="N130" s="12"/>
      <c r="T130" s="11"/>
      <c r="U130" s="13"/>
      <c r="V130" s="14"/>
      <c r="W130" s="13"/>
      <c r="X130" s="13"/>
    </row>
    <row r="131" s="9" customFormat="1" customHeight="1" spans="4:24">
      <c r="D131" s="10"/>
      <c r="L131" s="11"/>
      <c r="M131" s="12"/>
      <c r="N131" s="12"/>
      <c r="T131" s="11"/>
      <c r="U131" s="13"/>
      <c r="V131" s="14"/>
      <c r="W131" s="13"/>
      <c r="X131" s="13"/>
    </row>
  </sheetData>
  <sortState ref="A3:V115">
    <sortCondition ref="D3" descending="1"/>
  </sortState>
  <mergeCells count="4">
    <mergeCell ref="A1:D1"/>
    <mergeCell ref="E1:L1"/>
    <mergeCell ref="M1:T1"/>
    <mergeCell ref="U1:X1"/>
  </mergeCells>
  <pageMargins left="0.699305555555556" right="0.699305555555556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> < r a n g e L i s t   s h e e t S t i d = " 1 "   m a s t e r = " " / > < r a n g e L i s t   s h e e t S t i d = " 2 "   m a s t e r = " " / > < / a l l o w E d i t U s e r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3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4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 0 < / i s F i l t e r S h a r e d > < / b o o k S e t t i n g s > < / s e t t i n g s > 
</file>

<file path=customXml/item5.xml>��< ? x m l   v e r s i o n = " 1 . 0 "   s t a n d a l o n e = " y e s " ? > < a u t o f i l t e r s   x m l n s = " h t t p s : / / w e b . w p s . c n / e t / 2 0 1 8 / m a i n " > < s h e e t I t e m   s h e e t S t i d = " 1 " / > < / a u t o f i l t e r s > 
</file>

<file path=customXml/item6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06A0048C-2381-489B-AA07-9611017176EA}">
  <ds:schemaRefs/>
</ds:datastoreItem>
</file>

<file path=customXml/itemProps4.xml><?xml version="1.0" encoding="utf-8"?>
<ds:datastoreItem xmlns:ds="http://schemas.openxmlformats.org/officeDocument/2006/customXml" ds:itemID="{9F91F69C-6E8C-4246-BC25-297BFDC75D90}">
  <ds:schemaRefs/>
</ds:datastoreItem>
</file>

<file path=customXml/itemProps5.xml><?xml version="1.0" encoding="utf-8"?>
<ds:datastoreItem xmlns:ds="http://schemas.openxmlformats.org/officeDocument/2006/customXml" ds:itemID="{D5662047-3127-477A-AC3A-1D340467FB41}">
  <ds:schemaRefs/>
</ds:datastoreItem>
</file>

<file path=customXml/itemProps6.xml><?xml version="1.0" encoding="utf-8"?>
<ds:datastoreItem xmlns:ds="http://schemas.openxmlformats.org/officeDocument/2006/customXml" ds:itemID="{DC3875BF-13D6-4817-9B69-0B22B651B2C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9月认购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</dc:creator>
  <cp:lastModifiedBy>玲小妹</cp:lastModifiedBy>
  <dcterms:created xsi:type="dcterms:W3CDTF">2019-09-07T11:55:00Z</dcterms:created>
  <cp:lastPrinted>2019-09-14T02:26:00Z</cp:lastPrinted>
  <dcterms:modified xsi:type="dcterms:W3CDTF">2019-10-15T09:39:19Z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2052-11.1.0.9058</vt:lpwstr>
  </property>
  <property fmtid="{D5CDD505-2E9C-101B-9397-08002B2CF9AE}" pid="3" name="KSOReadingLayout">
    <vt:bool>false</vt:bool>
  </property>
</Properties>
</file>