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留存原始数据" sheetId="1" state="hidden" r:id="rId1"/>
    <sheet name="发门店" sheetId="4" r:id="rId2"/>
    <sheet name="应退" sheetId="5" r:id="rId3"/>
    <sheet name="发厂家" sheetId="3" state="hidden" r:id="rId4"/>
  </sheets>
  <definedNames>
    <definedName name="_xlnm._FilterDatabase" localSheetId="1" hidden="1">发门店!$A$1:$S$102</definedName>
    <definedName name="_xlnm._FilterDatabase" localSheetId="0" hidden="1">留存原始数据!$A$1:$T$102</definedName>
  </definedNames>
  <calcPr calcId="144525"/>
</workbook>
</file>

<file path=xl/sharedStrings.xml><?xml version="1.0" encoding="utf-8"?>
<sst xmlns="http://schemas.openxmlformats.org/spreadsheetml/2006/main" count="136">
  <si>
    <t>序号</t>
  </si>
  <si>
    <t>门店ID</t>
  </si>
  <si>
    <t>门店名称</t>
  </si>
  <si>
    <t>片区名称</t>
  </si>
  <si>
    <t>片区主管</t>
  </si>
  <si>
    <t>基础档</t>
  </si>
  <si>
    <t>一档</t>
  </si>
  <si>
    <t>二档</t>
  </si>
  <si>
    <t>已发奖励金额</t>
  </si>
  <si>
    <t>买一赠一</t>
  </si>
  <si>
    <t>800-833元/盒</t>
  </si>
  <si>
    <t>提成计数（售价大于或等于899）</t>
  </si>
  <si>
    <t>合计</t>
  </si>
  <si>
    <t>完成情况</t>
  </si>
  <si>
    <t>完成档次</t>
  </si>
  <si>
    <t>应发奖励</t>
  </si>
  <si>
    <t>处罚</t>
  </si>
  <si>
    <t>厂家应补金额</t>
  </si>
  <si>
    <t>门店退回</t>
  </si>
  <si>
    <t>应补发门店金额</t>
  </si>
  <si>
    <t>四川太极锦江区静明路药店</t>
  </si>
  <si>
    <t>城中片区</t>
  </si>
  <si>
    <t xml:space="preserve">何巍 </t>
  </si>
  <si>
    <t>未完成</t>
  </si>
  <si>
    <t>四川太极邛崃市临邛镇翠荫街药店</t>
  </si>
  <si>
    <t>城郊一片区</t>
  </si>
  <si>
    <t>周佳玉</t>
  </si>
  <si>
    <t>四川太极温江区柳城街道鱼凫路药店</t>
  </si>
  <si>
    <t>城郊二片区</t>
  </si>
  <si>
    <t>苗凯</t>
  </si>
  <si>
    <t>四川太极金牛区金沙路药店</t>
  </si>
  <si>
    <t>西北片区</t>
  </si>
  <si>
    <t xml:space="preserve">刘琴英 </t>
  </si>
  <si>
    <t>四川太极锦江区合欢树街药店</t>
  </si>
  <si>
    <t>东南片区</t>
  </si>
  <si>
    <t>贾兰</t>
  </si>
  <si>
    <t>四川太极崇州市崇阳镇尚贤坊街药店</t>
  </si>
  <si>
    <t>四川太极新园大道药店</t>
  </si>
  <si>
    <t>四川太极大邑县晋源镇东壕沟段药店</t>
  </si>
  <si>
    <t>四川太极成华区金马河路药店</t>
  </si>
  <si>
    <t>四川太极大药房连锁有限公司成华区西林一街药店</t>
  </si>
  <si>
    <t>四川太极郫县郫筒镇东大街药店</t>
  </si>
  <si>
    <t>四川太极邛崃市羊安镇永康大道药店</t>
  </si>
  <si>
    <t>四川太极人民中路店</t>
  </si>
  <si>
    <t>四川太极高新区大源北街药店</t>
  </si>
  <si>
    <t>四川太极锦江区柳翠路药店</t>
  </si>
  <si>
    <t>四川太极都江堰市蒲阳镇堰问道西路药店</t>
  </si>
  <si>
    <t>四川太极锦江区劼人路药店</t>
  </si>
  <si>
    <t>四川太极新津县五津镇武阳西路药店</t>
  </si>
  <si>
    <t>四川太极西部店</t>
  </si>
  <si>
    <t>四川太极郫县郫筒镇一环路东南段药店</t>
  </si>
  <si>
    <t>四川太极大药房连锁有限公司金牛区银河北街药店</t>
  </si>
  <si>
    <t>四川太极温江区公平街道江安路药店</t>
  </si>
  <si>
    <t>四川太极大药房连锁有限公司青羊区贝森北路药店</t>
  </si>
  <si>
    <t>四川太极武侯区佳灵路药店</t>
  </si>
  <si>
    <t>四川太极大药房连锁有限公司青羊区童子街药店</t>
  </si>
  <si>
    <t>四川太极成华区万宇路药店</t>
  </si>
  <si>
    <t>四川太极通盈街药店</t>
  </si>
  <si>
    <t>四川太极大邑县安仁镇千禧街药店</t>
  </si>
  <si>
    <t>四川太极锦江区榕声路店</t>
  </si>
  <si>
    <t>四川太极枣子巷药店</t>
  </si>
  <si>
    <t>四川太极金丝街药店</t>
  </si>
  <si>
    <t>四川太极都江堰奎光路中段药店</t>
  </si>
  <si>
    <t>四川太极都江堰景中路店</t>
  </si>
  <si>
    <t>四川太极大邑县晋原镇东街药店</t>
  </si>
  <si>
    <t>四川太极青羊区浣花滨河路药店</t>
  </si>
  <si>
    <t>四川太极都江堰市蒲阳路药店</t>
  </si>
  <si>
    <t>四川太极双流区东升街道三强西路药店</t>
  </si>
  <si>
    <t>四川太极兴义镇万兴路药店</t>
  </si>
  <si>
    <t>四川太极都江堰聚源镇药店</t>
  </si>
  <si>
    <t>四川太极大邑县晋原镇内蒙古大道桃源药店</t>
  </si>
  <si>
    <t>四川太极邛崃市临邛镇洪川小区药店</t>
  </si>
  <si>
    <t>四川太极大邑县新场镇文昌街药店</t>
  </si>
  <si>
    <t>四川太极金牛区黄苑东街药店</t>
  </si>
  <si>
    <t>四川太极龙泉驿区龙泉街道驿生路药店</t>
  </si>
  <si>
    <t>四川太极锦江区庆云南街药店</t>
  </si>
  <si>
    <t>四川太极新津邓双镇岷江店</t>
  </si>
  <si>
    <t>四川太极大邑县晋原镇子龙路店</t>
  </si>
  <si>
    <t>四川太极大药房连锁有限公司武侯区聚萃街药店</t>
  </si>
  <si>
    <t>四川太极双流县西航港街道锦华路一段药店</t>
  </si>
  <si>
    <t>四川太极青羊区北东街店</t>
  </si>
  <si>
    <t>成都成汉太极大药房有限公司</t>
  </si>
  <si>
    <t>四川太极成华区华泰路药店</t>
  </si>
  <si>
    <t>四川太极大邑县晋原镇通达东路五段药店</t>
  </si>
  <si>
    <t>四川太极新都区马超东路店</t>
  </si>
  <si>
    <t>四川太极崇州中心店</t>
  </si>
  <si>
    <t>四川太极三江店</t>
  </si>
  <si>
    <t>四川太极都江堰幸福镇翔凤路药店</t>
  </si>
  <si>
    <t>四川太极成华区新怡路店</t>
  </si>
  <si>
    <t>四川太极武侯区科华街药店</t>
  </si>
  <si>
    <t>四川太极成华区崔家店路药店</t>
  </si>
  <si>
    <t>四川太极成华区华康路药店</t>
  </si>
  <si>
    <t>四川太极土龙路药店</t>
  </si>
  <si>
    <t>四川太极高新区中和街道柳荫街药店</t>
  </si>
  <si>
    <t>四川太极邛崃市临邛镇长安大道药店</t>
  </si>
  <si>
    <t>四川太极大邑县沙渠镇方圆路药店</t>
  </si>
  <si>
    <t>四川太极浆洗街药店</t>
  </si>
  <si>
    <t>四川太极成华区二环路北四段药店（汇融名城）</t>
  </si>
  <si>
    <t>四川太极清江东路2药店</t>
  </si>
  <si>
    <t>四川太极新都区新繁镇繁江北路药店</t>
  </si>
  <si>
    <t>四川太极锦江区水杉街药店</t>
  </si>
  <si>
    <t>四川太极沙河源药店</t>
  </si>
  <si>
    <t>四川太极清江东路药店</t>
  </si>
  <si>
    <t>四川太极成华杉板桥南一路店</t>
  </si>
  <si>
    <t>四川太极青羊区十二桥药店</t>
  </si>
  <si>
    <t>四川太极温江店</t>
  </si>
  <si>
    <t>四川太极锦江区观音桥街药店</t>
  </si>
  <si>
    <t>四川太极成华区华油路药店</t>
  </si>
  <si>
    <t>四川太极金带街药店</t>
  </si>
  <si>
    <t>四川太极武侯区顺和街店</t>
  </si>
  <si>
    <t>四川太极高新天久北巷药店</t>
  </si>
  <si>
    <t>四川太极成华区万科路药店</t>
  </si>
  <si>
    <t>四川太极龙潭西路店</t>
  </si>
  <si>
    <t>四川太极红星店</t>
  </si>
  <si>
    <t>四川太极五津西路药店</t>
  </si>
  <si>
    <t>四川太极高新区民丰大道西段药店</t>
  </si>
  <si>
    <t>四川太极双林路药店</t>
  </si>
  <si>
    <t>四川太极成华区羊子山西路药店（兴元华盛）</t>
  </si>
  <si>
    <t>四川太极光华村街药店</t>
  </si>
  <si>
    <t>四川太极都江堰药店</t>
  </si>
  <si>
    <t>四川太极邛崃中心药店</t>
  </si>
  <si>
    <t>四川太极怀远店</t>
  </si>
  <si>
    <t>四川太极光华药店</t>
  </si>
  <si>
    <t>四川太极新乐中街药店</t>
  </si>
  <si>
    <t>四川太极金牛区交大路第三药店</t>
  </si>
  <si>
    <t>四川太极旗舰店</t>
  </si>
  <si>
    <t>旗舰片</t>
  </si>
  <si>
    <t>谭勤娟</t>
  </si>
  <si>
    <t xml:space="preserve">四川太极崇州市崇阳镇永康东路药店 </t>
  </si>
  <si>
    <t>四川太极高新区中和大道药店</t>
  </si>
  <si>
    <t>备注：买一赠一:按完成档次，享受厂家部分提成，不享受公司提成</t>
  </si>
  <si>
    <t>800-833元:享受厂家提成+公司提成合计：提成60元/盒</t>
  </si>
  <si>
    <t>售价大于或等于899元按正常提成计数</t>
  </si>
  <si>
    <t>备注</t>
  </si>
  <si>
    <t>9-10月天胶认购应退金额</t>
  </si>
  <si>
    <t>销售数量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</si>
</sst>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name val="宋体"/>
      <charset val="134"/>
    </font>
    <font>
      <b/>
      <sz val="12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2"/>
  <sheetViews>
    <sheetView workbookViewId="0">
      <pane xSplit="5" ySplit="1" topLeftCell="F79" activePane="bottomRight" state="frozen"/>
      <selection/>
      <selection pane="topRight"/>
      <selection pane="bottomLeft"/>
      <selection pane="bottomRight" activeCell="G91" sqref="A1:T102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9" customWidth="1"/>
    <col min="15" max="17" width="8.5" customWidth="1"/>
    <col min="18" max="18" width="11.75" style="9" customWidth="1"/>
    <col min="19" max="19" width="10.375" style="9"/>
    <col min="20" max="20" width="11.5" style="9"/>
  </cols>
  <sheetData>
    <row r="1" ht="57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10" t="s">
        <v>9</v>
      </c>
      <c r="K1" s="10" t="s">
        <v>10</v>
      </c>
      <c r="L1" s="11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4" t="s">
        <v>19</v>
      </c>
    </row>
    <row r="2" spans="1:20">
      <c r="A2" s="2">
        <v>1</v>
      </c>
      <c r="B2" s="2">
        <v>102478</v>
      </c>
      <c r="C2" s="2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v>0</v>
      </c>
      <c r="L2" s="2">
        <v>0</v>
      </c>
      <c r="M2" s="2">
        <f>J2+K2+L2</f>
        <v>0</v>
      </c>
      <c r="N2" s="2">
        <f>M2-F2</f>
        <v>-1</v>
      </c>
      <c r="O2" s="6" t="s">
        <v>23</v>
      </c>
      <c r="P2" s="2">
        <f>J2*20+K2*60+L2*70</f>
        <v>0</v>
      </c>
      <c r="Q2" s="2">
        <f>N2*15</f>
        <v>-15</v>
      </c>
      <c r="R2" s="2">
        <f>M2*-10</f>
        <v>0</v>
      </c>
      <c r="S2" s="2">
        <f>I2-P2</f>
        <v>180</v>
      </c>
      <c r="T2" s="2"/>
    </row>
    <row r="3" spans="1:20">
      <c r="A3" s="2">
        <v>2</v>
      </c>
      <c r="B3" s="2">
        <v>102564</v>
      </c>
      <c r="C3" s="2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4</v>
      </c>
      <c r="K3" s="2">
        <v>0</v>
      </c>
      <c r="L3" s="2">
        <v>1</v>
      </c>
      <c r="M3" s="2">
        <f t="shared" ref="M3:M34" si="0">J3+K3+L3</f>
        <v>5</v>
      </c>
      <c r="N3" s="2">
        <f t="shared" ref="N3:N34" si="1">M3-F3</f>
        <v>4</v>
      </c>
      <c r="O3" s="6" t="s">
        <v>7</v>
      </c>
      <c r="P3" s="2">
        <f>J3*50+K3*60+L3*120</f>
        <v>320</v>
      </c>
      <c r="Q3" s="2"/>
      <c r="R3" s="2">
        <f>M3*20</f>
        <v>100</v>
      </c>
      <c r="S3" s="2"/>
      <c r="T3" s="2">
        <f>P3-I3</f>
        <v>140</v>
      </c>
    </row>
    <row r="4" spans="1:20">
      <c r="A4" s="2">
        <v>3</v>
      </c>
      <c r="B4" s="2">
        <v>755</v>
      </c>
      <c r="C4" s="2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2</v>
      </c>
      <c r="K4" s="2">
        <v>3</v>
      </c>
      <c r="L4" s="2">
        <v>0</v>
      </c>
      <c r="M4" s="2">
        <f t="shared" si="0"/>
        <v>5</v>
      </c>
      <c r="N4" s="2">
        <f t="shared" si="1"/>
        <v>4</v>
      </c>
      <c r="O4" s="6" t="s">
        <v>7</v>
      </c>
      <c r="P4" s="2">
        <f>J4*50+K4*60+L4*120</f>
        <v>280</v>
      </c>
      <c r="Q4" s="2"/>
      <c r="R4" s="2">
        <f>M4*20</f>
        <v>100</v>
      </c>
      <c r="S4" s="2"/>
      <c r="T4" s="2">
        <f>P4-I4</f>
        <v>100</v>
      </c>
    </row>
    <row r="5" spans="1:20">
      <c r="A5" s="2">
        <v>4</v>
      </c>
      <c r="B5" s="2">
        <v>745</v>
      </c>
      <c r="C5" s="2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4</v>
      </c>
      <c r="K5" s="2">
        <v>3</v>
      </c>
      <c r="L5" s="2">
        <v>0</v>
      </c>
      <c r="M5" s="2">
        <f t="shared" si="0"/>
        <v>7</v>
      </c>
      <c r="N5" s="2">
        <f t="shared" si="1"/>
        <v>6</v>
      </c>
      <c r="O5" s="6" t="s">
        <v>7</v>
      </c>
      <c r="P5" s="2">
        <f>J5*50+K5*60+L5*120</f>
        <v>380</v>
      </c>
      <c r="Q5" s="2"/>
      <c r="R5" s="2">
        <f>M5*20</f>
        <v>140</v>
      </c>
      <c r="S5" s="2"/>
      <c r="T5" s="2">
        <f>P5-I5</f>
        <v>200</v>
      </c>
    </row>
    <row r="6" spans="1:20">
      <c r="A6" s="2">
        <v>5</v>
      </c>
      <c r="B6" s="2">
        <v>753</v>
      </c>
      <c r="C6" s="2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v>0</v>
      </c>
      <c r="L6" s="2">
        <v>0</v>
      </c>
      <c r="M6" s="2">
        <f t="shared" si="0"/>
        <v>2</v>
      </c>
      <c r="N6" s="2">
        <f t="shared" si="1"/>
        <v>1</v>
      </c>
      <c r="O6" s="6" t="s">
        <v>6</v>
      </c>
      <c r="P6" s="2">
        <f>J6*30+K6*60+L6*90</f>
        <v>60</v>
      </c>
      <c r="Q6" s="2"/>
      <c r="R6" s="2">
        <v>0</v>
      </c>
      <c r="S6" s="2">
        <f t="shared" ref="S3:S34" si="2">I6-P6</f>
        <v>120</v>
      </c>
      <c r="T6" s="2"/>
    </row>
    <row r="7" spans="1:20">
      <c r="A7" s="2">
        <v>6</v>
      </c>
      <c r="B7" s="2">
        <v>754</v>
      </c>
      <c r="C7" s="2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4</v>
      </c>
      <c r="K7" s="2">
        <v>0</v>
      </c>
      <c r="L7" s="2">
        <v>1</v>
      </c>
      <c r="M7" s="2">
        <f t="shared" si="0"/>
        <v>5</v>
      </c>
      <c r="N7" s="2">
        <f t="shared" si="1"/>
        <v>3</v>
      </c>
      <c r="O7" s="6" t="s">
        <v>7</v>
      </c>
      <c r="P7" s="2">
        <f>J7*50+K7*60+L7*120</f>
        <v>320</v>
      </c>
      <c r="Q7" s="2"/>
      <c r="R7" s="2">
        <f>M7*20</f>
        <v>100</v>
      </c>
      <c r="S7" s="2"/>
      <c r="T7" s="2">
        <f>P7-I7</f>
        <v>50</v>
      </c>
    </row>
    <row r="8" spans="1:20">
      <c r="A8" s="2">
        <v>7</v>
      </c>
      <c r="B8" s="2">
        <v>377</v>
      </c>
      <c r="C8" s="2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6</v>
      </c>
      <c r="K8" s="2">
        <v>0</v>
      </c>
      <c r="L8" s="2">
        <v>1</v>
      </c>
      <c r="M8" s="2">
        <f t="shared" si="0"/>
        <v>7</v>
      </c>
      <c r="N8" s="2">
        <f t="shared" si="1"/>
        <v>4</v>
      </c>
      <c r="O8" s="6" t="s">
        <v>7</v>
      </c>
      <c r="P8" s="2">
        <f>J8*50+K8*60+L8*120</f>
        <v>420</v>
      </c>
      <c r="Q8" s="2"/>
      <c r="R8" s="2">
        <f>M8*20</f>
        <v>140</v>
      </c>
      <c r="S8" s="2"/>
      <c r="T8" s="2">
        <f>P8-I8</f>
        <v>60</v>
      </c>
    </row>
    <row r="9" spans="1:20">
      <c r="A9" s="2">
        <v>8</v>
      </c>
      <c r="B9" s="2">
        <v>549</v>
      </c>
      <c r="C9" s="2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2</v>
      </c>
      <c r="K9" s="2">
        <v>5</v>
      </c>
      <c r="L9" s="2">
        <v>0</v>
      </c>
      <c r="M9" s="2">
        <f t="shared" si="0"/>
        <v>7</v>
      </c>
      <c r="N9" s="2">
        <f t="shared" si="1"/>
        <v>5</v>
      </c>
      <c r="O9" s="6" t="s">
        <v>7</v>
      </c>
      <c r="P9" s="2">
        <f>J9*50+K9*60+L9*120</f>
        <v>400</v>
      </c>
      <c r="Q9" s="2"/>
      <c r="R9" s="2">
        <f>M9*20</f>
        <v>140</v>
      </c>
      <c r="S9" s="2"/>
      <c r="T9" s="2">
        <f>P9-I9</f>
        <v>130</v>
      </c>
    </row>
    <row r="10" spans="1:20">
      <c r="A10" s="2">
        <v>9</v>
      </c>
      <c r="B10" s="2">
        <v>103639</v>
      </c>
      <c r="C10" s="2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v>0</v>
      </c>
      <c r="L10" s="2">
        <v>0</v>
      </c>
      <c r="M10" s="2">
        <f t="shared" si="0"/>
        <v>4</v>
      </c>
      <c r="N10" s="2">
        <f t="shared" si="1"/>
        <v>2</v>
      </c>
      <c r="O10" s="6" t="s">
        <v>6</v>
      </c>
      <c r="P10" s="2">
        <f>J10*30+K10*60+L10*90</f>
        <v>120</v>
      </c>
      <c r="Q10" s="2"/>
      <c r="R10" s="2">
        <v>0</v>
      </c>
      <c r="S10" s="2">
        <f t="shared" si="2"/>
        <v>240</v>
      </c>
      <c r="T10" s="2"/>
    </row>
    <row r="11" spans="1:20">
      <c r="A11" s="2">
        <v>10</v>
      </c>
      <c r="B11" s="2">
        <v>103199</v>
      </c>
      <c r="C11" s="2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0</v>
      </c>
      <c r="K11" s="2">
        <v>0</v>
      </c>
      <c r="L11" s="2">
        <v>2</v>
      </c>
      <c r="M11" s="2">
        <f t="shared" si="0"/>
        <v>2</v>
      </c>
      <c r="N11" s="2">
        <f t="shared" si="1"/>
        <v>0</v>
      </c>
      <c r="O11" s="6" t="s">
        <v>5</v>
      </c>
      <c r="P11" s="2">
        <f>J11*20+K11*60+L11*70</f>
        <v>140</v>
      </c>
      <c r="Q11" s="2"/>
      <c r="R11" s="2">
        <f>M11*-10</f>
        <v>-20</v>
      </c>
      <c r="S11" s="2">
        <f t="shared" si="2"/>
        <v>220</v>
      </c>
      <c r="T11" s="2"/>
    </row>
    <row r="12" spans="1:20">
      <c r="A12" s="2">
        <v>11</v>
      </c>
      <c r="B12" s="2">
        <v>572</v>
      </c>
      <c r="C12" s="2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2</v>
      </c>
      <c r="K12" s="2">
        <v>0</v>
      </c>
      <c r="L12" s="2">
        <v>2</v>
      </c>
      <c r="M12" s="2">
        <f t="shared" si="0"/>
        <v>4</v>
      </c>
      <c r="N12" s="2">
        <f t="shared" si="1"/>
        <v>2</v>
      </c>
      <c r="O12" s="6" t="s">
        <v>6</v>
      </c>
      <c r="P12" s="2">
        <f>J12*30+K12*60+L12*90</f>
        <v>240</v>
      </c>
      <c r="Q12" s="2"/>
      <c r="R12" s="2">
        <v>0</v>
      </c>
      <c r="S12" s="2">
        <f t="shared" si="2"/>
        <v>120</v>
      </c>
      <c r="T12" s="2"/>
    </row>
    <row r="13" spans="1:20">
      <c r="A13" s="2">
        <v>12</v>
      </c>
      <c r="B13" s="2">
        <v>732</v>
      </c>
      <c r="C13" s="2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2</v>
      </c>
      <c r="K13" s="2">
        <v>0</v>
      </c>
      <c r="L13" s="2">
        <v>1</v>
      </c>
      <c r="M13" s="2">
        <f t="shared" si="0"/>
        <v>3</v>
      </c>
      <c r="N13" s="2">
        <f t="shared" si="1"/>
        <v>1</v>
      </c>
      <c r="O13" s="6" t="s">
        <v>5</v>
      </c>
      <c r="P13" s="2">
        <f>J13*20+K13*60+L13*70</f>
        <v>110</v>
      </c>
      <c r="Q13" s="2"/>
      <c r="R13" s="2">
        <f>M13*-10</f>
        <v>-30</v>
      </c>
      <c r="S13" s="2">
        <f t="shared" si="2"/>
        <v>250</v>
      </c>
      <c r="T13" s="2"/>
    </row>
    <row r="14" spans="1:20">
      <c r="A14" s="2">
        <v>13</v>
      </c>
      <c r="B14" s="2">
        <v>349</v>
      </c>
      <c r="C14" s="2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8</v>
      </c>
      <c r="K14" s="2">
        <v>2</v>
      </c>
      <c r="L14" s="2">
        <v>1</v>
      </c>
      <c r="M14" s="2">
        <f t="shared" si="0"/>
        <v>11</v>
      </c>
      <c r="N14" s="2">
        <f t="shared" si="1"/>
        <v>8</v>
      </c>
      <c r="O14" s="6" t="s">
        <v>7</v>
      </c>
      <c r="P14" s="2">
        <f>J14*50+K14*60+L14*120</f>
        <v>640</v>
      </c>
      <c r="Q14" s="2"/>
      <c r="R14" s="2">
        <f>M14*20</f>
        <v>220</v>
      </c>
      <c r="S14" s="2"/>
      <c r="T14" s="2">
        <f>P14-I14</f>
        <v>190</v>
      </c>
    </row>
    <row r="15" spans="1:20">
      <c r="A15" s="2">
        <v>14</v>
      </c>
      <c r="B15" s="2">
        <v>737</v>
      </c>
      <c r="C15" s="2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v>0</v>
      </c>
      <c r="L15" s="2">
        <v>0</v>
      </c>
      <c r="M15" s="2">
        <f t="shared" si="0"/>
        <v>8</v>
      </c>
      <c r="N15" s="2">
        <f t="shared" si="1"/>
        <v>5</v>
      </c>
      <c r="O15" s="6" t="s">
        <v>7</v>
      </c>
      <c r="P15" s="2">
        <f>J15*50+K15*60+L15*120</f>
        <v>400</v>
      </c>
      <c r="Q15" s="2"/>
      <c r="R15" s="2">
        <f>M15*20</f>
        <v>160</v>
      </c>
      <c r="S15" s="2">
        <f t="shared" si="2"/>
        <v>50</v>
      </c>
      <c r="T15" s="2"/>
    </row>
    <row r="16" spans="1:20">
      <c r="A16" s="2">
        <v>15</v>
      </c>
      <c r="B16" s="2">
        <v>723</v>
      </c>
      <c r="C16" s="2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v>0</v>
      </c>
      <c r="L16" s="2">
        <v>0</v>
      </c>
      <c r="M16" s="2">
        <f t="shared" si="0"/>
        <v>6</v>
      </c>
      <c r="N16" s="2">
        <f t="shared" si="1"/>
        <v>3</v>
      </c>
      <c r="O16" s="6" t="s">
        <v>7</v>
      </c>
      <c r="P16" s="2">
        <f>J16*50+K16*60+L16*120</f>
        <v>300</v>
      </c>
      <c r="Q16" s="2"/>
      <c r="R16" s="2">
        <f>M16*20</f>
        <v>120</v>
      </c>
      <c r="S16" s="2">
        <f t="shared" si="2"/>
        <v>60</v>
      </c>
      <c r="T16" s="2"/>
    </row>
    <row r="17" spans="1:20">
      <c r="A17" s="2">
        <v>16</v>
      </c>
      <c r="B17" s="2">
        <v>710</v>
      </c>
      <c r="C17" s="2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v>0</v>
      </c>
      <c r="L17" s="2">
        <v>0</v>
      </c>
      <c r="M17" s="2">
        <f t="shared" si="0"/>
        <v>0</v>
      </c>
      <c r="N17" s="2">
        <f t="shared" si="1"/>
        <v>-3</v>
      </c>
      <c r="O17" s="6" t="s">
        <v>23</v>
      </c>
      <c r="P17" s="2">
        <f>J17*20+K17*60+L17*70</f>
        <v>0</v>
      </c>
      <c r="Q17" s="2">
        <f>N17*15</f>
        <v>-45</v>
      </c>
      <c r="R17" s="2">
        <f>M17*-10</f>
        <v>0</v>
      </c>
      <c r="S17" s="2">
        <f t="shared" si="2"/>
        <v>450</v>
      </c>
      <c r="T17" s="2"/>
    </row>
    <row r="18" spans="1:20">
      <c r="A18" s="2">
        <v>17</v>
      </c>
      <c r="B18" s="2">
        <v>102479</v>
      </c>
      <c r="C18" s="2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v>0</v>
      </c>
      <c r="L18" s="2">
        <v>0</v>
      </c>
      <c r="M18" s="2">
        <f t="shared" si="0"/>
        <v>6</v>
      </c>
      <c r="N18" s="2">
        <f t="shared" si="1"/>
        <v>2</v>
      </c>
      <c r="O18" s="6" t="s">
        <v>7</v>
      </c>
      <c r="P18" s="2">
        <f t="shared" ref="P18:P24" si="3">J18*50+K18*60+L18*120</f>
        <v>300</v>
      </c>
      <c r="Q18" s="2"/>
      <c r="R18" s="2">
        <f t="shared" ref="R18:R24" si="4">M18*20</f>
        <v>120</v>
      </c>
      <c r="S18" s="2">
        <f t="shared" si="2"/>
        <v>150</v>
      </c>
      <c r="T18" s="2"/>
    </row>
    <row r="19" spans="1:20">
      <c r="A19" s="2">
        <v>18</v>
      </c>
      <c r="B19" s="2">
        <v>102567</v>
      </c>
      <c r="C19" s="2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v>0</v>
      </c>
      <c r="L19" s="2">
        <v>0</v>
      </c>
      <c r="M19" s="2">
        <f t="shared" si="0"/>
        <v>16</v>
      </c>
      <c r="N19" s="2">
        <f t="shared" si="1"/>
        <v>12</v>
      </c>
      <c r="O19" s="6" t="s">
        <v>7</v>
      </c>
      <c r="P19" s="2">
        <f t="shared" si="3"/>
        <v>800</v>
      </c>
      <c r="Q19" s="2"/>
      <c r="R19" s="2">
        <f t="shared" si="4"/>
        <v>320</v>
      </c>
      <c r="S19" s="2"/>
      <c r="T19" s="2">
        <f>P19-I19</f>
        <v>350</v>
      </c>
    </row>
    <row r="20" spans="1:20">
      <c r="A20" s="2">
        <v>19</v>
      </c>
      <c r="B20" s="2">
        <v>311</v>
      </c>
      <c r="C20" s="2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6</v>
      </c>
      <c r="K20" s="2">
        <v>2</v>
      </c>
      <c r="L20" s="2">
        <v>0</v>
      </c>
      <c r="M20" s="2">
        <f t="shared" si="0"/>
        <v>8</v>
      </c>
      <c r="N20" s="2">
        <f t="shared" si="1"/>
        <v>4</v>
      </c>
      <c r="O20" s="6" t="s">
        <v>7</v>
      </c>
      <c r="P20" s="2">
        <f t="shared" si="3"/>
        <v>420</v>
      </c>
      <c r="Q20" s="2"/>
      <c r="R20" s="2">
        <f t="shared" si="4"/>
        <v>160</v>
      </c>
      <c r="S20" s="2">
        <f t="shared" si="2"/>
        <v>30</v>
      </c>
      <c r="T20" s="2"/>
    </row>
    <row r="21" spans="1:20">
      <c r="A21" s="2">
        <v>20</v>
      </c>
      <c r="B21" s="2">
        <v>747</v>
      </c>
      <c r="C21" s="2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v>0</v>
      </c>
      <c r="L21" s="2">
        <v>0</v>
      </c>
      <c r="M21" s="2">
        <f t="shared" si="0"/>
        <v>6</v>
      </c>
      <c r="N21" s="2">
        <f t="shared" si="1"/>
        <v>2</v>
      </c>
      <c r="O21" s="6" t="s">
        <v>7</v>
      </c>
      <c r="P21" s="2">
        <f t="shared" si="3"/>
        <v>300</v>
      </c>
      <c r="Q21" s="2"/>
      <c r="R21" s="2">
        <f t="shared" si="4"/>
        <v>120</v>
      </c>
      <c r="S21" s="2">
        <f t="shared" si="2"/>
        <v>150</v>
      </c>
      <c r="T21" s="2"/>
    </row>
    <row r="22" spans="1:20">
      <c r="A22" s="2">
        <v>21</v>
      </c>
      <c r="B22" s="2">
        <v>102934</v>
      </c>
      <c r="C22" s="2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34</v>
      </c>
      <c r="K22" s="2">
        <v>0</v>
      </c>
      <c r="L22" s="2">
        <v>3</v>
      </c>
      <c r="M22" s="2">
        <f t="shared" si="0"/>
        <v>37</v>
      </c>
      <c r="N22" s="2">
        <f t="shared" si="1"/>
        <v>32</v>
      </c>
      <c r="O22" s="6" t="s">
        <v>7</v>
      </c>
      <c r="P22" s="2">
        <f t="shared" si="3"/>
        <v>2060</v>
      </c>
      <c r="Q22" s="2"/>
      <c r="R22" s="2">
        <f t="shared" si="4"/>
        <v>740</v>
      </c>
      <c r="S22" s="2"/>
      <c r="T22" s="2">
        <f>P22-I22</f>
        <v>1610</v>
      </c>
    </row>
    <row r="23" spans="1:20">
      <c r="A23" s="2">
        <v>22</v>
      </c>
      <c r="B23" s="2">
        <v>101453</v>
      </c>
      <c r="C23" s="2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6</v>
      </c>
      <c r="K23" s="2">
        <v>6</v>
      </c>
      <c r="L23" s="2">
        <v>0</v>
      </c>
      <c r="M23" s="2">
        <f t="shared" si="0"/>
        <v>12</v>
      </c>
      <c r="N23" s="2">
        <f t="shared" si="1"/>
        <v>7</v>
      </c>
      <c r="O23" s="6" t="s">
        <v>7</v>
      </c>
      <c r="P23" s="2">
        <f t="shared" si="3"/>
        <v>660</v>
      </c>
      <c r="Q23" s="2"/>
      <c r="R23" s="2">
        <f t="shared" si="4"/>
        <v>240</v>
      </c>
      <c r="S23" s="2"/>
      <c r="T23" s="2">
        <f>P23-I23</f>
        <v>210</v>
      </c>
    </row>
    <row r="24" spans="1:20">
      <c r="A24" s="2">
        <v>23</v>
      </c>
      <c r="B24" s="2">
        <v>103198</v>
      </c>
      <c r="C24" s="2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v>0</v>
      </c>
      <c r="L24" s="2">
        <v>0</v>
      </c>
      <c r="M24" s="2">
        <f t="shared" si="0"/>
        <v>8</v>
      </c>
      <c r="N24" s="2">
        <f t="shared" si="1"/>
        <v>3</v>
      </c>
      <c r="O24" s="6" t="s">
        <v>7</v>
      </c>
      <c r="P24" s="2">
        <f t="shared" si="3"/>
        <v>400</v>
      </c>
      <c r="Q24" s="2"/>
      <c r="R24" s="2">
        <f t="shared" si="4"/>
        <v>160</v>
      </c>
      <c r="S24" s="2">
        <f t="shared" si="2"/>
        <v>50</v>
      </c>
      <c r="T24" s="2"/>
    </row>
    <row r="25" spans="1:20">
      <c r="A25" s="2">
        <v>24</v>
      </c>
      <c r="B25" s="2">
        <v>102565</v>
      </c>
      <c r="C25" s="2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v>0</v>
      </c>
      <c r="L25" s="2">
        <v>0</v>
      </c>
      <c r="M25" s="2">
        <f t="shared" si="0"/>
        <v>2</v>
      </c>
      <c r="N25" s="2">
        <f t="shared" si="1"/>
        <v>-3</v>
      </c>
      <c r="O25" s="6" t="s">
        <v>23</v>
      </c>
      <c r="P25" s="2">
        <f>J25*20+K25*60+L25*70</f>
        <v>40</v>
      </c>
      <c r="Q25" s="2">
        <f>N25*15</f>
        <v>-45</v>
      </c>
      <c r="R25" s="2">
        <f>M25*-10</f>
        <v>-20</v>
      </c>
      <c r="S25" s="2">
        <f t="shared" si="2"/>
        <v>410</v>
      </c>
      <c r="T25" s="2"/>
    </row>
    <row r="26" spans="1:20">
      <c r="A26" s="2">
        <v>25</v>
      </c>
      <c r="B26" s="2">
        <v>102935</v>
      </c>
      <c r="C26" s="2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38</v>
      </c>
      <c r="K26" s="2">
        <v>2</v>
      </c>
      <c r="L26" s="2">
        <v>0</v>
      </c>
      <c r="M26" s="2">
        <f t="shared" si="0"/>
        <v>40</v>
      </c>
      <c r="N26" s="2">
        <f t="shared" si="1"/>
        <v>35</v>
      </c>
      <c r="O26" s="6" t="s">
        <v>7</v>
      </c>
      <c r="P26" s="2">
        <f>J26*50+K26*60+L26*120</f>
        <v>2020</v>
      </c>
      <c r="Q26" s="2"/>
      <c r="R26" s="2">
        <f>M26*20</f>
        <v>800</v>
      </c>
      <c r="S26" s="2"/>
      <c r="T26" s="2">
        <f>P26-I26</f>
        <v>1570</v>
      </c>
    </row>
    <row r="27" spans="1:20">
      <c r="A27" s="2">
        <v>26</v>
      </c>
      <c r="B27" s="2">
        <v>743</v>
      </c>
      <c r="C27" s="2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v>0</v>
      </c>
      <c r="L27" s="2">
        <v>0</v>
      </c>
      <c r="M27" s="2">
        <f t="shared" si="0"/>
        <v>0</v>
      </c>
      <c r="N27" s="2">
        <f t="shared" si="1"/>
        <v>-5</v>
      </c>
      <c r="O27" s="6" t="s">
        <v>23</v>
      </c>
      <c r="P27" s="2">
        <f>J27*20+K27*60+L27*70</f>
        <v>0</v>
      </c>
      <c r="Q27" s="2">
        <f>N27*15</f>
        <v>-75</v>
      </c>
      <c r="R27" s="2">
        <f>M27*-10</f>
        <v>0</v>
      </c>
      <c r="S27" s="2">
        <f t="shared" si="2"/>
        <v>450</v>
      </c>
      <c r="T27" s="2"/>
    </row>
    <row r="28" spans="1:20">
      <c r="A28" s="2">
        <v>27</v>
      </c>
      <c r="B28" s="2">
        <v>373</v>
      </c>
      <c r="C28" s="2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12</v>
      </c>
      <c r="K28" s="2">
        <v>0</v>
      </c>
      <c r="L28" s="2">
        <v>2</v>
      </c>
      <c r="M28" s="2">
        <f t="shared" si="0"/>
        <v>14</v>
      </c>
      <c r="N28" s="2">
        <f t="shared" si="1"/>
        <v>9</v>
      </c>
      <c r="O28" s="6" t="s">
        <v>7</v>
      </c>
      <c r="P28" s="2">
        <f>J28*50+K28*60+L28*120</f>
        <v>840</v>
      </c>
      <c r="Q28" s="2"/>
      <c r="R28" s="2">
        <f>M28*20</f>
        <v>280</v>
      </c>
      <c r="S28" s="2"/>
      <c r="T28" s="2">
        <f>P28-I28</f>
        <v>300</v>
      </c>
    </row>
    <row r="29" spans="1:20">
      <c r="A29" s="2">
        <v>28</v>
      </c>
      <c r="B29" s="2">
        <v>594</v>
      </c>
      <c r="C29" s="2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v>0</v>
      </c>
      <c r="L29" s="2">
        <v>0</v>
      </c>
      <c r="M29" s="2">
        <f t="shared" si="0"/>
        <v>2</v>
      </c>
      <c r="N29" s="2">
        <f t="shared" si="1"/>
        <v>-3</v>
      </c>
      <c r="O29" s="6" t="s">
        <v>23</v>
      </c>
      <c r="P29" s="2">
        <f>J29*20+K29*60+L29*70</f>
        <v>40</v>
      </c>
      <c r="Q29" s="2">
        <f>N29*15</f>
        <v>-45</v>
      </c>
      <c r="R29" s="2">
        <f>M29*-10</f>
        <v>-20</v>
      </c>
      <c r="S29" s="2">
        <f t="shared" si="2"/>
        <v>500</v>
      </c>
      <c r="T29" s="2"/>
    </row>
    <row r="30" spans="1:20">
      <c r="A30" s="2">
        <v>29</v>
      </c>
      <c r="B30" s="2">
        <v>546</v>
      </c>
      <c r="C30" s="2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v>0</v>
      </c>
      <c r="L30" s="2">
        <v>0</v>
      </c>
      <c r="M30" s="2">
        <f t="shared" si="0"/>
        <v>14</v>
      </c>
      <c r="N30" s="2">
        <f t="shared" si="1"/>
        <v>9</v>
      </c>
      <c r="O30" s="6" t="s">
        <v>7</v>
      </c>
      <c r="P30" s="2">
        <f>J30*50+K30*60+L30*120</f>
        <v>700</v>
      </c>
      <c r="Q30" s="2"/>
      <c r="R30" s="2">
        <f>M30*20</f>
        <v>280</v>
      </c>
      <c r="S30" s="2"/>
      <c r="T30" s="2">
        <f>P30-I30</f>
        <v>70</v>
      </c>
    </row>
    <row r="31" spans="1:20">
      <c r="A31" s="2">
        <v>30</v>
      </c>
      <c r="B31" s="2">
        <v>359</v>
      </c>
      <c r="C31" s="2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2</v>
      </c>
      <c r="K31" s="2">
        <v>0</v>
      </c>
      <c r="L31" s="2">
        <v>1</v>
      </c>
      <c r="M31" s="2">
        <f t="shared" si="0"/>
        <v>3</v>
      </c>
      <c r="N31" s="2">
        <f t="shared" si="1"/>
        <v>-2</v>
      </c>
      <c r="O31" s="6" t="s">
        <v>23</v>
      </c>
      <c r="P31" s="2">
        <f>J31*20+K31*60+L31*70</f>
        <v>110</v>
      </c>
      <c r="Q31" s="2">
        <f>N31*15</f>
        <v>-30</v>
      </c>
      <c r="R31" s="2">
        <f>M31*-10</f>
        <v>-30</v>
      </c>
      <c r="S31" s="2">
        <f t="shared" si="2"/>
        <v>430</v>
      </c>
      <c r="T31" s="2"/>
    </row>
    <row r="32" spans="1:20">
      <c r="A32" s="2">
        <v>31</v>
      </c>
      <c r="B32" s="2">
        <v>391</v>
      </c>
      <c r="C32" s="2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v>0</v>
      </c>
      <c r="L32" s="2">
        <v>0</v>
      </c>
      <c r="M32" s="2">
        <f t="shared" si="0"/>
        <v>6</v>
      </c>
      <c r="N32" s="2">
        <f t="shared" si="1"/>
        <v>1</v>
      </c>
      <c r="O32" s="6" t="s">
        <v>5</v>
      </c>
      <c r="P32" s="2">
        <f>J32*20+K32*60+L32*70</f>
        <v>120</v>
      </c>
      <c r="Q32" s="2"/>
      <c r="R32" s="2">
        <f>M32*-10</f>
        <v>-60</v>
      </c>
      <c r="S32" s="2">
        <f t="shared" si="2"/>
        <v>510</v>
      </c>
      <c r="T32" s="2"/>
    </row>
    <row r="33" spans="1:20">
      <c r="A33" s="2">
        <v>32</v>
      </c>
      <c r="B33" s="2">
        <v>704</v>
      </c>
      <c r="C33" s="2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6</v>
      </c>
      <c r="K33" s="2">
        <v>4</v>
      </c>
      <c r="L33" s="2">
        <v>0</v>
      </c>
      <c r="M33" s="2">
        <f t="shared" si="0"/>
        <v>10</v>
      </c>
      <c r="N33" s="2">
        <f t="shared" si="1"/>
        <v>5</v>
      </c>
      <c r="O33" s="6" t="s">
        <v>7</v>
      </c>
      <c r="P33" s="2">
        <f>J33*50+K33*60+L33*120</f>
        <v>540</v>
      </c>
      <c r="Q33" s="2"/>
      <c r="R33" s="2">
        <f>M33*20</f>
        <v>200</v>
      </c>
      <c r="S33" s="2">
        <f t="shared" si="2"/>
        <v>90</v>
      </c>
      <c r="T33" s="2"/>
    </row>
    <row r="34" spans="1:20">
      <c r="A34" s="2">
        <v>33</v>
      </c>
      <c r="B34" s="2">
        <v>587</v>
      </c>
      <c r="C34" s="2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v>0</v>
      </c>
      <c r="L34" s="2">
        <v>0</v>
      </c>
      <c r="M34" s="2">
        <f t="shared" si="0"/>
        <v>8</v>
      </c>
      <c r="N34" s="2">
        <f t="shared" si="1"/>
        <v>3</v>
      </c>
      <c r="O34" s="6" t="s">
        <v>7</v>
      </c>
      <c r="P34" s="2">
        <f>J34*50+K34*60+L34*120</f>
        <v>400</v>
      </c>
      <c r="Q34" s="2"/>
      <c r="R34" s="2">
        <f>M34*20</f>
        <v>160</v>
      </c>
      <c r="S34" s="2">
        <f t="shared" si="2"/>
        <v>230</v>
      </c>
      <c r="T34" s="2"/>
    </row>
    <row r="35" spans="1:20">
      <c r="A35" s="2">
        <v>34</v>
      </c>
      <c r="B35" s="2">
        <v>748</v>
      </c>
      <c r="C35" s="2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29</v>
      </c>
      <c r="K35" s="2">
        <v>0</v>
      </c>
      <c r="L35" s="2">
        <v>-3</v>
      </c>
      <c r="M35" s="2">
        <f t="shared" ref="M35:M66" si="5">J35+K35+L35</f>
        <v>26</v>
      </c>
      <c r="N35" s="2">
        <f t="shared" ref="N35:N66" si="6">M35-F35</f>
        <v>21</v>
      </c>
      <c r="O35" s="6" t="s">
        <v>7</v>
      </c>
      <c r="P35" s="2">
        <f>J35*50+K35*60+L35*120</f>
        <v>1090</v>
      </c>
      <c r="Q35" s="2"/>
      <c r="R35" s="2">
        <f>M35*20</f>
        <v>520</v>
      </c>
      <c r="S35" s="2"/>
      <c r="T35" s="2">
        <f>P35-I35</f>
        <v>460</v>
      </c>
    </row>
    <row r="36" spans="1:20">
      <c r="A36" s="2">
        <v>35</v>
      </c>
      <c r="B36" s="2">
        <v>570</v>
      </c>
      <c r="C36" s="2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0</v>
      </c>
      <c r="K36" s="2">
        <v>0</v>
      </c>
      <c r="L36" s="2">
        <v>1</v>
      </c>
      <c r="M36" s="2">
        <f t="shared" si="5"/>
        <v>1</v>
      </c>
      <c r="N36" s="2">
        <f t="shared" si="6"/>
        <v>-4</v>
      </c>
      <c r="O36" s="6" t="s">
        <v>23</v>
      </c>
      <c r="P36" s="2">
        <f>J36*20+K36*60+L36*70</f>
        <v>70</v>
      </c>
      <c r="Q36" s="2">
        <f>N36*15</f>
        <v>-60</v>
      </c>
      <c r="R36" s="2">
        <f>M36*-10</f>
        <v>-10</v>
      </c>
      <c r="S36" s="2">
        <f t="shared" ref="S35:S66" si="7">I36-P36</f>
        <v>560</v>
      </c>
      <c r="T36" s="2"/>
    </row>
    <row r="37" spans="1:20">
      <c r="A37" s="2">
        <v>36</v>
      </c>
      <c r="B37" s="2">
        <v>738</v>
      </c>
      <c r="C37" s="2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8</v>
      </c>
      <c r="K37" s="2">
        <v>0</v>
      </c>
      <c r="L37" s="2">
        <v>1</v>
      </c>
      <c r="M37" s="2">
        <f t="shared" si="5"/>
        <v>9</v>
      </c>
      <c r="N37" s="2">
        <f t="shared" si="6"/>
        <v>4</v>
      </c>
      <c r="O37" s="6" t="s">
        <v>7</v>
      </c>
      <c r="P37" s="2">
        <f>J37*50+K37*60+L37*120</f>
        <v>520</v>
      </c>
      <c r="Q37" s="2"/>
      <c r="R37" s="2">
        <f>M37*20</f>
        <v>180</v>
      </c>
      <c r="S37" s="2">
        <f t="shared" si="7"/>
        <v>110</v>
      </c>
      <c r="T37" s="2"/>
    </row>
    <row r="38" spans="1:20">
      <c r="A38" s="2">
        <v>37</v>
      </c>
      <c r="B38" s="2">
        <v>733</v>
      </c>
      <c r="C38" s="2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4</v>
      </c>
      <c r="K38" s="2">
        <v>0</v>
      </c>
      <c r="L38" s="2">
        <v>1</v>
      </c>
      <c r="M38" s="2">
        <f t="shared" si="5"/>
        <v>5</v>
      </c>
      <c r="N38" s="2">
        <f t="shared" si="6"/>
        <v>-1</v>
      </c>
      <c r="O38" s="6" t="s">
        <v>23</v>
      </c>
      <c r="P38" s="2">
        <f>J38*20+K38*60+L38*70</f>
        <v>150</v>
      </c>
      <c r="Q38" s="2">
        <f>N38*15</f>
        <v>-15</v>
      </c>
      <c r="R38" s="2">
        <f>M38*-10</f>
        <v>-50</v>
      </c>
      <c r="S38" s="2">
        <f t="shared" si="7"/>
        <v>480</v>
      </c>
      <c r="T38" s="2"/>
    </row>
    <row r="39" spans="1:20">
      <c r="A39" s="2">
        <v>38</v>
      </c>
      <c r="B39" s="2">
        <v>371</v>
      </c>
      <c r="C39" s="2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v>0</v>
      </c>
      <c r="L39" s="2">
        <v>0</v>
      </c>
      <c r="M39" s="2">
        <f t="shared" si="5"/>
        <v>0</v>
      </c>
      <c r="N39" s="2">
        <f t="shared" si="6"/>
        <v>-6</v>
      </c>
      <c r="O39" s="6" t="s">
        <v>23</v>
      </c>
      <c r="P39" s="2">
        <f>J39*20+K39*60+L39*70</f>
        <v>0</v>
      </c>
      <c r="Q39" s="2">
        <f>N39*15</f>
        <v>-90</v>
      </c>
      <c r="R39" s="2">
        <f>M39*-10</f>
        <v>0</v>
      </c>
      <c r="S39" s="2">
        <f t="shared" si="7"/>
        <v>630</v>
      </c>
      <c r="T39" s="2"/>
    </row>
    <row r="40" spans="1:20">
      <c r="A40" s="2">
        <v>39</v>
      </c>
      <c r="B40" s="2">
        <v>713</v>
      </c>
      <c r="C40" s="2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2</v>
      </c>
      <c r="K40" s="2">
        <v>2</v>
      </c>
      <c r="L40" s="2">
        <v>0</v>
      </c>
      <c r="M40" s="2">
        <f t="shared" si="5"/>
        <v>4</v>
      </c>
      <c r="N40" s="2">
        <f t="shared" si="6"/>
        <v>-2</v>
      </c>
      <c r="O40" s="6" t="s">
        <v>23</v>
      </c>
      <c r="P40" s="2">
        <f>J40*20+K40*60+L40*70</f>
        <v>160</v>
      </c>
      <c r="Q40" s="2">
        <f>N40*15</f>
        <v>-30</v>
      </c>
      <c r="R40" s="2">
        <f>M40*-10</f>
        <v>-40</v>
      </c>
      <c r="S40" s="2">
        <f t="shared" si="7"/>
        <v>470</v>
      </c>
      <c r="T40" s="2"/>
    </row>
    <row r="41" spans="1:20">
      <c r="A41" s="2">
        <v>40</v>
      </c>
      <c r="B41" s="2">
        <v>746</v>
      </c>
      <c r="C41" s="2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8</v>
      </c>
      <c r="K41" s="2">
        <v>0</v>
      </c>
      <c r="L41" s="2">
        <v>2.096</v>
      </c>
      <c r="M41" s="2">
        <f t="shared" si="5"/>
        <v>10.096</v>
      </c>
      <c r="N41" s="2">
        <f t="shared" si="6"/>
        <v>4.096</v>
      </c>
      <c r="O41" s="6" t="s">
        <v>7</v>
      </c>
      <c r="P41" s="2">
        <f>J41*50+K41*60+L41*120</f>
        <v>651.52</v>
      </c>
      <c r="Q41" s="2"/>
      <c r="R41" s="2">
        <f>M41*20</f>
        <v>201.92</v>
      </c>
      <c r="S41" s="2"/>
      <c r="T41" s="2">
        <f>P41-I41</f>
        <v>21.52</v>
      </c>
    </row>
    <row r="42" spans="1:20">
      <c r="A42" s="2">
        <v>41</v>
      </c>
      <c r="B42" s="2">
        <v>721</v>
      </c>
      <c r="C42" s="2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8</v>
      </c>
      <c r="K42" s="2">
        <v>2</v>
      </c>
      <c r="L42" s="2">
        <v>0</v>
      </c>
      <c r="M42" s="2">
        <f t="shared" si="5"/>
        <v>10</v>
      </c>
      <c r="N42" s="2">
        <f t="shared" si="6"/>
        <v>4</v>
      </c>
      <c r="O42" s="6" t="s">
        <v>7</v>
      </c>
      <c r="P42" s="2">
        <f>J42*50+K42*60+L42*120</f>
        <v>520</v>
      </c>
      <c r="Q42" s="2"/>
      <c r="R42" s="2">
        <f>M42*20</f>
        <v>200</v>
      </c>
      <c r="S42" s="2">
        <f t="shared" si="7"/>
        <v>110</v>
      </c>
      <c r="T42" s="2"/>
    </row>
    <row r="43" spans="1:20">
      <c r="A43" s="2">
        <v>42</v>
      </c>
      <c r="B43" s="2">
        <v>720</v>
      </c>
      <c r="C43" s="2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14</v>
      </c>
      <c r="K43" s="2">
        <v>2</v>
      </c>
      <c r="L43" s="2">
        <v>0</v>
      </c>
      <c r="M43" s="2">
        <f t="shared" si="5"/>
        <v>16</v>
      </c>
      <c r="N43" s="2">
        <f t="shared" si="6"/>
        <v>10</v>
      </c>
      <c r="O43" s="6" t="s">
        <v>7</v>
      </c>
      <c r="P43" s="2">
        <f>J43*50+K43*60+L43*120</f>
        <v>820</v>
      </c>
      <c r="Q43" s="2"/>
      <c r="R43" s="2">
        <f>M43*20</f>
        <v>320</v>
      </c>
      <c r="S43" s="2"/>
      <c r="T43" s="2">
        <f>P43-I43</f>
        <v>190</v>
      </c>
    </row>
    <row r="44" spans="1:20">
      <c r="A44" s="2">
        <v>43</v>
      </c>
      <c r="B44" s="2">
        <v>727</v>
      </c>
      <c r="C44" s="2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v>0</v>
      </c>
      <c r="L44" s="2">
        <v>0</v>
      </c>
      <c r="M44" s="2">
        <f t="shared" si="5"/>
        <v>8</v>
      </c>
      <c r="N44" s="2">
        <f t="shared" si="6"/>
        <v>2</v>
      </c>
      <c r="O44" s="6" t="s">
        <v>6</v>
      </c>
      <c r="P44" s="2">
        <f>J44*30+K44*60+L44*90</f>
        <v>240</v>
      </c>
      <c r="Q44" s="2"/>
      <c r="R44" s="2">
        <v>0</v>
      </c>
      <c r="S44" s="2">
        <f t="shared" si="7"/>
        <v>390</v>
      </c>
      <c r="T44" s="2"/>
    </row>
    <row r="45" spans="1:20">
      <c r="A45" s="2">
        <v>44</v>
      </c>
      <c r="B45" s="2">
        <v>718</v>
      </c>
      <c r="C45" s="2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v>0</v>
      </c>
      <c r="L45" s="2">
        <v>0</v>
      </c>
      <c r="M45" s="2">
        <f t="shared" si="5"/>
        <v>2</v>
      </c>
      <c r="N45" s="2">
        <f t="shared" si="6"/>
        <v>-4</v>
      </c>
      <c r="O45" s="6" t="s">
        <v>23</v>
      </c>
      <c r="P45" s="2">
        <f>J45*20+K45*60+L45*70</f>
        <v>40</v>
      </c>
      <c r="Q45" s="2">
        <f>N45*15</f>
        <v>-60</v>
      </c>
      <c r="R45" s="2">
        <f>M45*-10</f>
        <v>-20</v>
      </c>
      <c r="S45" s="2">
        <f t="shared" si="7"/>
        <v>590</v>
      </c>
      <c r="T45" s="2"/>
    </row>
    <row r="46" spans="1:20">
      <c r="A46" s="2">
        <v>45</v>
      </c>
      <c r="B46" s="2">
        <v>742</v>
      </c>
      <c r="C46" s="2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v>0</v>
      </c>
      <c r="L46" s="2">
        <v>0</v>
      </c>
      <c r="M46" s="2">
        <f t="shared" si="5"/>
        <v>2</v>
      </c>
      <c r="N46" s="2">
        <f t="shared" si="6"/>
        <v>-5</v>
      </c>
      <c r="O46" s="6" t="s">
        <v>23</v>
      </c>
      <c r="P46" s="2">
        <f>J46*20+K46*60+L46*70</f>
        <v>40</v>
      </c>
      <c r="Q46" s="2">
        <f>N46*15</f>
        <v>-75</v>
      </c>
      <c r="R46" s="2">
        <f>M46*-10</f>
        <v>-20</v>
      </c>
      <c r="S46" s="2">
        <f t="shared" si="7"/>
        <v>680</v>
      </c>
      <c r="T46" s="2"/>
    </row>
    <row r="47" spans="1:20">
      <c r="A47" s="2">
        <v>46</v>
      </c>
      <c r="B47" s="2">
        <v>514</v>
      </c>
      <c r="C47" s="2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14</v>
      </c>
      <c r="K47" s="2">
        <v>0</v>
      </c>
      <c r="L47" s="2">
        <v>1</v>
      </c>
      <c r="M47" s="2">
        <f t="shared" si="5"/>
        <v>15</v>
      </c>
      <c r="N47" s="2">
        <f t="shared" si="6"/>
        <v>8</v>
      </c>
      <c r="O47" s="6" t="s">
        <v>7</v>
      </c>
      <c r="P47" s="2">
        <f>J47*50+K47*60+L47*120</f>
        <v>820</v>
      </c>
      <c r="Q47" s="2"/>
      <c r="R47" s="2">
        <f>M47*20</f>
        <v>300</v>
      </c>
      <c r="S47" s="2"/>
      <c r="T47" s="2">
        <f>P47-I47</f>
        <v>100</v>
      </c>
    </row>
    <row r="48" spans="1:20">
      <c r="A48" s="2">
        <v>47</v>
      </c>
      <c r="B48" s="2">
        <v>539</v>
      </c>
      <c r="C48" s="2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v>0</v>
      </c>
      <c r="L48" s="2">
        <v>0</v>
      </c>
      <c r="M48" s="2">
        <f t="shared" si="5"/>
        <v>2</v>
      </c>
      <c r="N48" s="2">
        <f t="shared" si="6"/>
        <v>-5</v>
      </c>
      <c r="O48" s="6" t="s">
        <v>23</v>
      </c>
      <c r="P48" s="2">
        <f>J48*20+K48*60+L48*70</f>
        <v>40</v>
      </c>
      <c r="Q48" s="2">
        <f>N48*15</f>
        <v>-75</v>
      </c>
      <c r="R48" s="2">
        <f>M48*-10</f>
        <v>-20</v>
      </c>
      <c r="S48" s="2">
        <f t="shared" si="7"/>
        <v>680</v>
      </c>
      <c r="T48" s="2"/>
    </row>
    <row r="49" spans="1:20">
      <c r="A49" s="2">
        <v>48</v>
      </c>
      <c r="B49" s="2">
        <v>752</v>
      </c>
      <c r="C49" s="2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v>0</v>
      </c>
      <c r="L49" s="2">
        <v>0</v>
      </c>
      <c r="M49" s="2">
        <f t="shared" si="5"/>
        <v>0</v>
      </c>
      <c r="N49" s="2">
        <f t="shared" si="6"/>
        <v>-7</v>
      </c>
      <c r="O49" s="6" t="s">
        <v>23</v>
      </c>
      <c r="P49" s="2">
        <f>J49*20+K49*60+L49*70</f>
        <v>0</v>
      </c>
      <c r="Q49" s="2">
        <f>N49*15</f>
        <v>-105</v>
      </c>
      <c r="R49" s="2">
        <f>M49*-10</f>
        <v>0</v>
      </c>
      <c r="S49" s="2">
        <f t="shared" si="7"/>
        <v>720</v>
      </c>
      <c r="T49" s="2"/>
    </row>
    <row r="50" spans="1:20">
      <c r="A50" s="2">
        <v>49</v>
      </c>
      <c r="B50" s="2">
        <v>573</v>
      </c>
      <c r="C50" s="2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v>0</v>
      </c>
      <c r="L50" s="2">
        <v>0</v>
      </c>
      <c r="M50" s="2">
        <f t="shared" si="5"/>
        <v>8</v>
      </c>
      <c r="N50" s="2">
        <f t="shared" si="6"/>
        <v>1</v>
      </c>
      <c r="O50" s="6" t="s">
        <v>6</v>
      </c>
      <c r="P50" s="2">
        <f>J50*30+K50*60+L50*90</f>
        <v>240</v>
      </c>
      <c r="Q50" s="2"/>
      <c r="R50" s="2">
        <v>0</v>
      </c>
      <c r="S50" s="2">
        <f t="shared" si="7"/>
        <v>480</v>
      </c>
      <c r="T50" s="2"/>
    </row>
    <row r="51" spans="1:20">
      <c r="A51" s="2">
        <v>50</v>
      </c>
      <c r="B51" s="2">
        <v>517</v>
      </c>
      <c r="C51" s="2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14</v>
      </c>
      <c r="K51" s="2">
        <v>0</v>
      </c>
      <c r="L51" s="2">
        <v>4</v>
      </c>
      <c r="M51" s="2">
        <f t="shared" si="5"/>
        <v>18</v>
      </c>
      <c r="N51" s="2">
        <f t="shared" si="6"/>
        <v>11</v>
      </c>
      <c r="O51" s="6" t="s">
        <v>7</v>
      </c>
      <c r="P51" s="2">
        <f t="shared" ref="P51:P57" si="8">J51*50+K51*60+L51*120</f>
        <v>1180</v>
      </c>
      <c r="Q51" s="2"/>
      <c r="R51" s="2">
        <f t="shared" ref="R51:R57" si="9">M51*20</f>
        <v>360</v>
      </c>
      <c r="S51" s="2"/>
      <c r="T51" s="2">
        <f>P51-I51</f>
        <v>460</v>
      </c>
    </row>
    <row r="52" spans="1:20">
      <c r="A52" s="2">
        <v>51</v>
      </c>
      <c r="B52" s="2">
        <v>750</v>
      </c>
      <c r="C52" s="2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12</v>
      </c>
      <c r="K52" s="2">
        <v>3</v>
      </c>
      <c r="L52" s="2">
        <v>1</v>
      </c>
      <c r="M52" s="2">
        <f t="shared" si="5"/>
        <v>16</v>
      </c>
      <c r="N52" s="2">
        <f t="shared" si="6"/>
        <v>8</v>
      </c>
      <c r="O52" s="6" t="s">
        <v>7</v>
      </c>
      <c r="P52" s="2">
        <f t="shared" si="8"/>
        <v>900</v>
      </c>
      <c r="Q52" s="2"/>
      <c r="R52" s="2">
        <f t="shared" si="9"/>
        <v>320</v>
      </c>
      <c r="S52" s="2"/>
      <c r="T52" s="2">
        <f>P52-I52</f>
        <v>90</v>
      </c>
    </row>
    <row r="53" spans="1:20">
      <c r="A53" s="2">
        <v>52</v>
      </c>
      <c r="B53" s="2">
        <v>712</v>
      </c>
      <c r="C53" s="2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12</v>
      </c>
      <c r="K53" s="2">
        <v>0</v>
      </c>
      <c r="L53" s="2">
        <v>2</v>
      </c>
      <c r="M53" s="2">
        <f t="shared" si="5"/>
        <v>14</v>
      </c>
      <c r="N53" s="2">
        <f t="shared" si="6"/>
        <v>6</v>
      </c>
      <c r="O53" s="6" t="s">
        <v>7</v>
      </c>
      <c r="P53" s="2">
        <f t="shared" si="8"/>
        <v>840</v>
      </c>
      <c r="Q53" s="2"/>
      <c r="R53" s="2">
        <f t="shared" si="9"/>
        <v>280</v>
      </c>
      <c r="S53" s="2"/>
      <c r="T53" s="2">
        <f>P53-I53</f>
        <v>30</v>
      </c>
    </row>
    <row r="54" spans="1:20">
      <c r="A54" s="2">
        <v>53</v>
      </c>
      <c r="B54" s="2">
        <v>717</v>
      </c>
      <c r="C54" s="2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v>0</v>
      </c>
      <c r="L54" s="2">
        <v>0</v>
      </c>
      <c r="M54" s="2">
        <f t="shared" si="5"/>
        <v>16</v>
      </c>
      <c r="N54" s="2">
        <f t="shared" si="6"/>
        <v>8</v>
      </c>
      <c r="O54" s="6" t="s">
        <v>7</v>
      </c>
      <c r="P54" s="2">
        <f t="shared" si="8"/>
        <v>800</v>
      </c>
      <c r="Q54" s="2"/>
      <c r="R54" s="2">
        <f t="shared" si="9"/>
        <v>320</v>
      </c>
      <c r="S54" s="2">
        <f t="shared" si="7"/>
        <v>10</v>
      </c>
      <c r="T54" s="2"/>
    </row>
    <row r="55" spans="1:20">
      <c r="A55" s="2">
        <v>54</v>
      </c>
      <c r="B55" s="2">
        <v>709</v>
      </c>
      <c r="C55" s="2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14</v>
      </c>
      <c r="K55" s="2">
        <v>6</v>
      </c>
      <c r="L55" s="2">
        <v>7</v>
      </c>
      <c r="M55" s="2">
        <f t="shared" si="5"/>
        <v>27</v>
      </c>
      <c r="N55" s="2">
        <f t="shared" si="6"/>
        <v>19</v>
      </c>
      <c r="O55" s="6" t="s">
        <v>7</v>
      </c>
      <c r="P55" s="2">
        <f t="shared" si="8"/>
        <v>1900</v>
      </c>
      <c r="Q55" s="2"/>
      <c r="R55" s="2">
        <f t="shared" si="9"/>
        <v>540</v>
      </c>
      <c r="S55" s="2"/>
      <c r="T55" s="2">
        <f>P55-I55</f>
        <v>1090</v>
      </c>
    </row>
    <row r="56" spans="1:20">
      <c r="A56" s="2">
        <v>55</v>
      </c>
      <c r="B56" s="2">
        <v>52</v>
      </c>
      <c r="C56" s="2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12</v>
      </c>
      <c r="K56" s="2">
        <v>0</v>
      </c>
      <c r="L56" s="2">
        <v>4</v>
      </c>
      <c r="M56" s="2">
        <f t="shared" si="5"/>
        <v>16</v>
      </c>
      <c r="N56" s="2">
        <f t="shared" si="6"/>
        <v>8</v>
      </c>
      <c r="O56" s="6" t="s">
        <v>7</v>
      </c>
      <c r="P56" s="2">
        <f t="shared" si="8"/>
        <v>1080</v>
      </c>
      <c r="Q56" s="2"/>
      <c r="R56" s="2">
        <f t="shared" si="9"/>
        <v>320</v>
      </c>
      <c r="S56" s="2"/>
      <c r="T56" s="2">
        <f>P56-I56</f>
        <v>180</v>
      </c>
    </row>
    <row r="57" spans="1:20">
      <c r="A57" s="2">
        <v>56</v>
      </c>
      <c r="B57" s="2">
        <v>56</v>
      </c>
      <c r="C57" s="2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10</v>
      </c>
      <c r="K57" s="2">
        <v>3</v>
      </c>
      <c r="L57" s="2">
        <v>0</v>
      </c>
      <c r="M57" s="2">
        <f t="shared" si="5"/>
        <v>13</v>
      </c>
      <c r="N57" s="2">
        <f t="shared" si="6"/>
        <v>5</v>
      </c>
      <c r="O57" s="6" t="s">
        <v>7</v>
      </c>
      <c r="P57" s="2">
        <f t="shared" si="8"/>
        <v>680</v>
      </c>
      <c r="Q57" s="2"/>
      <c r="R57" s="2">
        <f t="shared" si="9"/>
        <v>260</v>
      </c>
      <c r="S57" s="2">
        <f t="shared" si="7"/>
        <v>130</v>
      </c>
      <c r="T57" s="2"/>
    </row>
    <row r="58" spans="1:20">
      <c r="A58" s="2">
        <v>57</v>
      </c>
      <c r="B58" s="2">
        <v>706</v>
      </c>
      <c r="C58" s="2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0</v>
      </c>
      <c r="K58" s="2">
        <v>0</v>
      </c>
      <c r="L58" s="2">
        <v>1</v>
      </c>
      <c r="M58" s="2">
        <f t="shared" si="5"/>
        <v>1</v>
      </c>
      <c r="N58" s="2">
        <f t="shared" si="6"/>
        <v>-7</v>
      </c>
      <c r="O58" s="6" t="s">
        <v>23</v>
      </c>
      <c r="P58" s="2">
        <f>J58*20+K58*60+L58*70</f>
        <v>70</v>
      </c>
      <c r="Q58" s="2">
        <f>N58*15</f>
        <v>-105</v>
      </c>
      <c r="R58" s="2">
        <f>M58*-10</f>
        <v>-10</v>
      </c>
      <c r="S58" s="2">
        <f t="shared" si="7"/>
        <v>830</v>
      </c>
      <c r="T58" s="2"/>
    </row>
    <row r="59" spans="1:20">
      <c r="A59" s="2">
        <v>58</v>
      </c>
      <c r="B59" s="2">
        <v>741</v>
      </c>
      <c r="C59" s="2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2</v>
      </c>
      <c r="K59" s="2">
        <v>0</v>
      </c>
      <c r="L59" s="2">
        <v>3</v>
      </c>
      <c r="M59" s="2">
        <f t="shared" si="5"/>
        <v>5</v>
      </c>
      <c r="N59" s="2">
        <f t="shared" si="6"/>
        <v>-3</v>
      </c>
      <c r="O59" s="6" t="s">
        <v>23</v>
      </c>
      <c r="P59" s="2">
        <f>J59*20+K59*60+L59*70</f>
        <v>250</v>
      </c>
      <c r="Q59" s="2">
        <f>N59*15</f>
        <v>-45</v>
      </c>
      <c r="R59" s="2">
        <f>M59*-10</f>
        <v>-50</v>
      </c>
      <c r="S59" s="2">
        <f t="shared" si="7"/>
        <v>560</v>
      </c>
      <c r="T59" s="2"/>
    </row>
    <row r="60" spans="1:20">
      <c r="A60" s="2">
        <v>59</v>
      </c>
      <c r="B60" s="2">
        <v>744</v>
      </c>
      <c r="C60" s="2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6</v>
      </c>
      <c r="K60" s="2">
        <v>2</v>
      </c>
      <c r="L60" s="2">
        <v>0</v>
      </c>
      <c r="M60" s="2">
        <f t="shared" si="5"/>
        <v>8</v>
      </c>
      <c r="N60" s="2">
        <f t="shared" si="6"/>
        <v>-1</v>
      </c>
      <c r="O60" s="6" t="s">
        <v>23</v>
      </c>
      <c r="P60" s="2">
        <f>J60*20+K60*60+L60*70</f>
        <v>240</v>
      </c>
      <c r="Q60" s="2">
        <f>N60*15</f>
        <v>-15</v>
      </c>
      <c r="R60" s="2">
        <f>M60*-10</f>
        <v>-80</v>
      </c>
      <c r="S60" s="2">
        <f t="shared" si="7"/>
        <v>660</v>
      </c>
      <c r="T60" s="2"/>
    </row>
    <row r="61" spans="1:20">
      <c r="A61" s="2">
        <v>60</v>
      </c>
      <c r="B61" s="2">
        <v>515</v>
      </c>
      <c r="C61" s="2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12</v>
      </c>
      <c r="K61" s="2">
        <v>2</v>
      </c>
      <c r="L61" s="2">
        <v>1</v>
      </c>
      <c r="M61" s="2">
        <f t="shared" si="5"/>
        <v>15</v>
      </c>
      <c r="N61" s="2">
        <f t="shared" si="6"/>
        <v>6</v>
      </c>
      <c r="O61" s="6" t="s">
        <v>7</v>
      </c>
      <c r="P61" s="2">
        <f>J61*50+K61*60+L61*120</f>
        <v>840</v>
      </c>
      <c r="Q61" s="2"/>
      <c r="R61" s="2">
        <f>M61*20</f>
        <v>300</v>
      </c>
      <c r="S61" s="2">
        <f t="shared" si="7"/>
        <v>60</v>
      </c>
      <c r="T61" s="2"/>
    </row>
    <row r="62" spans="1:20">
      <c r="A62" s="2">
        <v>61</v>
      </c>
      <c r="B62" s="2">
        <v>740</v>
      </c>
      <c r="C62" s="2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6</v>
      </c>
      <c r="K62" s="2">
        <v>0</v>
      </c>
      <c r="L62" s="2">
        <v>1</v>
      </c>
      <c r="M62" s="2">
        <f t="shared" si="5"/>
        <v>7</v>
      </c>
      <c r="N62" s="2">
        <f t="shared" si="6"/>
        <v>-2</v>
      </c>
      <c r="O62" s="6" t="s">
        <v>23</v>
      </c>
      <c r="P62" s="2">
        <f>J62*20+K62*60+L62*70</f>
        <v>190</v>
      </c>
      <c r="Q62" s="2">
        <f>N62*15</f>
        <v>-30</v>
      </c>
      <c r="R62" s="2">
        <f>M62*-10</f>
        <v>-70</v>
      </c>
      <c r="S62" s="2">
        <f t="shared" si="7"/>
        <v>710</v>
      </c>
      <c r="T62" s="2"/>
    </row>
    <row r="63" spans="1:20">
      <c r="A63" s="2">
        <v>62</v>
      </c>
      <c r="B63" s="2">
        <v>379</v>
      </c>
      <c r="C63" s="2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18</v>
      </c>
      <c r="K63" s="2">
        <v>4</v>
      </c>
      <c r="L63" s="2">
        <v>2</v>
      </c>
      <c r="M63" s="2">
        <f t="shared" si="5"/>
        <v>24</v>
      </c>
      <c r="N63" s="2">
        <f t="shared" si="6"/>
        <v>15</v>
      </c>
      <c r="O63" s="6" t="s">
        <v>7</v>
      </c>
      <c r="P63" s="2">
        <f>J63*50+K63*60+L63*120</f>
        <v>1380</v>
      </c>
      <c r="Q63" s="2"/>
      <c r="R63" s="2">
        <f>M63*20</f>
        <v>480</v>
      </c>
      <c r="S63" s="2"/>
      <c r="T63" s="2">
        <f>P63-I63</f>
        <v>390</v>
      </c>
    </row>
    <row r="64" spans="1:20">
      <c r="A64" s="2">
        <v>63</v>
      </c>
      <c r="B64" s="2">
        <v>584</v>
      </c>
      <c r="C64" s="2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v>0</v>
      </c>
      <c r="L64" s="2">
        <v>0</v>
      </c>
      <c r="M64" s="2">
        <f t="shared" si="5"/>
        <v>10</v>
      </c>
      <c r="N64" s="2">
        <f t="shared" si="6"/>
        <v>1</v>
      </c>
      <c r="O64" s="6" t="s">
        <v>5</v>
      </c>
      <c r="P64" s="2">
        <f>J64*20+K64*60+L64*70</f>
        <v>200</v>
      </c>
      <c r="Q64" s="2"/>
      <c r="R64" s="2">
        <f>M64*-10</f>
        <v>-100</v>
      </c>
      <c r="S64" s="2">
        <f t="shared" si="7"/>
        <v>790</v>
      </c>
      <c r="T64" s="2"/>
    </row>
    <row r="65" spans="1:20">
      <c r="A65" s="2">
        <v>64</v>
      </c>
      <c r="B65" s="2">
        <v>591</v>
      </c>
      <c r="C65" s="2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v>0</v>
      </c>
      <c r="L65" s="2">
        <v>0</v>
      </c>
      <c r="M65" s="2">
        <f t="shared" si="5"/>
        <v>2</v>
      </c>
      <c r="N65" s="2">
        <f t="shared" si="6"/>
        <v>-8</v>
      </c>
      <c r="O65" s="6" t="s">
        <v>23</v>
      </c>
      <c r="P65" s="2">
        <f>J65*20+K65*60+L65*70</f>
        <v>40</v>
      </c>
      <c r="Q65" s="2">
        <f>N65*15</f>
        <v>-120</v>
      </c>
      <c r="R65" s="2">
        <f>M65*-10</f>
        <v>-20</v>
      </c>
      <c r="S65" s="2">
        <f t="shared" si="7"/>
        <v>950</v>
      </c>
      <c r="T65" s="2"/>
    </row>
    <row r="66" spans="1:20">
      <c r="A66" s="2">
        <v>65</v>
      </c>
      <c r="B66" s="2">
        <v>716</v>
      </c>
      <c r="C66" s="2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20</v>
      </c>
      <c r="K66" s="2">
        <v>2</v>
      </c>
      <c r="L66" s="2">
        <v>0</v>
      </c>
      <c r="M66" s="2">
        <f t="shared" si="5"/>
        <v>22</v>
      </c>
      <c r="N66" s="2">
        <f t="shared" si="6"/>
        <v>12</v>
      </c>
      <c r="O66" s="6" t="s">
        <v>7</v>
      </c>
      <c r="P66" s="2">
        <f>J66*50+K66*60+L66*120</f>
        <v>1120</v>
      </c>
      <c r="Q66" s="2"/>
      <c r="R66" s="2">
        <f>M66*20</f>
        <v>440</v>
      </c>
      <c r="S66" s="2"/>
      <c r="T66" s="2">
        <f>P66-I66</f>
        <v>40</v>
      </c>
    </row>
    <row r="67" spans="1:20">
      <c r="A67" s="2">
        <v>66</v>
      </c>
      <c r="B67" s="2">
        <v>337</v>
      </c>
      <c r="C67" s="2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8</v>
      </c>
      <c r="K67" s="2">
        <v>0</v>
      </c>
      <c r="L67" s="2">
        <v>1</v>
      </c>
      <c r="M67" s="2">
        <f t="shared" ref="M67:M99" si="10">J67+K67+L67</f>
        <v>9</v>
      </c>
      <c r="N67" s="2">
        <f t="shared" ref="N67:N98" si="11">M67-F67</f>
        <v>-1</v>
      </c>
      <c r="O67" s="6" t="s">
        <v>23</v>
      </c>
      <c r="P67" s="2">
        <f>J67*20+K67*60+L67*70</f>
        <v>230</v>
      </c>
      <c r="Q67" s="2">
        <f>N67*15</f>
        <v>-15</v>
      </c>
      <c r="R67" s="2">
        <f>M67*-10</f>
        <v>-90</v>
      </c>
      <c r="S67" s="2">
        <f t="shared" ref="S67:S98" si="12">I67-P67</f>
        <v>850</v>
      </c>
      <c r="T67" s="2"/>
    </row>
    <row r="68" spans="1:20">
      <c r="A68" s="2">
        <v>67</v>
      </c>
      <c r="B68" s="2">
        <v>581</v>
      </c>
      <c r="C68" s="2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v>0</v>
      </c>
      <c r="L68" s="2">
        <v>0</v>
      </c>
      <c r="M68" s="2">
        <f t="shared" si="10"/>
        <v>12</v>
      </c>
      <c r="N68" s="2">
        <f t="shared" si="11"/>
        <v>2</v>
      </c>
      <c r="O68" s="6" t="s">
        <v>6</v>
      </c>
      <c r="P68" s="2">
        <f>J68*30+K68*60+L68*90</f>
        <v>360</v>
      </c>
      <c r="Q68" s="2"/>
      <c r="R68" s="2">
        <v>0</v>
      </c>
      <c r="S68" s="2">
        <f t="shared" si="12"/>
        <v>720</v>
      </c>
      <c r="T68" s="2"/>
    </row>
    <row r="69" spans="1:20">
      <c r="A69" s="2">
        <v>68</v>
      </c>
      <c r="B69" s="2">
        <v>347</v>
      </c>
      <c r="C69" s="2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v>0</v>
      </c>
      <c r="L69" s="2">
        <v>0</v>
      </c>
      <c r="M69" s="2">
        <f t="shared" si="10"/>
        <v>0</v>
      </c>
      <c r="N69" s="2">
        <f t="shared" si="11"/>
        <v>-10</v>
      </c>
      <c r="O69" s="6" t="s">
        <v>23</v>
      </c>
      <c r="P69" s="2">
        <f>J69*20+K69*60+L69*70</f>
        <v>0</v>
      </c>
      <c r="Q69" s="2">
        <f>N69*15</f>
        <v>-150</v>
      </c>
      <c r="R69" s="2">
        <f>M69*-10</f>
        <v>0</v>
      </c>
      <c r="S69" s="2">
        <f t="shared" si="12"/>
        <v>1080</v>
      </c>
      <c r="T69" s="2"/>
    </row>
    <row r="70" spans="1:20">
      <c r="A70" s="2">
        <v>69</v>
      </c>
      <c r="B70" s="2">
        <v>730</v>
      </c>
      <c r="C70" s="2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6</v>
      </c>
      <c r="K70" s="2">
        <v>0</v>
      </c>
      <c r="L70" s="2">
        <v>1</v>
      </c>
      <c r="M70" s="2">
        <f t="shared" si="10"/>
        <v>7</v>
      </c>
      <c r="N70" s="2">
        <f t="shared" si="11"/>
        <v>-4</v>
      </c>
      <c r="O70" s="6" t="s">
        <v>23</v>
      </c>
      <c r="P70" s="2">
        <f>J70*20+K70*60+L70*70</f>
        <v>190</v>
      </c>
      <c r="Q70" s="2">
        <f>N70*15</f>
        <v>-60</v>
      </c>
      <c r="R70" s="2">
        <f>M70*-10</f>
        <v>-70</v>
      </c>
      <c r="S70" s="2">
        <f t="shared" si="12"/>
        <v>980</v>
      </c>
      <c r="T70" s="2"/>
    </row>
    <row r="71" spans="1:20">
      <c r="A71" s="2">
        <v>70</v>
      </c>
      <c r="B71" s="2">
        <v>598</v>
      </c>
      <c r="C71" s="2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v>0</v>
      </c>
      <c r="L71" s="2">
        <v>0</v>
      </c>
      <c r="M71" s="2">
        <f t="shared" si="10"/>
        <v>4</v>
      </c>
      <c r="N71" s="2">
        <f t="shared" si="11"/>
        <v>-7</v>
      </c>
      <c r="O71" s="6" t="s">
        <v>23</v>
      </c>
      <c r="P71" s="2">
        <f>J71*20+K71*60+L71*70</f>
        <v>80</v>
      </c>
      <c r="Q71" s="2">
        <f>N71*15</f>
        <v>-105</v>
      </c>
      <c r="R71" s="2">
        <f>M71*-10</f>
        <v>-40</v>
      </c>
      <c r="S71" s="2">
        <f t="shared" si="12"/>
        <v>1000</v>
      </c>
      <c r="T71" s="2"/>
    </row>
    <row r="72" spans="1:20">
      <c r="A72" s="2">
        <v>71</v>
      </c>
      <c r="B72" s="2">
        <v>339</v>
      </c>
      <c r="C72" s="2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6</v>
      </c>
      <c r="K72" s="2">
        <v>5</v>
      </c>
      <c r="L72" s="2">
        <v>3</v>
      </c>
      <c r="M72" s="2">
        <f t="shared" si="10"/>
        <v>14</v>
      </c>
      <c r="N72" s="2">
        <f t="shared" si="11"/>
        <v>2</v>
      </c>
      <c r="O72" s="6" t="s">
        <v>6</v>
      </c>
      <c r="P72" s="2">
        <f>J72*30+K72*60+L72*90</f>
        <v>750</v>
      </c>
      <c r="Q72" s="2"/>
      <c r="R72" s="2">
        <v>0</v>
      </c>
      <c r="S72" s="2">
        <f t="shared" si="12"/>
        <v>510</v>
      </c>
      <c r="T72" s="2"/>
    </row>
    <row r="73" spans="1:20">
      <c r="A73" s="2">
        <v>72</v>
      </c>
      <c r="B73" s="2">
        <v>357</v>
      </c>
      <c r="C73" s="2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v>0</v>
      </c>
      <c r="L73" s="2">
        <v>0</v>
      </c>
      <c r="M73" s="2">
        <f t="shared" si="10"/>
        <v>2</v>
      </c>
      <c r="N73" s="2">
        <f t="shared" si="11"/>
        <v>-11</v>
      </c>
      <c r="O73" s="6" t="s">
        <v>23</v>
      </c>
      <c r="P73" s="2">
        <f>J73*20+K73*60+L73*70</f>
        <v>40</v>
      </c>
      <c r="Q73" s="2">
        <f>N73*15</f>
        <v>-165</v>
      </c>
      <c r="R73" s="2">
        <f>M73*-10</f>
        <v>-20</v>
      </c>
      <c r="S73" s="2">
        <f t="shared" si="12"/>
        <v>1310</v>
      </c>
      <c r="T73" s="2"/>
    </row>
    <row r="74" spans="1:20">
      <c r="A74" s="2">
        <v>73</v>
      </c>
      <c r="B74" s="2">
        <v>511</v>
      </c>
      <c r="C74" s="2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26</v>
      </c>
      <c r="K74" s="2">
        <v>2</v>
      </c>
      <c r="L74" s="2">
        <v>3</v>
      </c>
      <c r="M74" s="2">
        <f t="shared" si="10"/>
        <v>31</v>
      </c>
      <c r="N74" s="2">
        <f t="shared" si="11"/>
        <v>18</v>
      </c>
      <c r="O74" s="6" t="s">
        <v>7</v>
      </c>
      <c r="P74" s="2">
        <f>J74*50+K74*60+L74*120</f>
        <v>1780</v>
      </c>
      <c r="Q74" s="2"/>
      <c r="R74" s="2">
        <f>M74*20</f>
        <v>620</v>
      </c>
      <c r="S74" s="2"/>
      <c r="T74" s="2">
        <f>P74-I74</f>
        <v>430</v>
      </c>
    </row>
    <row r="75" spans="1:20">
      <c r="A75" s="2">
        <v>74</v>
      </c>
      <c r="B75" s="2">
        <v>582</v>
      </c>
      <c r="C75" s="2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24</v>
      </c>
      <c r="K75" s="2">
        <v>0</v>
      </c>
      <c r="L75" s="2">
        <v>1.584</v>
      </c>
      <c r="M75" s="2">
        <f t="shared" si="10"/>
        <v>25.584</v>
      </c>
      <c r="N75" s="2">
        <f t="shared" si="11"/>
        <v>11.584</v>
      </c>
      <c r="O75" s="6" t="s">
        <v>7</v>
      </c>
      <c r="P75" s="2">
        <f>J75*50+K75*60+L75*120</f>
        <v>1390.08</v>
      </c>
      <c r="Q75" s="2"/>
      <c r="R75" s="2">
        <f>M75*20</f>
        <v>511.68</v>
      </c>
      <c r="S75" s="2">
        <f t="shared" si="12"/>
        <v>49.9200000000001</v>
      </c>
      <c r="T75" s="2"/>
    </row>
    <row r="76" spans="1:20">
      <c r="A76" s="2">
        <v>75</v>
      </c>
      <c r="B76" s="2">
        <v>329</v>
      </c>
      <c r="C76" s="2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8</v>
      </c>
      <c r="K76" s="2">
        <v>6</v>
      </c>
      <c r="L76" s="2">
        <v>1</v>
      </c>
      <c r="M76" s="2">
        <f t="shared" si="10"/>
        <v>15</v>
      </c>
      <c r="N76" s="2">
        <f t="shared" si="11"/>
        <v>1</v>
      </c>
      <c r="O76" s="6" t="s">
        <v>5</v>
      </c>
      <c r="P76" s="2">
        <f>J76*20+K76*60+L76*70</f>
        <v>590</v>
      </c>
      <c r="Q76" s="2"/>
      <c r="R76" s="2">
        <f>M76*-10</f>
        <v>-150</v>
      </c>
      <c r="S76" s="2">
        <f t="shared" si="12"/>
        <v>940</v>
      </c>
      <c r="T76" s="2"/>
    </row>
    <row r="77" spans="1:20">
      <c r="A77" s="2">
        <v>76</v>
      </c>
      <c r="B77" s="2">
        <v>724</v>
      </c>
      <c r="C77" s="2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v>0</v>
      </c>
      <c r="L77" s="2">
        <v>0</v>
      </c>
      <c r="M77" s="2">
        <f t="shared" si="10"/>
        <v>18</v>
      </c>
      <c r="N77" s="2">
        <f t="shared" si="11"/>
        <v>3</v>
      </c>
      <c r="O77" s="6" t="s">
        <v>6</v>
      </c>
      <c r="P77" s="2">
        <f>J77*30+K77*60+L77*90</f>
        <v>540</v>
      </c>
      <c r="Q77" s="2"/>
      <c r="R77" s="2">
        <v>0</v>
      </c>
      <c r="S77" s="2">
        <f t="shared" si="12"/>
        <v>990</v>
      </c>
      <c r="T77" s="2"/>
    </row>
    <row r="78" spans="1:20">
      <c r="A78" s="2">
        <v>77</v>
      </c>
      <c r="B78" s="2">
        <v>578</v>
      </c>
      <c r="C78" s="2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v>0</v>
      </c>
      <c r="L78" s="2">
        <v>0</v>
      </c>
      <c r="M78" s="2">
        <f t="shared" si="10"/>
        <v>8</v>
      </c>
      <c r="N78" s="2">
        <f t="shared" si="11"/>
        <v>-7</v>
      </c>
      <c r="O78" s="6" t="s">
        <v>23</v>
      </c>
      <c r="P78" s="2">
        <f>J78*20+K78*60+L78*70</f>
        <v>160</v>
      </c>
      <c r="Q78" s="2">
        <f>N78*15</f>
        <v>-105</v>
      </c>
      <c r="R78" s="2">
        <f>M78*-10</f>
        <v>-80</v>
      </c>
      <c r="S78" s="2">
        <f t="shared" si="12"/>
        <v>1370</v>
      </c>
      <c r="T78" s="2"/>
    </row>
    <row r="79" spans="1:20">
      <c r="A79" s="2">
        <v>78</v>
      </c>
      <c r="B79" s="2">
        <v>367</v>
      </c>
      <c r="C79" s="2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24</v>
      </c>
      <c r="K79" s="2">
        <v>2</v>
      </c>
      <c r="L79" s="2">
        <v>4</v>
      </c>
      <c r="M79" s="2">
        <f t="shared" si="10"/>
        <v>30</v>
      </c>
      <c r="N79" s="2">
        <f t="shared" si="11"/>
        <v>15</v>
      </c>
      <c r="O79" s="6" t="s">
        <v>7</v>
      </c>
      <c r="P79" s="2">
        <f>J79*50+K79*60+L79*120</f>
        <v>1800</v>
      </c>
      <c r="Q79" s="2"/>
      <c r="R79" s="2">
        <f>M79*20</f>
        <v>600</v>
      </c>
      <c r="S79" s="2"/>
      <c r="T79" s="2">
        <f>P79-I79</f>
        <v>270</v>
      </c>
    </row>
    <row r="80" spans="1:20">
      <c r="A80" s="2">
        <v>79</v>
      </c>
      <c r="B80" s="2">
        <v>513</v>
      </c>
      <c r="C80" s="2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16</v>
      </c>
      <c r="K80" s="2">
        <v>0</v>
      </c>
      <c r="L80" s="2">
        <v>2</v>
      </c>
      <c r="M80" s="2">
        <f t="shared" si="10"/>
        <v>18</v>
      </c>
      <c r="N80" s="2">
        <f t="shared" si="11"/>
        <v>3</v>
      </c>
      <c r="O80" s="6" t="s">
        <v>6</v>
      </c>
      <c r="P80" s="2">
        <f>J80*30+K80*60+L80*90</f>
        <v>660</v>
      </c>
      <c r="Q80" s="2"/>
      <c r="R80" s="2">
        <v>0</v>
      </c>
      <c r="S80" s="2">
        <f t="shared" si="12"/>
        <v>960</v>
      </c>
      <c r="T80" s="2"/>
    </row>
    <row r="81" spans="1:20">
      <c r="A81" s="2">
        <v>80</v>
      </c>
      <c r="B81" s="2">
        <v>399</v>
      </c>
      <c r="C81" s="2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6</v>
      </c>
      <c r="K81" s="2">
        <v>2</v>
      </c>
      <c r="L81" s="2">
        <v>0</v>
      </c>
      <c r="M81" s="2">
        <f t="shared" si="10"/>
        <v>8</v>
      </c>
      <c r="N81" s="2">
        <f t="shared" si="11"/>
        <v>-7</v>
      </c>
      <c r="O81" s="6" t="s">
        <v>23</v>
      </c>
      <c r="P81" s="2">
        <f>J81*20+K81*60+L81*70</f>
        <v>240</v>
      </c>
      <c r="Q81" s="2">
        <f>N81*15</f>
        <v>-105</v>
      </c>
      <c r="R81" s="2">
        <f>M81*-10</f>
        <v>-80</v>
      </c>
      <c r="S81" s="2">
        <f t="shared" si="12"/>
        <v>1380</v>
      </c>
      <c r="T81" s="2"/>
    </row>
    <row r="82" spans="1:20">
      <c r="A82" s="2">
        <v>81</v>
      </c>
      <c r="B82" s="2">
        <v>707</v>
      </c>
      <c r="C82" s="2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</v>
      </c>
      <c r="K82" s="2">
        <v>0</v>
      </c>
      <c r="L82" s="2">
        <v>0.036</v>
      </c>
      <c r="M82" s="2">
        <f t="shared" si="10"/>
        <v>46.036</v>
      </c>
      <c r="N82" s="2">
        <f t="shared" si="11"/>
        <v>30.036</v>
      </c>
      <c r="O82" s="6" t="s">
        <v>7</v>
      </c>
      <c r="P82" s="2">
        <f>J82*50+K82*60+L82*120</f>
        <v>2304.32</v>
      </c>
      <c r="Q82" s="2"/>
      <c r="R82" s="2">
        <f>M82*20</f>
        <v>920.72</v>
      </c>
      <c r="S82" s="2"/>
      <c r="T82" s="2">
        <f>P82-I82</f>
        <v>594.32</v>
      </c>
    </row>
    <row r="83" spans="1:20">
      <c r="A83" s="2">
        <v>82</v>
      </c>
      <c r="B83" s="2">
        <v>545</v>
      </c>
      <c r="C83" s="2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6</v>
      </c>
      <c r="K83" s="2">
        <v>2</v>
      </c>
      <c r="L83" s="2">
        <v>0</v>
      </c>
      <c r="M83" s="2">
        <f t="shared" si="10"/>
        <v>8</v>
      </c>
      <c r="N83" s="2">
        <f t="shared" si="11"/>
        <v>-8</v>
      </c>
      <c r="O83" s="6" t="s">
        <v>23</v>
      </c>
      <c r="P83" s="2">
        <f>J83*20+K83*60+L83*70</f>
        <v>240</v>
      </c>
      <c r="Q83" s="2">
        <f>N83*15</f>
        <v>-120</v>
      </c>
      <c r="R83" s="2">
        <f>M83*-10</f>
        <v>-80</v>
      </c>
      <c r="S83" s="2">
        <f t="shared" si="12"/>
        <v>1470</v>
      </c>
      <c r="T83" s="2"/>
    </row>
    <row r="84" spans="1:20">
      <c r="A84" s="2">
        <v>83</v>
      </c>
      <c r="B84" s="2">
        <v>308</v>
      </c>
      <c r="C84" s="2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v>0</v>
      </c>
      <c r="L84" s="2">
        <v>0</v>
      </c>
      <c r="M84" s="2">
        <f t="shared" si="10"/>
        <v>10</v>
      </c>
      <c r="N84" s="2">
        <f t="shared" si="11"/>
        <v>-7</v>
      </c>
      <c r="O84" s="6" t="s">
        <v>23</v>
      </c>
      <c r="P84" s="2">
        <f>J84*20+K84*60+L84*70</f>
        <v>200</v>
      </c>
      <c r="Q84" s="2">
        <f>N84*15</f>
        <v>-105</v>
      </c>
      <c r="R84" s="2">
        <f>M84*-10</f>
        <v>-100</v>
      </c>
      <c r="S84" s="2">
        <f t="shared" si="12"/>
        <v>1600</v>
      </c>
      <c r="T84" s="2"/>
    </row>
    <row r="85" spans="1:20">
      <c r="A85" s="2">
        <v>84</v>
      </c>
      <c r="B85" s="2">
        <v>385</v>
      </c>
      <c r="C85" s="2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38</v>
      </c>
      <c r="K85" s="2">
        <v>2</v>
      </c>
      <c r="L85" s="2">
        <v>0</v>
      </c>
      <c r="M85" s="2">
        <f t="shared" si="10"/>
        <v>40</v>
      </c>
      <c r="N85" s="2">
        <f t="shared" si="11"/>
        <v>22</v>
      </c>
      <c r="O85" s="6" t="s">
        <v>7</v>
      </c>
      <c r="P85" s="2">
        <f>J85*50+K85*60+L85*120</f>
        <v>2020</v>
      </c>
      <c r="Q85" s="2"/>
      <c r="R85" s="2">
        <f>M85*20</f>
        <v>800</v>
      </c>
      <c r="S85" s="2"/>
      <c r="T85" s="2">
        <f>P85-I85</f>
        <v>40</v>
      </c>
    </row>
    <row r="86" spans="1:20">
      <c r="A86" s="2">
        <v>85</v>
      </c>
      <c r="B86" s="2">
        <v>571</v>
      </c>
      <c r="C86" s="2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v>0</v>
      </c>
      <c r="L86" s="2">
        <v>0</v>
      </c>
      <c r="M86" s="2">
        <f t="shared" si="10"/>
        <v>22</v>
      </c>
      <c r="N86" s="2">
        <f t="shared" si="11"/>
        <v>3</v>
      </c>
      <c r="O86" s="6" t="s">
        <v>6</v>
      </c>
      <c r="P86" s="2">
        <f>J86*30+K86*60+L86*90</f>
        <v>660</v>
      </c>
      <c r="Q86" s="2"/>
      <c r="R86" s="2">
        <v>0</v>
      </c>
      <c r="S86" s="2">
        <f t="shared" si="12"/>
        <v>1320</v>
      </c>
      <c r="T86" s="2"/>
    </row>
    <row r="87" spans="1:20">
      <c r="A87" s="2">
        <v>86</v>
      </c>
      <c r="B87" s="2">
        <v>355</v>
      </c>
      <c r="C87" s="2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v>0</v>
      </c>
      <c r="L87" s="2">
        <v>0</v>
      </c>
      <c r="M87" s="2">
        <f t="shared" si="10"/>
        <v>26</v>
      </c>
      <c r="N87" s="2">
        <f t="shared" si="11"/>
        <v>7</v>
      </c>
      <c r="O87" s="6" t="s">
        <v>7</v>
      </c>
      <c r="P87" s="2">
        <f>J87*50+K87*60+L87*120</f>
        <v>1300</v>
      </c>
      <c r="Q87" s="2"/>
      <c r="R87" s="2">
        <f>M87*20</f>
        <v>520</v>
      </c>
      <c r="S87" s="2">
        <f t="shared" si="12"/>
        <v>680</v>
      </c>
      <c r="T87" s="2"/>
    </row>
    <row r="88" spans="1:20">
      <c r="A88" s="2">
        <v>87</v>
      </c>
      <c r="B88" s="2">
        <v>585</v>
      </c>
      <c r="C88" s="2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34</v>
      </c>
      <c r="K88" s="2">
        <v>0</v>
      </c>
      <c r="L88" s="2">
        <v>1</v>
      </c>
      <c r="M88" s="2">
        <f t="shared" si="10"/>
        <v>35</v>
      </c>
      <c r="N88" s="2">
        <f t="shared" si="11"/>
        <v>10</v>
      </c>
      <c r="O88" s="6" t="s">
        <v>7</v>
      </c>
      <c r="P88" s="2">
        <f>J88*50+K88*60+L88*120</f>
        <v>1820</v>
      </c>
      <c r="Q88" s="2"/>
      <c r="R88" s="2">
        <f>M88*20</f>
        <v>700</v>
      </c>
      <c r="S88" s="2">
        <f t="shared" si="12"/>
        <v>790</v>
      </c>
      <c r="T88" s="2"/>
    </row>
    <row r="89" spans="1:20">
      <c r="A89" s="2">
        <v>88</v>
      </c>
      <c r="B89" s="2">
        <v>365</v>
      </c>
      <c r="C89" s="2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18</v>
      </c>
      <c r="K89" s="2">
        <v>7</v>
      </c>
      <c r="L89" s="2">
        <v>0</v>
      </c>
      <c r="M89" s="2">
        <f t="shared" si="10"/>
        <v>25</v>
      </c>
      <c r="N89" s="2">
        <f t="shared" si="11"/>
        <v>-1</v>
      </c>
      <c r="O89" s="6" t="s">
        <v>23</v>
      </c>
      <c r="P89" s="2">
        <f>J89*20+K89*60+L89*70</f>
        <v>780</v>
      </c>
      <c r="Q89" s="2">
        <f>N89*15</f>
        <v>-15</v>
      </c>
      <c r="R89" s="2">
        <f>M89*-10</f>
        <v>-250</v>
      </c>
      <c r="S89" s="2">
        <f t="shared" si="12"/>
        <v>1920</v>
      </c>
      <c r="T89" s="2"/>
    </row>
    <row r="90" spans="1:20">
      <c r="A90" s="2">
        <v>89</v>
      </c>
      <c r="B90" s="2">
        <v>351</v>
      </c>
      <c r="C90" s="2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16</v>
      </c>
      <c r="K90" s="2">
        <v>0</v>
      </c>
      <c r="L90" s="2">
        <v>4</v>
      </c>
      <c r="M90" s="2">
        <f t="shared" si="10"/>
        <v>20</v>
      </c>
      <c r="N90" s="2">
        <f t="shared" si="11"/>
        <v>-6</v>
      </c>
      <c r="O90" s="6" t="s">
        <v>23</v>
      </c>
      <c r="P90" s="2">
        <f>J90*20+K90*60+L90*70</f>
        <v>600</v>
      </c>
      <c r="Q90" s="2">
        <f>N90*15</f>
        <v>-90</v>
      </c>
      <c r="R90" s="2">
        <f>M90*-10</f>
        <v>-200</v>
      </c>
      <c r="S90" s="2">
        <f t="shared" si="12"/>
        <v>2190</v>
      </c>
      <c r="T90" s="2"/>
    </row>
    <row r="91" spans="1:20">
      <c r="A91" s="2">
        <v>90</v>
      </c>
      <c r="B91" s="2">
        <v>341</v>
      </c>
      <c r="C91" s="2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52</v>
      </c>
      <c r="K91" s="2">
        <v>3</v>
      </c>
      <c r="L91" s="2">
        <v>5.5707</v>
      </c>
      <c r="M91" s="2">
        <f t="shared" si="10"/>
        <v>60.5707</v>
      </c>
      <c r="N91" s="2">
        <f t="shared" si="11"/>
        <v>31.5707</v>
      </c>
      <c r="O91" s="6" t="s">
        <v>7</v>
      </c>
      <c r="P91" s="2">
        <f>J91*50+K91*60+L91*120</f>
        <v>3448.484</v>
      </c>
      <c r="Q91" s="2"/>
      <c r="R91" s="2">
        <f>M91*20</f>
        <v>1211.414</v>
      </c>
      <c r="S91" s="2"/>
      <c r="T91" s="2">
        <f>P91-I91</f>
        <v>388.484</v>
      </c>
    </row>
    <row r="92" spans="1:20">
      <c r="A92" s="2">
        <v>91</v>
      </c>
      <c r="B92" s="2">
        <v>54</v>
      </c>
      <c r="C92" s="2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4</v>
      </c>
      <c r="K92" s="2">
        <v>0</v>
      </c>
      <c r="L92" s="2">
        <v>1</v>
      </c>
      <c r="M92" s="2">
        <f t="shared" si="10"/>
        <v>5</v>
      </c>
      <c r="N92" s="2">
        <f t="shared" si="11"/>
        <v>-24</v>
      </c>
      <c r="O92" s="6" t="s">
        <v>23</v>
      </c>
      <c r="P92" s="2">
        <f>J92*20+K92*60+L92*70</f>
        <v>150</v>
      </c>
      <c r="Q92" s="2">
        <f>N92*15</f>
        <v>-360</v>
      </c>
      <c r="R92" s="2">
        <f>M92*-10</f>
        <v>-50</v>
      </c>
      <c r="S92" s="2">
        <f t="shared" si="12"/>
        <v>2910</v>
      </c>
      <c r="T92" s="2"/>
    </row>
    <row r="93" spans="1:20">
      <c r="A93" s="2">
        <v>92</v>
      </c>
      <c r="B93" s="2">
        <v>343</v>
      </c>
      <c r="C93" s="2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8</v>
      </c>
      <c r="K93" s="2">
        <v>2</v>
      </c>
      <c r="L93" s="2">
        <v>3.8592</v>
      </c>
      <c r="M93" s="2">
        <f t="shared" si="10"/>
        <v>13.8592</v>
      </c>
      <c r="N93" s="2">
        <f t="shared" si="11"/>
        <v>-18.1408</v>
      </c>
      <c r="O93" s="6" t="s">
        <v>23</v>
      </c>
      <c r="P93" s="2">
        <f>J93*20+K93*60+L93*70</f>
        <v>550.144</v>
      </c>
      <c r="Q93" s="2">
        <f>N93*15</f>
        <v>-272.112</v>
      </c>
      <c r="R93" s="2">
        <f>M93*-10</f>
        <v>-138.592</v>
      </c>
      <c r="S93" s="2">
        <f t="shared" si="12"/>
        <v>2869.856</v>
      </c>
      <c r="T93" s="2"/>
    </row>
    <row r="94" spans="1:20">
      <c r="A94" s="2">
        <v>93</v>
      </c>
      <c r="B94" s="2">
        <v>387</v>
      </c>
      <c r="C94" s="2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32</v>
      </c>
      <c r="K94" s="2">
        <v>2</v>
      </c>
      <c r="L94" s="2">
        <v>2</v>
      </c>
      <c r="M94" s="2">
        <f t="shared" si="10"/>
        <v>36</v>
      </c>
      <c r="N94" s="2">
        <f t="shared" si="11"/>
        <v>2</v>
      </c>
      <c r="O94" s="6" t="s">
        <v>5</v>
      </c>
      <c r="P94" s="2">
        <f>J94*20+K94*60+L94*70</f>
        <v>900</v>
      </c>
      <c r="Q94" s="2"/>
      <c r="R94" s="2">
        <f>M94*-10</f>
        <v>-360</v>
      </c>
      <c r="S94" s="2">
        <f t="shared" si="12"/>
        <v>2610</v>
      </c>
      <c r="T94" s="2"/>
    </row>
    <row r="95" spans="1:20">
      <c r="A95" s="2">
        <v>94</v>
      </c>
      <c r="B95" s="2">
        <v>726</v>
      </c>
      <c r="C95" s="2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18</v>
      </c>
      <c r="K95" s="2">
        <v>4</v>
      </c>
      <c r="L95" s="2">
        <v>1</v>
      </c>
      <c r="M95" s="2">
        <f t="shared" si="10"/>
        <v>23</v>
      </c>
      <c r="N95" s="2">
        <f t="shared" si="11"/>
        <v>-2</v>
      </c>
      <c r="O95" s="6" t="s">
        <v>23</v>
      </c>
      <c r="P95" s="2">
        <f>J95*20+K95*60+L95*70</f>
        <v>670</v>
      </c>
      <c r="Q95" s="2">
        <f>N95*15</f>
        <v>-30</v>
      </c>
      <c r="R95" s="2">
        <f>M95*-10</f>
        <v>-230</v>
      </c>
      <c r="S95" s="2">
        <f t="shared" si="12"/>
        <v>2300</v>
      </c>
      <c r="T95" s="2"/>
    </row>
    <row r="96" spans="1:20">
      <c r="A96" s="2">
        <v>95</v>
      </c>
      <c r="B96" s="2">
        <v>307</v>
      </c>
      <c r="C96" s="2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259</v>
      </c>
      <c r="K96" s="2">
        <v>26</v>
      </c>
      <c r="L96" s="2">
        <v>37.612</v>
      </c>
      <c r="M96" s="2">
        <f t="shared" si="10"/>
        <v>322.612</v>
      </c>
      <c r="N96" s="2">
        <f t="shared" si="11"/>
        <v>77.612</v>
      </c>
      <c r="O96" s="6" t="s">
        <v>7</v>
      </c>
      <c r="P96" s="2">
        <f>J96*50+K96*60+L96*120</f>
        <v>19023.44</v>
      </c>
      <c r="Q96" s="2"/>
      <c r="R96" s="2">
        <f>M96*20</f>
        <v>6452.24</v>
      </c>
      <c r="S96" s="2">
        <f t="shared" si="12"/>
        <v>5816.56</v>
      </c>
      <c r="T96" s="2"/>
    </row>
    <row r="97" spans="1:20">
      <c r="A97" s="2">
        <v>96</v>
      </c>
      <c r="B97" s="2">
        <v>104428</v>
      </c>
      <c r="C97" s="2" t="s">
        <v>128</v>
      </c>
      <c r="D97" s="2" t="s">
        <v>28</v>
      </c>
      <c r="E97" s="2"/>
      <c r="F97" s="2"/>
      <c r="G97" s="2"/>
      <c r="H97" s="2"/>
      <c r="I97" s="2"/>
      <c r="J97" s="18">
        <v>2</v>
      </c>
      <c r="K97" s="2"/>
      <c r="L97" s="2"/>
      <c r="M97" s="2">
        <f t="shared" si="10"/>
        <v>2</v>
      </c>
      <c r="N97" s="2">
        <f t="shared" si="11"/>
        <v>2</v>
      </c>
      <c r="O97" s="6" t="s">
        <v>7</v>
      </c>
      <c r="P97" s="2">
        <f>J97*20+K97*60+L97*120</f>
        <v>40</v>
      </c>
      <c r="Q97" s="2"/>
      <c r="R97" s="2">
        <f>M97*20</f>
        <v>40</v>
      </c>
      <c r="S97" s="2"/>
      <c r="T97" s="2">
        <f>P97-I97</f>
        <v>40</v>
      </c>
    </row>
    <row r="98" spans="1:20">
      <c r="A98" s="2">
        <v>97</v>
      </c>
      <c r="B98" s="2">
        <v>104430</v>
      </c>
      <c r="C98" s="2" t="s">
        <v>129</v>
      </c>
      <c r="D98" s="2" t="s">
        <v>34</v>
      </c>
      <c r="E98" s="2"/>
      <c r="F98" s="2"/>
      <c r="G98" s="2"/>
      <c r="H98" s="2"/>
      <c r="I98" s="2"/>
      <c r="J98" s="18">
        <v>4</v>
      </c>
      <c r="K98" s="2"/>
      <c r="L98" s="2"/>
      <c r="M98" s="2">
        <f t="shared" si="10"/>
        <v>4</v>
      </c>
      <c r="N98" s="2">
        <f t="shared" si="11"/>
        <v>4</v>
      </c>
      <c r="O98" s="6" t="s">
        <v>7</v>
      </c>
      <c r="P98" s="2">
        <f>J98*20+K98*60+L98*120</f>
        <v>80</v>
      </c>
      <c r="Q98" s="2"/>
      <c r="R98" s="2">
        <f>M98*20</f>
        <v>80</v>
      </c>
      <c r="S98" s="2"/>
      <c r="T98" s="2">
        <f>P98-I98</f>
        <v>80</v>
      </c>
    </row>
    <row r="99" spans="1:20">
      <c r="A99" s="2"/>
      <c r="B99" s="2"/>
      <c r="C99" s="2" t="s">
        <v>12</v>
      </c>
      <c r="D99" s="2"/>
      <c r="E99" s="2"/>
      <c r="F99" s="2">
        <f t="shared" ref="F99:L99" si="13">SUM(F2:F98)</f>
        <v>1116</v>
      </c>
      <c r="G99" s="2">
        <f t="shared" si="13"/>
        <v>1318</v>
      </c>
      <c r="H99" s="2">
        <f t="shared" si="13"/>
        <v>1514</v>
      </c>
      <c r="I99" s="2">
        <f t="shared" si="13"/>
        <v>118620</v>
      </c>
      <c r="J99" s="2">
        <f t="shared" si="13"/>
        <v>1264</v>
      </c>
      <c r="K99" s="2">
        <f t="shared" si="13"/>
        <v>120</v>
      </c>
      <c r="L99" s="2">
        <f t="shared" si="13"/>
        <v>116.7579</v>
      </c>
      <c r="M99" s="2">
        <f t="shared" si="10"/>
        <v>1500.7579</v>
      </c>
      <c r="N99" s="2">
        <f>M99-G99</f>
        <v>182.7579</v>
      </c>
      <c r="O99" s="6" t="s">
        <v>6</v>
      </c>
      <c r="P99" s="2">
        <f>J99*40+K99*60+L99*90</f>
        <v>68268.211</v>
      </c>
      <c r="Q99" s="2"/>
      <c r="R99" s="7">
        <f>SUM(R2:R98)</f>
        <v>19989.382</v>
      </c>
      <c r="S99" s="2">
        <f>SUM(S2:S98)</f>
        <v>53906.336</v>
      </c>
      <c r="T99" s="2">
        <f>SUM(T2:T98)</f>
        <v>9874.324</v>
      </c>
    </row>
    <row r="100" ht="21" customHeight="1" spans="1:20">
      <c r="A100" s="14" t="s">
        <v>130</v>
      </c>
      <c r="B100" s="14"/>
      <c r="C100" s="14"/>
      <c r="D100" s="14"/>
      <c r="E100" s="1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ht="21" customHeight="1" spans="1:20">
      <c r="A101" s="16" t="s">
        <v>131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ht="21" customHeight="1" spans="1:20">
      <c r="A102" s="16" t="s">
        <v>132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</sheetData>
  <mergeCells count="3">
    <mergeCell ref="A100:T100"/>
    <mergeCell ref="A101:T101"/>
    <mergeCell ref="A102:T10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2"/>
  <sheetViews>
    <sheetView tabSelected="1" workbookViewId="0">
      <pane xSplit="5" ySplit="1" topLeftCell="H2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3.5"/>
  <cols>
    <col min="1" max="1" width="5.375" customWidth="1"/>
    <col min="2" max="2" width="10.375" customWidth="1"/>
    <col min="3" max="3" width="16.75" style="1" customWidth="1"/>
    <col min="4" max="4" width="10.125" customWidth="1"/>
    <col min="5" max="5" width="9" hidden="1" customWidth="1"/>
    <col min="9" max="9" width="8.125" customWidth="1"/>
    <col min="12" max="12" width="9.375"/>
    <col min="13" max="13" width="8.5" customWidth="1"/>
    <col min="14" max="14" width="8.5" style="9" customWidth="1"/>
    <col min="15" max="17" width="8.5" customWidth="1"/>
    <col min="18" max="18" width="10.375" style="9"/>
    <col min="19" max="19" width="11.5" style="9"/>
  </cols>
  <sheetData>
    <row r="1" ht="55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10" t="s">
        <v>9</v>
      </c>
      <c r="K1" s="10" t="s">
        <v>10</v>
      </c>
      <c r="L1" s="11" t="s">
        <v>11</v>
      </c>
      <c r="M1" s="5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2" t="s">
        <v>18</v>
      </c>
      <c r="S1" s="13" t="s">
        <v>19</v>
      </c>
    </row>
    <row r="2" hidden="1" spans="1:19">
      <c r="A2" s="2">
        <v>1</v>
      </c>
      <c r="B2" s="2">
        <v>102478</v>
      </c>
      <c r="C2" s="2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v>0</v>
      </c>
      <c r="L2" s="2">
        <v>0</v>
      </c>
      <c r="M2" s="2">
        <f t="shared" ref="M2:M65" si="0">J2+K2+L2</f>
        <v>0</v>
      </c>
      <c r="N2" s="2">
        <f t="shared" ref="N2:N65" si="1">M2-F2</f>
        <v>-1</v>
      </c>
      <c r="O2" s="6" t="s">
        <v>23</v>
      </c>
      <c r="P2" s="2">
        <f>J2*20+K2*60+L2*70</f>
        <v>0</v>
      </c>
      <c r="Q2" s="2">
        <f>N2*15</f>
        <v>-15</v>
      </c>
      <c r="R2" s="2">
        <f>I2-P2</f>
        <v>180</v>
      </c>
      <c r="S2" s="2"/>
    </row>
    <row r="3" spans="1:19">
      <c r="A3" s="2">
        <v>2</v>
      </c>
      <c r="B3" s="2">
        <v>102564</v>
      </c>
      <c r="C3" s="2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4</v>
      </c>
      <c r="K3" s="2">
        <v>0</v>
      </c>
      <c r="L3" s="2">
        <v>1</v>
      </c>
      <c r="M3" s="2">
        <f t="shared" si="0"/>
        <v>5</v>
      </c>
      <c r="N3" s="2">
        <f t="shared" si="1"/>
        <v>4</v>
      </c>
      <c r="O3" s="6" t="s">
        <v>7</v>
      </c>
      <c r="P3" s="2">
        <f t="shared" ref="P3:P9" si="2">J3*50+K3*60+L3*120</f>
        <v>320</v>
      </c>
      <c r="Q3" s="2"/>
      <c r="R3" s="2"/>
      <c r="S3" s="2">
        <f t="shared" ref="S3:S9" si="3">P3-I3</f>
        <v>140</v>
      </c>
    </row>
    <row r="4" hidden="1" spans="1:19">
      <c r="A4" s="2">
        <v>3</v>
      </c>
      <c r="B4" s="2">
        <v>755</v>
      </c>
      <c r="C4" s="2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2</v>
      </c>
      <c r="K4" s="2">
        <v>3</v>
      </c>
      <c r="L4" s="2">
        <v>0</v>
      </c>
      <c r="M4" s="2">
        <f t="shared" si="0"/>
        <v>5</v>
      </c>
      <c r="N4" s="2">
        <f t="shared" si="1"/>
        <v>4</v>
      </c>
      <c r="O4" s="6" t="s">
        <v>7</v>
      </c>
      <c r="P4" s="2">
        <f t="shared" si="2"/>
        <v>280</v>
      </c>
      <c r="Q4" s="2"/>
      <c r="R4" s="2"/>
      <c r="S4" s="2">
        <f t="shared" si="3"/>
        <v>100</v>
      </c>
    </row>
    <row r="5" hidden="1" spans="1:19">
      <c r="A5" s="2">
        <v>4</v>
      </c>
      <c r="B5" s="2">
        <v>745</v>
      </c>
      <c r="C5" s="2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4</v>
      </c>
      <c r="K5" s="2">
        <v>3</v>
      </c>
      <c r="L5" s="2">
        <v>0</v>
      </c>
      <c r="M5" s="2">
        <f t="shared" si="0"/>
        <v>7</v>
      </c>
      <c r="N5" s="2">
        <f t="shared" si="1"/>
        <v>6</v>
      </c>
      <c r="O5" s="6" t="s">
        <v>7</v>
      </c>
      <c r="P5" s="2">
        <f t="shared" si="2"/>
        <v>380</v>
      </c>
      <c r="Q5" s="2"/>
      <c r="R5" s="2"/>
      <c r="S5" s="2">
        <f t="shared" si="3"/>
        <v>200</v>
      </c>
    </row>
    <row r="6" hidden="1" spans="1:19">
      <c r="A6" s="2">
        <v>5</v>
      </c>
      <c r="B6" s="2">
        <v>753</v>
      </c>
      <c r="C6" s="2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v>0</v>
      </c>
      <c r="L6" s="2">
        <v>0</v>
      </c>
      <c r="M6" s="2">
        <f t="shared" si="0"/>
        <v>2</v>
      </c>
      <c r="N6" s="2">
        <f t="shared" si="1"/>
        <v>1</v>
      </c>
      <c r="O6" s="6" t="s">
        <v>6</v>
      </c>
      <c r="P6" s="2">
        <f>J6*30+K6*60+L6*90</f>
        <v>60</v>
      </c>
      <c r="Q6" s="2"/>
      <c r="R6" s="2">
        <f t="shared" ref="R6:R13" si="4">I6-P6</f>
        <v>120</v>
      </c>
      <c r="S6" s="2"/>
    </row>
    <row r="7" hidden="1" spans="1:19">
      <c r="A7" s="2">
        <v>6</v>
      </c>
      <c r="B7" s="2">
        <v>754</v>
      </c>
      <c r="C7" s="2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4</v>
      </c>
      <c r="K7" s="2">
        <v>0</v>
      </c>
      <c r="L7" s="2">
        <v>1</v>
      </c>
      <c r="M7" s="2">
        <f t="shared" si="0"/>
        <v>5</v>
      </c>
      <c r="N7" s="2">
        <f t="shared" si="1"/>
        <v>3</v>
      </c>
      <c r="O7" s="6" t="s">
        <v>7</v>
      </c>
      <c r="P7" s="2">
        <f t="shared" si="2"/>
        <v>320</v>
      </c>
      <c r="Q7" s="2"/>
      <c r="R7" s="2"/>
      <c r="S7" s="2">
        <f t="shared" si="3"/>
        <v>50</v>
      </c>
    </row>
    <row r="8" hidden="1" spans="1:19">
      <c r="A8" s="2">
        <v>7</v>
      </c>
      <c r="B8" s="2">
        <v>377</v>
      </c>
      <c r="C8" s="2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6</v>
      </c>
      <c r="K8" s="2">
        <v>0</v>
      </c>
      <c r="L8" s="2">
        <v>1</v>
      </c>
      <c r="M8" s="2">
        <f t="shared" si="0"/>
        <v>7</v>
      </c>
      <c r="N8" s="2">
        <f t="shared" si="1"/>
        <v>4</v>
      </c>
      <c r="O8" s="6" t="s">
        <v>7</v>
      </c>
      <c r="P8" s="2">
        <f t="shared" si="2"/>
        <v>420</v>
      </c>
      <c r="Q8" s="2"/>
      <c r="R8" s="2"/>
      <c r="S8" s="2">
        <f t="shared" si="3"/>
        <v>60</v>
      </c>
    </row>
    <row r="9" spans="1:19">
      <c r="A9" s="2">
        <v>8</v>
      </c>
      <c r="B9" s="2">
        <v>549</v>
      </c>
      <c r="C9" s="2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2</v>
      </c>
      <c r="K9" s="2">
        <v>5</v>
      </c>
      <c r="L9" s="2">
        <v>0</v>
      </c>
      <c r="M9" s="2">
        <f t="shared" si="0"/>
        <v>7</v>
      </c>
      <c r="N9" s="2">
        <f t="shared" si="1"/>
        <v>5</v>
      </c>
      <c r="O9" s="6" t="s">
        <v>7</v>
      </c>
      <c r="P9" s="2">
        <f t="shared" si="2"/>
        <v>400</v>
      </c>
      <c r="Q9" s="2"/>
      <c r="R9" s="2"/>
      <c r="S9" s="2">
        <f t="shared" si="3"/>
        <v>130</v>
      </c>
    </row>
    <row r="10" hidden="1" spans="1:19">
      <c r="A10" s="2">
        <v>9</v>
      </c>
      <c r="B10" s="2">
        <v>103639</v>
      </c>
      <c r="C10" s="2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v>0</v>
      </c>
      <c r="L10" s="2">
        <v>0</v>
      </c>
      <c r="M10" s="2">
        <f t="shared" si="0"/>
        <v>4</v>
      </c>
      <c r="N10" s="2">
        <f t="shared" si="1"/>
        <v>2</v>
      </c>
      <c r="O10" s="6" t="s">
        <v>6</v>
      </c>
      <c r="P10" s="2">
        <f>J10*30+K10*60+L10*90</f>
        <v>120</v>
      </c>
      <c r="Q10" s="2"/>
      <c r="R10" s="2">
        <f t="shared" si="4"/>
        <v>240</v>
      </c>
      <c r="S10" s="2"/>
    </row>
    <row r="11" hidden="1" spans="1:19">
      <c r="A11" s="2">
        <v>10</v>
      </c>
      <c r="B11" s="2">
        <v>103199</v>
      </c>
      <c r="C11" s="2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0</v>
      </c>
      <c r="K11" s="2">
        <v>0</v>
      </c>
      <c r="L11" s="2">
        <v>2</v>
      </c>
      <c r="M11" s="2">
        <f t="shared" si="0"/>
        <v>2</v>
      </c>
      <c r="N11" s="2">
        <f t="shared" si="1"/>
        <v>0</v>
      </c>
      <c r="O11" s="6" t="s">
        <v>5</v>
      </c>
      <c r="P11" s="2">
        <f>J11*20+K11*60+L11*70</f>
        <v>140</v>
      </c>
      <c r="Q11" s="2"/>
      <c r="R11" s="2">
        <f t="shared" si="4"/>
        <v>220</v>
      </c>
      <c r="S11" s="2"/>
    </row>
    <row r="12" hidden="1" spans="1:19">
      <c r="A12" s="2">
        <v>11</v>
      </c>
      <c r="B12" s="2">
        <v>572</v>
      </c>
      <c r="C12" s="2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2</v>
      </c>
      <c r="K12" s="2">
        <v>0</v>
      </c>
      <c r="L12" s="2">
        <v>2</v>
      </c>
      <c r="M12" s="2">
        <f t="shared" si="0"/>
        <v>4</v>
      </c>
      <c r="N12" s="2">
        <f t="shared" si="1"/>
        <v>2</v>
      </c>
      <c r="O12" s="6" t="s">
        <v>6</v>
      </c>
      <c r="P12" s="2">
        <f>J12*30+K12*60+L12*90</f>
        <v>240</v>
      </c>
      <c r="Q12" s="2"/>
      <c r="R12" s="2">
        <f t="shared" si="4"/>
        <v>120</v>
      </c>
      <c r="S12" s="2"/>
    </row>
    <row r="13" spans="1:19">
      <c r="A13" s="2">
        <v>12</v>
      </c>
      <c r="B13" s="2">
        <v>732</v>
      </c>
      <c r="C13" s="2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2</v>
      </c>
      <c r="K13" s="2">
        <v>0</v>
      </c>
      <c r="L13" s="2">
        <v>1</v>
      </c>
      <c r="M13" s="2">
        <f t="shared" si="0"/>
        <v>3</v>
      </c>
      <c r="N13" s="2">
        <f t="shared" si="1"/>
        <v>1</v>
      </c>
      <c r="O13" s="6" t="s">
        <v>5</v>
      </c>
      <c r="P13" s="2">
        <f>J13*20+K13*60+L13*70</f>
        <v>110</v>
      </c>
      <c r="Q13" s="2"/>
      <c r="R13" s="2">
        <f t="shared" si="4"/>
        <v>250</v>
      </c>
      <c r="S13" s="2"/>
    </row>
    <row r="14" hidden="1" spans="1:19">
      <c r="A14" s="2">
        <v>13</v>
      </c>
      <c r="B14" s="2">
        <v>349</v>
      </c>
      <c r="C14" s="2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8</v>
      </c>
      <c r="K14" s="2">
        <v>2</v>
      </c>
      <c r="L14" s="2">
        <v>1</v>
      </c>
      <c r="M14" s="2">
        <f t="shared" si="0"/>
        <v>11</v>
      </c>
      <c r="N14" s="2">
        <f t="shared" si="1"/>
        <v>8</v>
      </c>
      <c r="O14" s="6" t="s">
        <v>7</v>
      </c>
      <c r="P14" s="2">
        <f t="shared" ref="P14:P16" si="5">J14*50+K14*60+L14*120</f>
        <v>640</v>
      </c>
      <c r="Q14" s="2"/>
      <c r="R14" s="2"/>
      <c r="S14" s="2">
        <f>P14-I14</f>
        <v>190</v>
      </c>
    </row>
    <row r="15" hidden="1" spans="1:19">
      <c r="A15" s="2">
        <v>14</v>
      </c>
      <c r="B15" s="2">
        <v>737</v>
      </c>
      <c r="C15" s="2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v>0</v>
      </c>
      <c r="L15" s="2">
        <v>0</v>
      </c>
      <c r="M15" s="2">
        <f t="shared" si="0"/>
        <v>8</v>
      </c>
      <c r="N15" s="2">
        <f t="shared" si="1"/>
        <v>5</v>
      </c>
      <c r="O15" s="6" t="s">
        <v>7</v>
      </c>
      <c r="P15" s="2">
        <f t="shared" si="5"/>
        <v>400</v>
      </c>
      <c r="Q15" s="2"/>
      <c r="R15" s="2">
        <f t="shared" ref="R15:R18" si="6">I15-P15</f>
        <v>50</v>
      </c>
      <c r="S15" s="2"/>
    </row>
    <row r="16" hidden="1" spans="1:19">
      <c r="A16" s="2">
        <v>15</v>
      </c>
      <c r="B16" s="2">
        <v>723</v>
      </c>
      <c r="C16" s="2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v>0</v>
      </c>
      <c r="L16" s="2">
        <v>0</v>
      </c>
      <c r="M16" s="2">
        <f t="shared" si="0"/>
        <v>6</v>
      </c>
      <c r="N16" s="2">
        <f t="shared" si="1"/>
        <v>3</v>
      </c>
      <c r="O16" s="6" t="s">
        <v>7</v>
      </c>
      <c r="P16" s="2">
        <f t="shared" si="5"/>
        <v>300</v>
      </c>
      <c r="Q16" s="2"/>
      <c r="R16" s="2">
        <f t="shared" si="6"/>
        <v>60</v>
      </c>
      <c r="S16" s="2"/>
    </row>
    <row r="17" hidden="1" spans="1:19">
      <c r="A17" s="2">
        <v>16</v>
      </c>
      <c r="B17" s="2">
        <v>710</v>
      </c>
      <c r="C17" s="2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v>0</v>
      </c>
      <c r="L17" s="2">
        <v>0</v>
      </c>
      <c r="M17" s="2">
        <f t="shared" si="0"/>
        <v>0</v>
      </c>
      <c r="N17" s="2">
        <f t="shared" si="1"/>
        <v>-3</v>
      </c>
      <c r="O17" s="6" t="s">
        <v>23</v>
      </c>
      <c r="P17" s="2">
        <f>J17*20+K17*60+L17*70</f>
        <v>0</v>
      </c>
      <c r="Q17" s="2">
        <f>N17*15</f>
        <v>-45</v>
      </c>
      <c r="R17" s="2">
        <f t="shared" si="6"/>
        <v>450</v>
      </c>
      <c r="S17" s="2"/>
    </row>
    <row r="18" hidden="1" spans="1:19">
      <c r="A18" s="2">
        <v>17</v>
      </c>
      <c r="B18" s="2">
        <v>102479</v>
      </c>
      <c r="C18" s="2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v>0</v>
      </c>
      <c r="L18" s="2">
        <v>0</v>
      </c>
      <c r="M18" s="2">
        <f t="shared" si="0"/>
        <v>6</v>
      </c>
      <c r="N18" s="2">
        <f t="shared" si="1"/>
        <v>2</v>
      </c>
      <c r="O18" s="6" t="s">
        <v>7</v>
      </c>
      <c r="P18" s="2">
        <f t="shared" ref="P18:P24" si="7">J18*50+K18*60+L18*120</f>
        <v>300</v>
      </c>
      <c r="Q18" s="2"/>
      <c r="R18" s="2">
        <f t="shared" si="6"/>
        <v>150</v>
      </c>
      <c r="S18" s="2"/>
    </row>
    <row r="19" spans="1:19">
      <c r="A19" s="2">
        <v>18</v>
      </c>
      <c r="B19" s="2">
        <v>102567</v>
      </c>
      <c r="C19" s="2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v>0</v>
      </c>
      <c r="L19" s="2">
        <v>0</v>
      </c>
      <c r="M19" s="2">
        <f t="shared" si="0"/>
        <v>16</v>
      </c>
      <c r="N19" s="2">
        <f t="shared" si="1"/>
        <v>12</v>
      </c>
      <c r="O19" s="6" t="s">
        <v>7</v>
      </c>
      <c r="P19" s="2">
        <f t="shared" si="7"/>
        <v>800</v>
      </c>
      <c r="Q19" s="2"/>
      <c r="R19" s="2"/>
      <c r="S19" s="2">
        <f t="shared" ref="S19:S23" si="8">P19-I19</f>
        <v>350</v>
      </c>
    </row>
    <row r="20" hidden="1" spans="1:19">
      <c r="A20" s="2">
        <v>19</v>
      </c>
      <c r="B20" s="2">
        <v>311</v>
      </c>
      <c r="C20" s="2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6</v>
      </c>
      <c r="K20" s="2">
        <v>2</v>
      </c>
      <c r="L20" s="2">
        <v>0</v>
      </c>
      <c r="M20" s="2">
        <f t="shared" si="0"/>
        <v>8</v>
      </c>
      <c r="N20" s="2">
        <f t="shared" si="1"/>
        <v>4</v>
      </c>
      <c r="O20" s="6" t="s">
        <v>7</v>
      </c>
      <c r="P20" s="2">
        <f t="shared" si="7"/>
        <v>420</v>
      </c>
      <c r="Q20" s="2"/>
      <c r="R20" s="2">
        <f t="shared" ref="R20:R25" si="9">I20-P20</f>
        <v>30</v>
      </c>
      <c r="S20" s="2"/>
    </row>
    <row r="21" hidden="1" spans="1:19">
      <c r="A21" s="2">
        <v>20</v>
      </c>
      <c r="B21" s="2">
        <v>747</v>
      </c>
      <c r="C21" s="2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v>0</v>
      </c>
      <c r="L21" s="2">
        <v>0</v>
      </c>
      <c r="M21" s="2">
        <f t="shared" si="0"/>
        <v>6</v>
      </c>
      <c r="N21" s="2">
        <f t="shared" si="1"/>
        <v>2</v>
      </c>
      <c r="O21" s="6" t="s">
        <v>7</v>
      </c>
      <c r="P21" s="2">
        <f t="shared" si="7"/>
        <v>300</v>
      </c>
      <c r="Q21" s="2"/>
      <c r="R21" s="2">
        <f t="shared" si="9"/>
        <v>150</v>
      </c>
      <c r="S21" s="2"/>
    </row>
    <row r="22" hidden="1" spans="1:19">
      <c r="A22" s="2">
        <v>21</v>
      </c>
      <c r="B22" s="2">
        <v>102934</v>
      </c>
      <c r="C22" s="2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34</v>
      </c>
      <c r="K22" s="2">
        <v>0</v>
      </c>
      <c r="L22" s="2">
        <v>3</v>
      </c>
      <c r="M22" s="2">
        <f t="shared" si="0"/>
        <v>37</v>
      </c>
      <c r="N22" s="2">
        <f t="shared" si="1"/>
        <v>32</v>
      </c>
      <c r="O22" s="6" t="s">
        <v>7</v>
      </c>
      <c r="P22" s="2">
        <f t="shared" si="7"/>
        <v>2060</v>
      </c>
      <c r="Q22" s="2"/>
      <c r="R22" s="2"/>
      <c r="S22" s="2">
        <f t="shared" si="8"/>
        <v>1610</v>
      </c>
    </row>
    <row r="23" hidden="1" spans="1:19">
      <c r="A23" s="2">
        <v>22</v>
      </c>
      <c r="B23" s="2">
        <v>101453</v>
      </c>
      <c r="C23" s="2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6</v>
      </c>
      <c r="K23" s="2">
        <v>6</v>
      </c>
      <c r="L23" s="2">
        <v>0</v>
      </c>
      <c r="M23" s="2">
        <f t="shared" si="0"/>
        <v>12</v>
      </c>
      <c r="N23" s="2">
        <f t="shared" si="1"/>
        <v>7</v>
      </c>
      <c r="O23" s="6" t="s">
        <v>7</v>
      </c>
      <c r="P23" s="2">
        <f t="shared" si="7"/>
        <v>660</v>
      </c>
      <c r="Q23" s="2"/>
      <c r="R23" s="2"/>
      <c r="S23" s="2">
        <f t="shared" si="8"/>
        <v>210</v>
      </c>
    </row>
    <row r="24" hidden="1" spans="1:19">
      <c r="A24" s="2">
        <v>23</v>
      </c>
      <c r="B24" s="2">
        <v>103198</v>
      </c>
      <c r="C24" s="2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v>0</v>
      </c>
      <c r="L24" s="2">
        <v>0</v>
      </c>
      <c r="M24" s="2">
        <f t="shared" si="0"/>
        <v>8</v>
      </c>
      <c r="N24" s="2">
        <f t="shared" si="1"/>
        <v>3</v>
      </c>
      <c r="O24" s="6" t="s">
        <v>7</v>
      </c>
      <c r="P24" s="2">
        <f t="shared" si="7"/>
        <v>400</v>
      </c>
      <c r="Q24" s="2"/>
      <c r="R24" s="2">
        <f t="shared" si="9"/>
        <v>50</v>
      </c>
      <c r="S24" s="2"/>
    </row>
    <row r="25" hidden="1" spans="1:19">
      <c r="A25" s="2">
        <v>24</v>
      </c>
      <c r="B25" s="2">
        <v>102565</v>
      </c>
      <c r="C25" s="2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v>0</v>
      </c>
      <c r="L25" s="2">
        <v>0</v>
      </c>
      <c r="M25" s="2">
        <f t="shared" si="0"/>
        <v>2</v>
      </c>
      <c r="N25" s="2">
        <f t="shared" si="1"/>
        <v>-3</v>
      </c>
      <c r="O25" s="6" t="s">
        <v>23</v>
      </c>
      <c r="P25" s="2">
        <f t="shared" ref="P25:P29" si="10">J25*20+K25*60+L25*70</f>
        <v>40</v>
      </c>
      <c r="Q25" s="2">
        <f t="shared" ref="Q25:Q29" si="11">N25*15</f>
        <v>-45</v>
      </c>
      <c r="R25" s="2">
        <f t="shared" si="9"/>
        <v>410</v>
      </c>
      <c r="S25" s="2"/>
    </row>
    <row r="26" hidden="1" spans="1:19">
      <c r="A26" s="2">
        <v>25</v>
      </c>
      <c r="B26" s="2">
        <v>102935</v>
      </c>
      <c r="C26" s="2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38</v>
      </c>
      <c r="K26" s="2">
        <v>2</v>
      </c>
      <c r="L26" s="2">
        <v>0</v>
      </c>
      <c r="M26" s="2">
        <f t="shared" si="0"/>
        <v>40</v>
      </c>
      <c r="N26" s="2">
        <f t="shared" si="1"/>
        <v>35</v>
      </c>
      <c r="O26" s="6" t="s">
        <v>7</v>
      </c>
      <c r="P26" s="2">
        <f t="shared" ref="P26:P30" si="12">J26*50+K26*60+L26*120</f>
        <v>2020</v>
      </c>
      <c r="Q26" s="2"/>
      <c r="R26" s="2"/>
      <c r="S26" s="2">
        <f t="shared" ref="S26:S30" si="13">P26-I26</f>
        <v>1570</v>
      </c>
    </row>
    <row r="27" hidden="1" spans="1:19">
      <c r="A27" s="2">
        <v>26</v>
      </c>
      <c r="B27" s="2">
        <v>743</v>
      </c>
      <c r="C27" s="2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v>0</v>
      </c>
      <c r="L27" s="2">
        <v>0</v>
      </c>
      <c r="M27" s="2">
        <f t="shared" si="0"/>
        <v>0</v>
      </c>
      <c r="N27" s="2">
        <f t="shared" si="1"/>
        <v>-5</v>
      </c>
      <c r="O27" s="6" t="s">
        <v>23</v>
      </c>
      <c r="P27" s="2">
        <f t="shared" si="10"/>
        <v>0</v>
      </c>
      <c r="Q27" s="2">
        <f t="shared" si="11"/>
        <v>-75</v>
      </c>
      <c r="R27" s="2">
        <f t="shared" ref="R27:R34" si="14">I27-P27</f>
        <v>450</v>
      </c>
      <c r="S27" s="2"/>
    </row>
    <row r="28" hidden="1" spans="1:19">
      <c r="A28" s="2">
        <v>27</v>
      </c>
      <c r="B28" s="2">
        <v>373</v>
      </c>
      <c r="C28" s="2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12</v>
      </c>
      <c r="K28" s="2">
        <v>0</v>
      </c>
      <c r="L28" s="2">
        <v>2</v>
      </c>
      <c r="M28" s="2">
        <f t="shared" si="0"/>
        <v>14</v>
      </c>
      <c r="N28" s="2">
        <f t="shared" si="1"/>
        <v>9</v>
      </c>
      <c r="O28" s="6" t="s">
        <v>7</v>
      </c>
      <c r="P28" s="2">
        <f t="shared" si="12"/>
        <v>840</v>
      </c>
      <c r="Q28" s="2"/>
      <c r="R28" s="2"/>
      <c r="S28" s="2">
        <f t="shared" si="13"/>
        <v>300</v>
      </c>
    </row>
    <row r="29" spans="1:19">
      <c r="A29" s="2">
        <v>28</v>
      </c>
      <c r="B29" s="2">
        <v>594</v>
      </c>
      <c r="C29" s="2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v>0</v>
      </c>
      <c r="L29" s="2">
        <v>0</v>
      </c>
      <c r="M29" s="2">
        <f t="shared" si="0"/>
        <v>2</v>
      </c>
      <c r="N29" s="2">
        <f t="shared" si="1"/>
        <v>-3</v>
      </c>
      <c r="O29" s="6" t="s">
        <v>23</v>
      </c>
      <c r="P29" s="2">
        <f t="shared" si="10"/>
        <v>40</v>
      </c>
      <c r="Q29" s="2">
        <f t="shared" si="11"/>
        <v>-45</v>
      </c>
      <c r="R29" s="2">
        <f t="shared" si="14"/>
        <v>500</v>
      </c>
      <c r="S29" s="2"/>
    </row>
    <row r="30" hidden="1" spans="1:19">
      <c r="A30" s="2">
        <v>29</v>
      </c>
      <c r="B30" s="2">
        <v>546</v>
      </c>
      <c r="C30" s="2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v>0</v>
      </c>
      <c r="L30" s="2">
        <v>0</v>
      </c>
      <c r="M30" s="2">
        <f t="shared" si="0"/>
        <v>14</v>
      </c>
      <c r="N30" s="2">
        <f t="shared" si="1"/>
        <v>9</v>
      </c>
      <c r="O30" s="6" t="s">
        <v>7</v>
      </c>
      <c r="P30" s="2">
        <f t="shared" si="12"/>
        <v>700</v>
      </c>
      <c r="Q30" s="2"/>
      <c r="R30" s="2"/>
      <c r="S30" s="2">
        <f t="shared" si="13"/>
        <v>70</v>
      </c>
    </row>
    <row r="31" hidden="1" spans="1:19">
      <c r="A31" s="2">
        <v>30</v>
      </c>
      <c r="B31" s="2">
        <v>359</v>
      </c>
      <c r="C31" s="2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2</v>
      </c>
      <c r="K31" s="2">
        <v>0</v>
      </c>
      <c r="L31" s="2">
        <v>1</v>
      </c>
      <c r="M31" s="2">
        <f t="shared" si="0"/>
        <v>3</v>
      </c>
      <c r="N31" s="2">
        <f t="shared" si="1"/>
        <v>-2</v>
      </c>
      <c r="O31" s="6" t="s">
        <v>23</v>
      </c>
      <c r="P31" s="2">
        <f t="shared" ref="P31:P36" si="15">J31*20+K31*60+L31*70</f>
        <v>110</v>
      </c>
      <c r="Q31" s="2">
        <f>N31*15</f>
        <v>-30</v>
      </c>
      <c r="R31" s="2">
        <f t="shared" si="14"/>
        <v>430</v>
      </c>
      <c r="S31" s="2"/>
    </row>
    <row r="32" hidden="1" spans="1:19">
      <c r="A32" s="2">
        <v>31</v>
      </c>
      <c r="B32" s="2">
        <v>391</v>
      </c>
      <c r="C32" s="2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v>0</v>
      </c>
      <c r="L32" s="2">
        <v>0</v>
      </c>
      <c r="M32" s="2">
        <f t="shared" si="0"/>
        <v>6</v>
      </c>
      <c r="N32" s="2">
        <f t="shared" si="1"/>
        <v>1</v>
      </c>
      <c r="O32" s="6" t="s">
        <v>5</v>
      </c>
      <c r="P32" s="2">
        <f t="shared" si="15"/>
        <v>120</v>
      </c>
      <c r="Q32" s="2"/>
      <c r="R32" s="2">
        <f t="shared" si="14"/>
        <v>510</v>
      </c>
      <c r="S32" s="2"/>
    </row>
    <row r="33" hidden="1" spans="1:19">
      <c r="A33" s="2">
        <v>32</v>
      </c>
      <c r="B33" s="2">
        <v>704</v>
      </c>
      <c r="C33" s="2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6</v>
      </c>
      <c r="K33" s="2">
        <v>4</v>
      </c>
      <c r="L33" s="2">
        <v>0</v>
      </c>
      <c r="M33" s="2">
        <f t="shared" si="0"/>
        <v>10</v>
      </c>
      <c r="N33" s="2">
        <f t="shared" si="1"/>
        <v>5</v>
      </c>
      <c r="O33" s="6" t="s">
        <v>7</v>
      </c>
      <c r="P33" s="2">
        <f t="shared" ref="P33:P35" si="16">J33*50+K33*60+L33*120</f>
        <v>540</v>
      </c>
      <c r="Q33" s="2"/>
      <c r="R33" s="2">
        <f t="shared" si="14"/>
        <v>90</v>
      </c>
      <c r="S33" s="2"/>
    </row>
    <row r="34" hidden="1" spans="1:19">
      <c r="A34" s="2">
        <v>33</v>
      </c>
      <c r="B34" s="2">
        <v>587</v>
      </c>
      <c r="C34" s="2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v>0</v>
      </c>
      <c r="L34" s="2">
        <v>0</v>
      </c>
      <c r="M34" s="2">
        <f t="shared" si="0"/>
        <v>8</v>
      </c>
      <c r="N34" s="2">
        <f t="shared" si="1"/>
        <v>3</v>
      </c>
      <c r="O34" s="6" t="s">
        <v>7</v>
      </c>
      <c r="P34" s="2">
        <f t="shared" si="16"/>
        <v>400</v>
      </c>
      <c r="Q34" s="2"/>
      <c r="R34" s="2">
        <f t="shared" si="14"/>
        <v>230</v>
      </c>
      <c r="S34" s="2"/>
    </row>
    <row r="35" spans="1:19">
      <c r="A35" s="2">
        <v>34</v>
      </c>
      <c r="B35" s="2">
        <v>748</v>
      </c>
      <c r="C35" s="2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29</v>
      </c>
      <c r="K35" s="2">
        <v>0</v>
      </c>
      <c r="L35" s="2">
        <v>-3</v>
      </c>
      <c r="M35" s="2">
        <f t="shared" si="0"/>
        <v>26</v>
      </c>
      <c r="N35" s="2">
        <f t="shared" si="1"/>
        <v>21</v>
      </c>
      <c r="O35" s="6" t="s">
        <v>7</v>
      </c>
      <c r="P35" s="2">
        <f t="shared" si="16"/>
        <v>1090</v>
      </c>
      <c r="Q35" s="2"/>
      <c r="R35" s="2"/>
      <c r="S35" s="2">
        <f>P35-I35</f>
        <v>460</v>
      </c>
    </row>
    <row r="36" hidden="1" spans="1:19">
      <c r="A36" s="2">
        <v>35</v>
      </c>
      <c r="B36" s="2">
        <v>570</v>
      </c>
      <c r="C36" s="2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0</v>
      </c>
      <c r="K36" s="2">
        <v>0</v>
      </c>
      <c r="L36" s="2">
        <v>1</v>
      </c>
      <c r="M36" s="2">
        <f t="shared" si="0"/>
        <v>1</v>
      </c>
      <c r="N36" s="2">
        <f t="shared" si="1"/>
        <v>-4</v>
      </c>
      <c r="O36" s="6" t="s">
        <v>23</v>
      </c>
      <c r="P36" s="2">
        <f t="shared" si="15"/>
        <v>70</v>
      </c>
      <c r="Q36" s="2">
        <f t="shared" ref="Q36:Q40" si="17">N36*15</f>
        <v>-60</v>
      </c>
      <c r="R36" s="2">
        <f t="shared" ref="R36:R40" si="18">I36-P36</f>
        <v>560</v>
      </c>
      <c r="S36" s="2"/>
    </row>
    <row r="37" hidden="1" spans="1:19">
      <c r="A37" s="2">
        <v>36</v>
      </c>
      <c r="B37" s="2">
        <v>738</v>
      </c>
      <c r="C37" s="2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8</v>
      </c>
      <c r="K37" s="2">
        <v>0</v>
      </c>
      <c r="L37" s="2">
        <v>1</v>
      </c>
      <c r="M37" s="2">
        <f t="shared" si="0"/>
        <v>9</v>
      </c>
      <c r="N37" s="2">
        <f t="shared" si="1"/>
        <v>4</v>
      </c>
      <c r="O37" s="6" t="s">
        <v>7</v>
      </c>
      <c r="P37" s="2">
        <f t="shared" ref="P37:P43" si="19">J37*50+K37*60+L37*120</f>
        <v>520</v>
      </c>
      <c r="Q37" s="2"/>
      <c r="R37" s="2">
        <f t="shared" si="18"/>
        <v>110</v>
      </c>
      <c r="S37" s="2"/>
    </row>
    <row r="38" hidden="1" spans="1:19">
      <c r="A38" s="2">
        <v>37</v>
      </c>
      <c r="B38" s="2">
        <v>733</v>
      </c>
      <c r="C38" s="2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4</v>
      </c>
      <c r="K38" s="2">
        <v>0</v>
      </c>
      <c r="L38" s="2">
        <v>1</v>
      </c>
      <c r="M38" s="2">
        <f t="shared" si="0"/>
        <v>5</v>
      </c>
      <c r="N38" s="2">
        <f t="shared" si="1"/>
        <v>-1</v>
      </c>
      <c r="O38" s="6" t="s">
        <v>23</v>
      </c>
      <c r="P38" s="2">
        <f t="shared" ref="P38:P40" si="20">J38*20+K38*60+L38*70</f>
        <v>150</v>
      </c>
      <c r="Q38" s="2">
        <f t="shared" si="17"/>
        <v>-15</v>
      </c>
      <c r="R38" s="2">
        <f t="shared" si="18"/>
        <v>480</v>
      </c>
      <c r="S38" s="2"/>
    </row>
    <row r="39" spans="1:19">
      <c r="A39" s="2">
        <v>38</v>
      </c>
      <c r="B39" s="2">
        <v>371</v>
      </c>
      <c r="C39" s="2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v>0</v>
      </c>
      <c r="L39" s="2">
        <v>0</v>
      </c>
      <c r="M39" s="2">
        <f t="shared" si="0"/>
        <v>0</v>
      </c>
      <c r="N39" s="2">
        <f t="shared" si="1"/>
        <v>-6</v>
      </c>
      <c r="O39" s="6" t="s">
        <v>23</v>
      </c>
      <c r="P39" s="2">
        <f t="shared" si="20"/>
        <v>0</v>
      </c>
      <c r="Q39" s="2">
        <f t="shared" si="17"/>
        <v>-90</v>
      </c>
      <c r="R39" s="2">
        <f t="shared" si="18"/>
        <v>630</v>
      </c>
      <c r="S39" s="2"/>
    </row>
    <row r="40" hidden="1" spans="1:19">
      <c r="A40" s="2">
        <v>39</v>
      </c>
      <c r="B40" s="2">
        <v>713</v>
      </c>
      <c r="C40" s="2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2</v>
      </c>
      <c r="K40" s="2">
        <v>2</v>
      </c>
      <c r="L40" s="2">
        <v>0</v>
      </c>
      <c r="M40" s="2">
        <f t="shared" si="0"/>
        <v>4</v>
      </c>
      <c r="N40" s="2">
        <f t="shared" si="1"/>
        <v>-2</v>
      </c>
      <c r="O40" s="6" t="s">
        <v>23</v>
      </c>
      <c r="P40" s="2">
        <f t="shared" si="20"/>
        <v>160</v>
      </c>
      <c r="Q40" s="2">
        <f t="shared" si="17"/>
        <v>-30</v>
      </c>
      <c r="R40" s="2">
        <f t="shared" si="18"/>
        <v>470</v>
      </c>
      <c r="S40" s="2"/>
    </row>
    <row r="41" spans="1:19">
      <c r="A41" s="2">
        <v>40</v>
      </c>
      <c r="B41" s="2">
        <v>746</v>
      </c>
      <c r="C41" s="2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8</v>
      </c>
      <c r="K41" s="2">
        <v>0</v>
      </c>
      <c r="L41" s="2">
        <v>2.096</v>
      </c>
      <c r="M41" s="2">
        <f t="shared" si="0"/>
        <v>10.096</v>
      </c>
      <c r="N41" s="2">
        <f t="shared" si="1"/>
        <v>4.096</v>
      </c>
      <c r="O41" s="6" t="s">
        <v>7</v>
      </c>
      <c r="P41" s="2">
        <f t="shared" si="19"/>
        <v>651.52</v>
      </c>
      <c r="Q41" s="2"/>
      <c r="R41" s="2"/>
      <c r="S41" s="2">
        <f>P41-I41</f>
        <v>21.52</v>
      </c>
    </row>
    <row r="42" spans="1:19">
      <c r="A42" s="2">
        <v>41</v>
      </c>
      <c r="B42" s="2">
        <v>721</v>
      </c>
      <c r="C42" s="2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8</v>
      </c>
      <c r="K42" s="2">
        <v>2</v>
      </c>
      <c r="L42" s="2">
        <v>0</v>
      </c>
      <c r="M42" s="2">
        <f t="shared" si="0"/>
        <v>10</v>
      </c>
      <c r="N42" s="2">
        <f t="shared" si="1"/>
        <v>4</v>
      </c>
      <c r="O42" s="6" t="s">
        <v>7</v>
      </c>
      <c r="P42" s="2">
        <f t="shared" si="19"/>
        <v>520</v>
      </c>
      <c r="Q42" s="2"/>
      <c r="R42" s="2">
        <f t="shared" ref="R42:R46" si="21">I42-P42</f>
        <v>110</v>
      </c>
      <c r="S42" s="2"/>
    </row>
    <row r="43" spans="1:19">
      <c r="A43" s="2">
        <v>42</v>
      </c>
      <c r="B43" s="2">
        <v>720</v>
      </c>
      <c r="C43" s="2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14</v>
      </c>
      <c r="K43" s="2">
        <v>2</v>
      </c>
      <c r="L43" s="2">
        <v>0</v>
      </c>
      <c r="M43" s="2">
        <f t="shared" si="0"/>
        <v>16</v>
      </c>
      <c r="N43" s="2">
        <f t="shared" si="1"/>
        <v>10</v>
      </c>
      <c r="O43" s="6" t="s">
        <v>7</v>
      </c>
      <c r="P43" s="2">
        <f t="shared" si="19"/>
        <v>820</v>
      </c>
      <c r="Q43" s="2"/>
      <c r="R43" s="2"/>
      <c r="S43" s="2">
        <f>P43-I43</f>
        <v>190</v>
      </c>
    </row>
    <row r="44" hidden="1" spans="1:19">
      <c r="A44" s="2">
        <v>43</v>
      </c>
      <c r="B44" s="2">
        <v>727</v>
      </c>
      <c r="C44" s="2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v>0</v>
      </c>
      <c r="L44" s="2">
        <v>0</v>
      </c>
      <c r="M44" s="2">
        <f t="shared" si="0"/>
        <v>8</v>
      </c>
      <c r="N44" s="2">
        <f t="shared" si="1"/>
        <v>2</v>
      </c>
      <c r="O44" s="6" t="s">
        <v>6</v>
      </c>
      <c r="P44" s="2">
        <f>J44*30+K44*60+L44*90</f>
        <v>240</v>
      </c>
      <c r="Q44" s="2"/>
      <c r="R44" s="2">
        <f t="shared" si="21"/>
        <v>390</v>
      </c>
      <c r="S44" s="2"/>
    </row>
    <row r="45" hidden="1" spans="1:19">
      <c r="A45" s="2">
        <v>44</v>
      </c>
      <c r="B45" s="2">
        <v>718</v>
      </c>
      <c r="C45" s="2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v>0</v>
      </c>
      <c r="L45" s="2">
        <v>0</v>
      </c>
      <c r="M45" s="2">
        <f t="shared" si="0"/>
        <v>2</v>
      </c>
      <c r="N45" s="2">
        <f t="shared" si="1"/>
        <v>-4</v>
      </c>
      <c r="O45" s="6" t="s">
        <v>23</v>
      </c>
      <c r="P45" s="2">
        <f t="shared" ref="P45:P49" si="22">J45*20+K45*60+L45*70</f>
        <v>40</v>
      </c>
      <c r="Q45" s="2">
        <f t="shared" ref="Q45:Q49" si="23">N45*15</f>
        <v>-60</v>
      </c>
      <c r="R45" s="2">
        <f t="shared" si="21"/>
        <v>590</v>
      </c>
      <c r="S45" s="2"/>
    </row>
    <row r="46" hidden="1" spans="1:19">
      <c r="A46" s="2">
        <v>45</v>
      </c>
      <c r="B46" s="2">
        <v>742</v>
      </c>
      <c r="C46" s="2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v>0</v>
      </c>
      <c r="L46" s="2">
        <v>0</v>
      </c>
      <c r="M46" s="2">
        <f t="shared" si="0"/>
        <v>2</v>
      </c>
      <c r="N46" s="2">
        <f t="shared" si="1"/>
        <v>-5</v>
      </c>
      <c r="O46" s="6" t="s">
        <v>23</v>
      </c>
      <c r="P46" s="2">
        <f t="shared" si="22"/>
        <v>40</v>
      </c>
      <c r="Q46" s="2">
        <f t="shared" si="23"/>
        <v>-75</v>
      </c>
      <c r="R46" s="2">
        <f t="shared" si="21"/>
        <v>680</v>
      </c>
      <c r="S46" s="2"/>
    </row>
    <row r="47" spans="1:19">
      <c r="A47" s="2">
        <v>46</v>
      </c>
      <c r="B47" s="2">
        <v>514</v>
      </c>
      <c r="C47" s="2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14</v>
      </c>
      <c r="K47" s="2">
        <v>0</v>
      </c>
      <c r="L47" s="2">
        <v>1</v>
      </c>
      <c r="M47" s="2">
        <f t="shared" si="0"/>
        <v>15</v>
      </c>
      <c r="N47" s="2">
        <f t="shared" si="1"/>
        <v>8</v>
      </c>
      <c r="O47" s="6" t="s">
        <v>7</v>
      </c>
      <c r="P47" s="2">
        <f t="shared" ref="P47:P57" si="24">J47*50+K47*60+L47*120</f>
        <v>820</v>
      </c>
      <c r="Q47" s="2"/>
      <c r="R47" s="2"/>
      <c r="S47" s="2">
        <f t="shared" ref="S47:S53" si="25">P47-I47</f>
        <v>100</v>
      </c>
    </row>
    <row r="48" spans="1:19">
      <c r="A48" s="2">
        <v>47</v>
      </c>
      <c r="B48" s="2">
        <v>539</v>
      </c>
      <c r="C48" s="2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v>0</v>
      </c>
      <c r="L48" s="2">
        <v>0</v>
      </c>
      <c r="M48" s="2">
        <f t="shared" si="0"/>
        <v>2</v>
      </c>
      <c r="N48" s="2">
        <f t="shared" si="1"/>
        <v>-5</v>
      </c>
      <c r="O48" s="6" t="s">
        <v>23</v>
      </c>
      <c r="P48" s="2">
        <f t="shared" si="22"/>
        <v>40</v>
      </c>
      <c r="Q48" s="2">
        <f t="shared" si="23"/>
        <v>-75</v>
      </c>
      <c r="R48" s="2">
        <f t="shared" ref="R48:R50" si="26">I48-P48</f>
        <v>680</v>
      </c>
      <c r="S48" s="2"/>
    </row>
    <row r="49" hidden="1" spans="1:19">
      <c r="A49" s="2">
        <v>48</v>
      </c>
      <c r="B49" s="2">
        <v>752</v>
      </c>
      <c r="C49" s="2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v>0</v>
      </c>
      <c r="L49" s="2">
        <v>0</v>
      </c>
      <c r="M49" s="2">
        <f t="shared" si="0"/>
        <v>0</v>
      </c>
      <c r="N49" s="2">
        <f t="shared" si="1"/>
        <v>-7</v>
      </c>
      <c r="O49" s="6" t="s">
        <v>23</v>
      </c>
      <c r="P49" s="2">
        <f t="shared" si="22"/>
        <v>0</v>
      </c>
      <c r="Q49" s="2">
        <f t="shared" si="23"/>
        <v>-105</v>
      </c>
      <c r="R49" s="2">
        <f t="shared" si="26"/>
        <v>720</v>
      </c>
      <c r="S49" s="2"/>
    </row>
    <row r="50" hidden="1" spans="1:19">
      <c r="A50" s="2">
        <v>49</v>
      </c>
      <c r="B50" s="2">
        <v>573</v>
      </c>
      <c r="C50" s="2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v>0</v>
      </c>
      <c r="L50" s="2">
        <v>0</v>
      </c>
      <c r="M50" s="2">
        <f t="shared" si="0"/>
        <v>8</v>
      </c>
      <c r="N50" s="2">
        <f t="shared" si="1"/>
        <v>1</v>
      </c>
      <c r="O50" s="6" t="s">
        <v>6</v>
      </c>
      <c r="P50" s="2">
        <f>J50*30+K50*60+L50*90</f>
        <v>240</v>
      </c>
      <c r="Q50" s="2"/>
      <c r="R50" s="2">
        <f t="shared" si="26"/>
        <v>480</v>
      </c>
      <c r="S50" s="2"/>
    </row>
    <row r="51" hidden="1" spans="1:19">
      <c r="A51" s="2">
        <v>50</v>
      </c>
      <c r="B51" s="2">
        <v>517</v>
      </c>
      <c r="C51" s="2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14</v>
      </c>
      <c r="K51" s="2">
        <v>0</v>
      </c>
      <c r="L51" s="2">
        <v>4</v>
      </c>
      <c r="M51" s="2">
        <f t="shared" si="0"/>
        <v>18</v>
      </c>
      <c r="N51" s="2">
        <f t="shared" si="1"/>
        <v>11</v>
      </c>
      <c r="O51" s="6" t="s">
        <v>7</v>
      </c>
      <c r="P51" s="2">
        <f t="shared" si="24"/>
        <v>1180</v>
      </c>
      <c r="Q51" s="2"/>
      <c r="R51" s="2"/>
      <c r="S51" s="2">
        <f t="shared" si="25"/>
        <v>460</v>
      </c>
    </row>
    <row r="52" hidden="1" spans="1:19">
      <c r="A52" s="2">
        <v>51</v>
      </c>
      <c r="B52" s="2">
        <v>750</v>
      </c>
      <c r="C52" s="2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12</v>
      </c>
      <c r="K52" s="2">
        <v>3</v>
      </c>
      <c r="L52" s="2">
        <v>1</v>
      </c>
      <c r="M52" s="2">
        <f t="shared" si="0"/>
        <v>16</v>
      </c>
      <c r="N52" s="2">
        <f t="shared" si="1"/>
        <v>8</v>
      </c>
      <c r="O52" s="6" t="s">
        <v>7</v>
      </c>
      <c r="P52" s="2">
        <f t="shared" si="24"/>
        <v>900</v>
      </c>
      <c r="Q52" s="2"/>
      <c r="R52" s="2"/>
      <c r="S52" s="2">
        <f t="shared" si="25"/>
        <v>90</v>
      </c>
    </row>
    <row r="53" hidden="1" spans="1:19">
      <c r="A53" s="2">
        <v>52</v>
      </c>
      <c r="B53" s="2">
        <v>712</v>
      </c>
      <c r="C53" s="2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12</v>
      </c>
      <c r="K53" s="2">
        <v>0</v>
      </c>
      <c r="L53" s="2">
        <v>2</v>
      </c>
      <c r="M53" s="2">
        <f t="shared" si="0"/>
        <v>14</v>
      </c>
      <c r="N53" s="2">
        <f t="shared" si="1"/>
        <v>6</v>
      </c>
      <c r="O53" s="6" t="s">
        <v>7</v>
      </c>
      <c r="P53" s="2">
        <f t="shared" si="24"/>
        <v>840</v>
      </c>
      <c r="Q53" s="2"/>
      <c r="R53" s="2"/>
      <c r="S53" s="2">
        <f t="shared" si="25"/>
        <v>30</v>
      </c>
    </row>
    <row r="54" spans="1:19">
      <c r="A54" s="2">
        <v>53</v>
      </c>
      <c r="B54" s="2">
        <v>717</v>
      </c>
      <c r="C54" s="2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v>0</v>
      </c>
      <c r="L54" s="2">
        <v>0</v>
      </c>
      <c r="M54" s="2">
        <f t="shared" si="0"/>
        <v>16</v>
      </c>
      <c r="N54" s="2">
        <f t="shared" si="1"/>
        <v>8</v>
      </c>
      <c r="O54" s="6" t="s">
        <v>7</v>
      </c>
      <c r="P54" s="2">
        <f t="shared" si="24"/>
        <v>800</v>
      </c>
      <c r="Q54" s="2"/>
      <c r="R54" s="2">
        <f t="shared" ref="R54:R62" si="27">I54-P54</f>
        <v>10</v>
      </c>
      <c r="S54" s="2"/>
    </row>
    <row r="55" hidden="1" spans="1:19">
      <c r="A55" s="2">
        <v>54</v>
      </c>
      <c r="B55" s="2">
        <v>709</v>
      </c>
      <c r="C55" s="2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14</v>
      </c>
      <c r="K55" s="2">
        <v>6</v>
      </c>
      <c r="L55" s="2">
        <v>7</v>
      </c>
      <c r="M55" s="2">
        <f t="shared" si="0"/>
        <v>27</v>
      </c>
      <c r="N55" s="2">
        <f t="shared" si="1"/>
        <v>19</v>
      </c>
      <c r="O55" s="6" t="s">
        <v>7</v>
      </c>
      <c r="P55" s="2">
        <f t="shared" si="24"/>
        <v>1900</v>
      </c>
      <c r="Q55" s="2"/>
      <c r="R55" s="2"/>
      <c r="S55" s="2">
        <f>P55-I55</f>
        <v>1090</v>
      </c>
    </row>
    <row r="56" hidden="1" spans="1:19">
      <c r="A56" s="2">
        <v>55</v>
      </c>
      <c r="B56" s="2">
        <v>52</v>
      </c>
      <c r="C56" s="2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12</v>
      </c>
      <c r="K56" s="2">
        <v>0</v>
      </c>
      <c r="L56" s="2">
        <v>4</v>
      </c>
      <c r="M56" s="2">
        <f t="shared" si="0"/>
        <v>16</v>
      </c>
      <c r="N56" s="2">
        <f t="shared" si="1"/>
        <v>8</v>
      </c>
      <c r="O56" s="6" t="s">
        <v>7</v>
      </c>
      <c r="P56" s="2">
        <f t="shared" si="24"/>
        <v>1080</v>
      </c>
      <c r="Q56" s="2"/>
      <c r="R56" s="2"/>
      <c r="S56" s="2">
        <f>P56-I56</f>
        <v>180</v>
      </c>
    </row>
    <row r="57" hidden="1" spans="1:19">
      <c r="A57" s="2">
        <v>56</v>
      </c>
      <c r="B57" s="2">
        <v>56</v>
      </c>
      <c r="C57" s="2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10</v>
      </c>
      <c r="K57" s="2">
        <v>3</v>
      </c>
      <c r="L57" s="2">
        <v>0</v>
      </c>
      <c r="M57" s="2">
        <f t="shared" si="0"/>
        <v>13</v>
      </c>
      <c r="N57" s="2">
        <f t="shared" si="1"/>
        <v>5</v>
      </c>
      <c r="O57" s="6" t="s">
        <v>7</v>
      </c>
      <c r="P57" s="2">
        <f t="shared" si="24"/>
        <v>680</v>
      </c>
      <c r="Q57" s="2"/>
      <c r="R57" s="2">
        <f t="shared" si="27"/>
        <v>130</v>
      </c>
      <c r="S57" s="2"/>
    </row>
    <row r="58" hidden="1" spans="1:19">
      <c r="A58" s="2">
        <v>57</v>
      </c>
      <c r="B58" s="2">
        <v>706</v>
      </c>
      <c r="C58" s="2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0</v>
      </c>
      <c r="K58" s="2">
        <v>0</v>
      </c>
      <c r="L58" s="2">
        <v>1</v>
      </c>
      <c r="M58" s="2">
        <f t="shared" si="0"/>
        <v>1</v>
      </c>
      <c r="N58" s="2">
        <f t="shared" si="1"/>
        <v>-7</v>
      </c>
      <c r="O58" s="6" t="s">
        <v>23</v>
      </c>
      <c r="P58" s="2">
        <f t="shared" ref="P58:P60" si="28">J58*20+K58*60+L58*70</f>
        <v>70</v>
      </c>
      <c r="Q58" s="2">
        <f t="shared" ref="Q58:Q60" si="29">N58*15</f>
        <v>-105</v>
      </c>
      <c r="R58" s="2">
        <f t="shared" si="27"/>
        <v>830</v>
      </c>
      <c r="S58" s="2"/>
    </row>
    <row r="59" hidden="1" spans="1:19">
      <c r="A59" s="2">
        <v>58</v>
      </c>
      <c r="B59" s="2">
        <v>741</v>
      </c>
      <c r="C59" s="2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2</v>
      </c>
      <c r="K59" s="2">
        <v>0</v>
      </c>
      <c r="L59" s="2">
        <v>3</v>
      </c>
      <c r="M59" s="2">
        <f t="shared" si="0"/>
        <v>5</v>
      </c>
      <c r="N59" s="2">
        <f t="shared" si="1"/>
        <v>-3</v>
      </c>
      <c r="O59" s="6" t="s">
        <v>23</v>
      </c>
      <c r="P59" s="2">
        <f t="shared" si="28"/>
        <v>250</v>
      </c>
      <c r="Q59" s="2">
        <f t="shared" si="29"/>
        <v>-45</v>
      </c>
      <c r="R59" s="2">
        <f t="shared" si="27"/>
        <v>560</v>
      </c>
      <c r="S59" s="2"/>
    </row>
    <row r="60" hidden="1" spans="1:19">
      <c r="A60" s="2">
        <v>59</v>
      </c>
      <c r="B60" s="2">
        <v>744</v>
      </c>
      <c r="C60" s="2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6</v>
      </c>
      <c r="K60" s="2">
        <v>2</v>
      </c>
      <c r="L60" s="2">
        <v>0</v>
      </c>
      <c r="M60" s="2">
        <f t="shared" si="0"/>
        <v>8</v>
      </c>
      <c r="N60" s="2">
        <f t="shared" si="1"/>
        <v>-1</v>
      </c>
      <c r="O60" s="6" t="s">
        <v>23</v>
      </c>
      <c r="P60" s="2">
        <f t="shared" si="28"/>
        <v>240</v>
      </c>
      <c r="Q60" s="2">
        <f t="shared" si="29"/>
        <v>-15</v>
      </c>
      <c r="R60" s="2">
        <f t="shared" si="27"/>
        <v>660</v>
      </c>
      <c r="S60" s="2"/>
    </row>
    <row r="61" hidden="1" spans="1:19">
      <c r="A61" s="2">
        <v>60</v>
      </c>
      <c r="B61" s="2">
        <v>515</v>
      </c>
      <c r="C61" s="2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12</v>
      </c>
      <c r="K61" s="2">
        <v>2</v>
      </c>
      <c r="L61" s="2">
        <v>1</v>
      </c>
      <c r="M61" s="2">
        <f t="shared" si="0"/>
        <v>15</v>
      </c>
      <c r="N61" s="2">
        <f t="shared" si="1"/>
        <v>6</v>
      </c>
      <c r="O61" s="6" t="s">
        <v>7</v>
      </c>
      <c r="P61" s="2">
        <f t="shared" ref="P61:P67" si="30">J61*50+K61*60+L61*120</f>
        <v>840</v>
      </c>
      <c r="Q61" s="2"/>
      <c r="R61" s="2">
        <f t="shared" si="27"/>
        <v>60</v>
      </c>
      <c r="S61" s="2"/>
    </row>
    <row r="62" hidden="1" spans="1:19">
      <c r="A62" s="2">
        <v>61</v>
      </c>
      <c r="B62" s="2">
        <v>740</v>
      </c>
      <c r="C62" s="2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6</v>
      </c>
      <c r="K62" s="2">
        <v>0</v>
      </c>
      <c r="L62" s="2">
        <v>1</v>
      </c>
      <c r="M62" s="2">
        <f t="shared" si="0"/>
        <v>7</v>
      </c>
      <c r="N62" s="2">
        <f t="shared" si="1"/>
        <v>-2</v>
      </c>
      <c r="O62" s="6" t="s">
        <v>23</v>
      </c>
      <c r="P62" s="2">
        <f t="shared" ref="P62:P65" si="31">J62*20+K62*60+L62*70</f>
        <v>190</v>
      </c>
      <c r="Q62" s="2">
        <f t="shared" ref="Q62:Q67" si="32">N62*15</f>
        <v>-30</v>
      </c>
      <c r="R62" s="2">
        <f t="shared" si="27"/>
        <v>710</v>
      </c>
      <c r="S62" s="2"/>
    </row>
    <row r="63" hidden="1" spans="1:19">
      <c r="A63" s="2">
        <v>62</v>
      </c>
      <c r="B63" s="2">
        <v>379</v>
      </c>
      <c r="C63" s="2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18</v>
      </c>
      <c r="K63" s="2">
        <v>4</v>
      </c>
      <c r="L63" s="2">
        <v>2</v>
      </c>
      <c r="M63" s="2">
        <f t="shared" si="0"/>
        <v>24</v>
      </c>
      <c r="N63" s="2">
        <f t="shared" si="1"/>
        <v>15</v>
      </c>
      <c r="O63" s="6" t="s">
        <v>7</v>
      </c>
      <c r="P63" s="2">
        <f t="shared" si="30"/>
        <v>1380</v>
      </c>
      <c r="Q63" s="2"/>
      <c r="R63" s="2"/>
      <c r="S63" s="2">
        <f>P63-I63</f>
        <v>390</v>
      </c>
    </row>
    <row r="64" hidden="1" spans="1:19">
      <c r="A64" s="2">
        <v>63</v>
      </c>
      <c r="B64" s="2">
        <v>584</v>
      </c>
      <c r="C64" s="2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v>0</v>
      </c>
      <c r="L64" s="2">
        <v>0</v>
      </c>
      <c r="M64" s="2">
        <f t="shared" si="0"/>
        <v>10</v>
      </c>
      <c r="N64" s="2">
        <f t="shared" si="1"/>
        <v>1</v>
      </c>
      <c r="O64" s="6" t="s">
        <v>5</v>
      </c>
      <c r="P64" s="2">
        <f t="shared" si="31"/>
        <v>200</v>
      </c>
      <c r="Q64" s="2"/>
      <c r="R64" s="2">
        <f t="shared" ref="R64:R73" si="33">I64-P64</f>
        <v>790</v>
      </c>
      <c r="S64" s="2"/>
    </row>
    <row r="65" spans="1:19">
      <c r="A65" s="2">
        <v>64</v>
      </c>
      <c r="B65" s="2">
        <v>591</v>
      </c>
      <c r="C65" s="2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v>0</v>
      </c>
      <c r="L65" s="2">
        <v>0</v>
      </c>
      <c r="M65" s="2">
        <f t="shared" si="0"/>
        <v>2</v>
      </c>
      <c r="N65" s="2">
        <f t="shared" si="1"/>
        <v>-8</v>
      </c>
      <c r="O65" s="6" t="s">
        <v>23</v>
      </c>
      <c r="P65" s="2">
        <f t="shared" si="31"/>
        <v>40</v>
      </c>
      <c r="Q65" s="2">
        <f t="shared" si="32"/>
        <v>-120</v>
      </c>
      <c r="R65" s="2">
        <f t="shared" si="33"/>
        <v>950</v>
      </c>
      <c r="S65" s="2"/>
    </row>
    <row r="66" spans="1:19">
      <c r="A66" s="2">
        <v>65</v>
      </c>
      <c r="B66" s="2">
        <v>716</v>
      </c>
      <c r="C66" s="2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20</v>
      </c>
      <c r="K66" s="2">
        <v>2</v>
      </c>
      <c r="L66" s="2">
        <v>0</v>
      </c>
      <c r="M66" s="2">
        <f t="shared" ref="M66:M99" si="34">J66+K66+L66</f>
        <v>22</v>
      </c>
      <c r="N66" s="2">
        <f t="shared" ref="N66:N98" si="35">M66-F66</f>
        <v>12</v>
      </c>
      <c r="O66" s="6" t="s">
        <v>7</v>
      </c>
      <c r="P66" s="2">
        <f t="shared" si="30"/>
        <v>1120</v>
      </c>
      <c r="Q66" s="2"/>
      <c r="R66" s="2"/>
      <c r="S66" s="2">
        <f>P66-I66</f>
        <v>40</v>
      </c>
    </row>
    <row r="67" hidden="1" spans="1:19">
      <c r="A67" s="2">
        <v>66</v>
      </c>
      <c r="B67" s="2">
        <v>337</v>
      </c>
      <c r="C67" s="2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8</v>
      </c>
      <c r="K67" s="2">
        <v>0</v>
      </c>
      <c r="L67" s="2">
        <v>1</v>
      </c>
      <c r="M67" s="2">
        <f t="shared" si="34"/>
        <v>9</v>
      </c>
      <c r="N67" s="2">
        <f t="shared" si="35"/>
        <v>-1</v>
      </c>
      <c r="O67" s="17" t="s">
        <v>7</v>
      </c>
      <c r="P67" s="12">
        <f t="shared" si="30"/>
        <v>520</v>
      </c>
      <c r="Q67" s="2">
        <f t="shared" si="32"/>
        <v>-15</v>
      </c>
      <c r="R67" s="2">
        <f t="shared" si="33"/>
        <v>560</v>
      </c>
      <c r="S67" s="2"/>
    </row>
    <row r="68" hidden="1" spans="1:19">
      <c r="A68" s="2">
        <v>67</v>
      </c>
      <c r="B68" s="2">
        <v>581</v>
      </c>
      <c r="C68" s="2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v>0</v>
      </c>
      <c r="L68" s="2">
        <v>0</v>
      </c>
      <c r="M68" s="2">
        <f t="shared" si="34"/>
        <v>12</v>
      </c>
      <c r="N68" s="2">
        <f t="shared" si="35"/>
        <v>2</v>
      </c>
      <c r="O68" s="6" t="s">
        <v>6</v>
      </c>
      <c r="P68" s="2">
        <f>J68*30+K68*60+L68*90</f>
        <v>360</v>
      </c>
      <c r="Q68" s="2"/>
      <c r="R68" s="2">
        <f t="shared" si="33"/>
        <v>720</v>
      </c>
      <c r="S68" s="2"/>
    </row>
    <row r="69" hidden="1" spans="1:19">
      <c r="A69" s="2">
        <v>68</v>
      </c>
      <c r="B69" s="2">
        <v>347</v>
      </c>
      <c r="C69" s="2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v>0</v>
      </c>
      <c r="L69" s="2">
        <v>0</v>
      </c>
      <c r="M69" s="2">
        <f t="shared" si="34"/>
        <v>0</v>
      </c>
      <c r="N69" s="2">
        <f t="shared" si="35"/>
        <v>-10</v>
      </c>
      <c r="O69" s="6" t="s">
        <v>23</v>
      </c>
      <c r="P69" s="2">
        <f t="shared" ref="P67:P71" si="36">J69*20+K69*60+L69*70</f>
        <v>0</v>
      </c>
      <c r="Q69" s="2">
        <f t="shared" ref="Q69:Q71" si="37">N69*15</f>
        <v>-150</v>
      </c>
      <c r="R69" s="2">
        <f t="shared" si="33"/>
        <v>1080</v>
      </c>
      <c r="S69" s="2"/>
    </row>
    <row r="70" hidden="1" spans="1:19">
      <c r="A70" s="2">
        <v>69</v>
      </c>
      <c r="B70" s="2">
        <v>730</v>
      </c>
      <c r="C70" s="2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6</v>
      </c>
      <c r="K70" s="2">
        <v>0</v>
      </c>
      <c r="L70" s="2">
        <v>1</v>
      </c>
      <c r="M70" s="2">
        <f t="shared" si="34"/>
        <v>7</v>
      </c>
      <c r="N70" s="2">
        <f t="shared" si="35"/>
        <v>-4</v>
      </c>
      <c r="O70" s="6" t="s">
        <v>23</v>
      </c>
      <c r="P70" s="2">
        <f t="shared" si="36"/>
        <v>190</v>
      </c>
      <c r="Q70" s="2">
        <f t="shared" si="37"/>
        <v>-60</v>
      </c>
      <c r="R70" s="2">
        <f t="shared" si="33"/>
        <v>980</v>
      </c>
      <c r="S70" s="2"/>
    </row>
    <row r="71" hidden="1" spans="1:19">
      <c r="A71" s="2">
        <v>70</v>
      </c>
      <c r="B71" s="2">
        <v>598</v>
      </c>
      <c r="C71" s="2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v>0</v>
      </c>
      <c r="L71" s="2">
        <v>0</v>
      </c>
      <c r="M71" s="2">
        <f t="shared" si="34"/>
        <v>4</v>
      </c>
      <c r="N71" s="2">
        <f t="shared" si="35"/>
        <v>-7</v>
      </c>
      <c r="O71" s="6" t="s">
        <v>23</v>
      </c>
      <c r="P71" s="2">
        <f t="shared" si="36"/>
        <v>80</v>
      </c>
      <c r="Q71" s="2">
        <f t="shared" si="37"/>
        <v>-105</v>
      </c>
      <c r="R71" s="2">
        <f t="shared" si="33"/>
        <v>1000</v>
      </c>
      <c r="S71" s="2"/>
    </row>
    <row r="72" hidden="1" spans="1:19">
      <c r="A72" s="2">
        <v>71</v>
      </c>
      <c r="B72" s="2">
        <v>339</v>
      </c>
      <c r="C72" s="2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6</v>
      </c>
      <c r="K72" s="2">
        <v>5</v>
      </c>
      <c r="L72" s="2">
        <v>3</v>
      </c>
      <c r="M72" s="2">
        <f t="shared" si="34"/>
        <v>14</v>
      </c>
      <c r="N72" s="2">
        <f t="shared" si="35"/>
        <v>2</v>
      </c>
      <c r="O72" s="6" t="s">
        <v>6</v>
      </c>
      <c r="P72" s="2">
        <f>J72*30+K72*60+L72*90</f>
        <v>750</v>
      </c>
      <c r="Q72" s="2"/>
      <c r="R72" s="2">
        <f t="shared" si="33"/>
        <v>510</v>
      </c>
      <c r="S72" s="2"/>
    </row>
    <row r="73" hidden="1" spans="1:19">
      <c r="A73" s="2">
        <v>72</v>
      </c>
      <c r="B73" s="2">
        <v>357</v>
      </c>
      <c r="C73" s="2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v>0</v>
      </c>
      <c r="L73" s="2">
        <v>0</v>
      </c>
      <c r="M73" s="2">
        <f t="shared" si="34"/>
        <v>2</v>
      </c>
      <c r="N73" s="2">
        <f t="shared" si="35"/>
        <v>-11</v>
      </c>
      <c r="O73" s="6" t="s">
        <v>23</v>
      </c>
      <c r="P73" s="2">
        <f t="shared" ref="P73:P78" si="38">J73*20+K73*60+L73*70</f>
        <v>40</v>
      </c>
      <c r="Q73" s="2">
        <f>N73*15</f>
        <v>-165</v>
      </c>
      <c r="R73" s="2">
        <f t="shared" si="33"/>
        <v>1310</v>
      </c>
      <c r="S73" s="2"/>
    </row>
    <row r="74" hidden="1" spans="1:19">
      <c r="A74" s="2">
        <v>73</v>
      </c>
      <c r="B74" s="2">
        <v>511</v>
      </c>
      <c r="C74" s="2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26</v>
      </c>
      <c r="K74" s="2">
        <v>2</v>
      </c>
      <c r="L74" s="2">
        <v>3</v>
      </c>
      <c r="M74" s="2">
        <f t="shared" si="34"/>
        <v>31</v>
      </c>
      <c r="N74" s="2">
        <f t="shared" si="35"/>
        <v>18</v>
      </c>
      <c r="O74" s="6" t="s">
        <v>7</v>
      </c>
      <c r="P74" s="2">
        <f t="shared" ref="P74:P79" si="39">J74*50+K74*60+L74*120</f>
        <v>1780</v>
      </c>
      <c r="Q74" s="2"/>
      <c r="R74" s="2"/>
      <c r="S74" s="2">
        <f>P74-I74</f>
        <v>430</v>
      </c>
    </row>
    <row r="75" hidden="1" spans="1:19">
      <c r="A75" s="2">
        <v>74</v>
      </c>
      <c r="B75" s="2">
        <v>582</v>
      </c>
      <c r="C75" s="2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24</v>
      </c>
      <c r="K75" s="2">
        <v>0</v>
      </c>
      <c r="L75" s="2">
        <v>1.584</v>
      </c>
      <c r="M75" s="2">
        <f t="shared" si="34"/>
        <v>25.584</v>
      </c>
      <c r="N75" s="2">
        <f t="shared" si="35"/>
        <v>11.584</v>
      </c>
      <c r="O75" s="6" t="s">
        <v>7</v>
      </c>
      <c r="P75" s="2">
        <f t="shared" si="39"/>
        <v>1390.08</v>
      </c>
      <c r="Q75" s="2"/>
      <c r="R75" s="2">
        <f t="shared" ref="R75:R78" si="40">I75-P75</f>
        <v>49.9200000000001</v>
      </c>
      <c r="S75" s="2"/>
    </row>
    <row r="76" hidden="1" spans="1:19">
      <c r="A76" s="2">
        <v>75</v>
      </c>
      <c r="B76" s="2">
        <v>329</v>
      </c>
      <c r="C76" s="2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8</v>
      </c>
      <c r="K76" s="2">
        <v>6</v>
      </c>
      <c r="L76" s="2">
        <v>1</v>
      </c>
      <c r="M76" s="2">
        <f t="shared" si="34"/>
        <v>15</v>
      </c>
      <c r="N76" s="2">
        <f t="shared" si="35"/>
        <v>1</v>
      </c>
      <c r="O76" s="6" t="s">
        <v>5</v>
      </c>
      <c r="P76" s="2">
        <f t="shared" si="38"/>
        <v>590</v>
      </c>
      <c r="Q76" s="2"/>
      <c r="R76" s="2">
        <f t="shared" si="40"/>
        <v>940</v>
      </c>
      <c r="S76" s="2"/>
    </row>
    <row r="77" hidden="1" spans="1:19">
      <c r="A77" s="2">
        <v>76</v>
      </c>
      <c r="B77" s="2">
        <v>724</v>
      </c>
      <c r="C77" s="2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v>0</v>
      </c>
      <c r="L77" s="2">
        <v>0</v>
      </c>
      <c r="M77" s="2">
        <f t="shared" si="34"/>
        <v>18</v>
      </c>
      <c r="N77" s="2">
        <f t="shared" si="35"/>
        <v>3</v>
      </c>
      <c r="O77" s="6" t="s">
        <v>6</v>
      </c>
      <c r="P77" s="2">
        <f>J77*30+K77*60+L77*90</f>
        <v>540</v>
      </c>
      <c r="Q77" s="2"/>
      <c r="R77" s="2">
        <f t="shared" si="40"/>
        <v>990</v>
      </c>
      <c r="S77" s="2"/>
    </row>
    <row r="78" hidden="1" spans="1:19">
      <c r="A78" s="2">
        <v>77</v>
      </c>
      <c r="B78" s="2">
        <v>578</v>
      </c>
      <c r="C78" s="2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v>0</v>
      </c>
      <c r="L78" s="2">
        <v>0</v>
      </c>
      <c r="M78" s="2">
        <f t="shared" si="34"/>
        <v>8</v>
      </c>
      <c r="N78" s="2">
        <f t="shared" si="35"/>
        <v>-7</v>
      </c>
      <c r="O78" s="6" t="s">
        <v>23</v>
      </c>
      <c r="P78" s="2">
        <f t="shared" si="38"/>
        <v>160</v>
      </c>
      <c r="Q78" s="2">
        <f t="shared" ref="Q78:Q84" si="41">N78*15</f>
        <v>-105</v>
      </c>
      <c r="R78" s="2">
        <f t="shared" si="40"/>
        <v>1370</v>
      </c>
      <c r="S78" s="2"/>
    </row>
    <row r="79" hidden="1" spans="1:19">
      <c r="A79" s="2">
        <v>78</v>
      </c>
      <c r="B79" s="2">
        <v>367</v>
      </c>
      <c r="C79" s="2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24</v>
      </c>
      <c r="K79" s="2">
        <v>2</v>
      </c>
      <c r="L79" s="2">
        <v>4</v>
      </c>
      <c r="M79" s="2">
        <f t="shared" si="34"/>
        <v>30</v>
      </c>
      <c r="N79" s="2">
        <f t="shared" si="35"/>
        <v>15</v>
      </c>
      <c r="O79" s="6" t="s">
        <v>7</v>
      </c>
      <c r="P79" s="2">
        <f t="shared" si="39"/>
        <v>1800</v>
      </c>
      <c r="Q79" s="2"/>
      <c r="R79" s="2"/>
      <c r="S79" s="2">
        <f>P79-I79</f>
        <v>270</v>
      </c>
    </row>
    <row r="80" hidden="1" spans="1:19">
      <c r="A80" s="2">
        <v>79</v>
      </c>
      <c r="B80" s="2">
        <v>513</v>
      </c>
      <c r="C80" s="2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16</v>
      </c>
      <c r="K80" s="2">
        <v>0</v>
      </c>
      <c r="L80" s="2">
        <v>2</v>
      </c>
      <c r="M80" s="2">
        <f t="shared" si="34"/>
        <v>18</v>
      </c>
      <c r="N80" s="2">
        <f t="shared" si="35"/>
        <v>3</v>
      </c>
      <c r="O80" s="6" t="s">
        <v>6</v>
      </c>
      <c r="P80" s="2">
        <f>J80*30+K80*60+L80*90</f>
        <v>660</v>
      </c>
      <c r="Q80" s="2"/>
      <c r="R80" s="2">
        <f t="shared" ref="R80:R84" si="42">I80-P80</f>
        <v>960</v>
      </c>
      <c r="S80" s="2"/>
    </row>
    <row r="81" hidden="1" spans="1:19">
      <c r="A81" s="2">
        <v>80</v>
      </c>
      <c r="B81" s="2">
        <v>399</v>
      </c>
      <c r="C81" s="2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6</v>
      </c>
      <c r="K81" s="2">
        <v>2</v>
      </c>
      <c r="L81" s="2">
        <v>0</v>
      </c>
      <c r="M81" s="2">
        <f t="shared" si="34"/>
        <v>8</v>
      </c>
      <c r="N81" s="2">
        <f t="shared" si="35"/>
        <v>-7</v>
      </c>
      <c r="O81" s="6" t="s">
        <v>23</v>
      </c>
      <c r="P81" s="2">
        <f t="shared" ref="P81:P84" si="43">J81*20+K81*60+L81*70</f>
        <v>240</v>
      </c>
      <c r="Q81" s="2">
        <f t="shared" si="41"/>
        <v>-105</v>
      </c>
      <c r="R81" s="2">
        <f t="shared" si="42"/>
        <v>1380</v>
      </c>
      <c r="S81" s="2"/>
    </row>
    <row r="82" hidden="1" spans="1:19">
      <c r="A82" s="2">
        <v>81</v>
      </c>
      <c r="B82" s="2">
        <v>707</v>
      </c>
      <c r="C82" s="2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</v>
      </c>
      <c r="K82" s="2">
        <v>0</v>
      </c>
      <c r="L82" s="2">
        <v>0.036</v>
      </c>
      <c r="M82" s="2">
        <f t="shared" si="34"/>
        <v>46.036</v>
      </c>
      <c r="N82" s="2">
        <f t="shared" si="35"/>
        <v>30.036</v>
      </c>
      <c r="O82" s="6" t="s">
        <v>7</v>
      </c>
      <c r="P82" s="2">
        <f t="shared" ref="P82:P88" si="44">J82*50+K82*60+L82*120</f>
        <v>2304.32</v>
      </c>
      <c r="Q82" s="2"/>
      <c r="R82" s="2"/>
      <c r="S82" s="2">
        <f>P82-I82</f>
        <v>594.32</v>
      </c>
    </row>
    <row r="83" hidden="1" spans="1:19">
      <c r="A83" s="2">
        <v>82</v>
      </c>
      <c r="B83" s="2">
        <v>545</v>
      </c>
      <c r="C83" s="2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6</v>
      </c>
      <c r="K83" s="2">
        <v>2</v>
      </c>
      <c r="L83" s="2">
        <v>0</v>
      </c>
      <c r="M83" s="2">
        <f t="shared" si="34"/>
        <v>8</v>
      </c>
      <c r="N83" s="2">
        <f t="shared" si="35"/>
        <v>-8</v>
      </c>
      <c r="O83" s="6" t="s">
        <v>23</v>
      </c>
      <c r="P83" s="2">
        <f t="shared" si="43"/>
        <v>240</v>
      </c>
      <c r="Q83" s="2">
        <f t="shared" si="41"/>
        <v>-120</v>
      </c>
      <c r="R83" s="2">
        <f t="shared" si="42"/>
        <v>1470</v>
      </c>
      <c r="S83" s="2"/>
    </row>
    <row r="84" hidden="1" spans="1:19">
      <c r="A84" s="2">
        <v>83</v>
      </c>
      <c r="B84" s="2">
        <v>308</v>
      </c>
      <c r="C84" s="2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v>0</v>
      </c>
      <c r="L84" s="2">
        <v>0</v>
      </c>
      <c r="M84" s="2">
        <f t="shared" si="34"/>
        <v>10</v>
      </c>
      <c r="N84" s="2">
        <f t="shared" si="35"/>
        <v>-7</v>
      </c>
      <c r="O84" s="6" t="s">
        <v>23</v>
      </c>
      <c r="P84" s="2">
        <f t="shared" si="43"/>
        <v>200</v>
      </c>
      <c r="Q84" s="2">
        <f t="shared" si="41"/>
        <v>-105</v>
      </c>
      <c r="R84" s="2">
        <f t="shared" si="42"/>
        <v>1600</v>
      </c>
      <c r="S84" s="2"/>
    </row>
    <row r="85" spans="1:19">
      <c r="A85" s="2">
        <v>84</v>
      </c>
      <c r="B85" s="2">
        <v>385</v>
      </c>
      <c r="C85" s="2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38</v>
      </c>
      <c r="K85" s="2">
        <v>2</v>
      </c>
      <c r="L85" s="2">
        <v>0</v>
      </c>
      <c r="M85" s="2">
        <f t="shared" si="34"/>
        <v>40</v>
      </c>
      <c r="N85" s="2">
        <f t="shared" si="35"/>
        <v>22</v>
      </c>
      <c r="O85" s="6" t="s">
        <v>7</v>
      </c>
      <c r="P85" s="2">
        <f t="shared" si="44"/>
        <v>2020</v>
      </c>
      <c r="Q85" s="2"/>
      <c r="R85" s="2"/>
      <c r="S85" s="2">
        <f>P85-I85</f>
        <v>40</v>
      </c>
    </row>
    <row r="86" hidden="1" spans="1:19">
      <c r="A86" s="2">
        <v>85</v>
      </c>
      <c r="B86" s="2">
        <v>571</v>
      </c>
      <c r="C86" s="2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v>0</v>
      </c>
      <c r="L86" s="2">
        <v>0</v>
      </c>
      <c r="M86" s="2">
        <f t="shared" si="34"/>
        <v>22</v>
      </c>
      <c r="N86" s="2">
        <f t="shared" si="35"/>
        <v>3</v>
      </c>
      <c r="O86" s="6" t="s">
        <v>6</v>
      </c>
      <c r="P86" s="2">
        <f>J86*30+K86*60+L86*90</f>
        <v>660</v>
      </c>
      <c r="Q86" s="2"/>
      <c r="R86" s="2">
        <f t="shared" ref="R86:R90" si="45">I86-P86</f>
        <v>1320</v>
      </c>
      <c r="S86" s="2"/>
    </row>
    <row r="87" hidden="1" spans="1:19">
      <c r="A87" s="2">
        <v>86</v>
      </c>
      <c r="B87" s="2">
        <v>355</v>
      </c>
      <c r="C87" s="2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v>0</v>
      </c>
      <c r="L87" s="2">
        <v>0</v>
      </c>
      <c r="M87" s="2">
        <f t="shared" si="34"/>
        <v>26</v>
      </c>
      <c r="N87" s="2">
        <f t="shared" si="35"/>
        <v>7</v>
      </c>
      <c r="O87" s="6" t="s">
        <v>7</v>
      </c>
      <c r="P87" s="2">
        <f t="shared" si="44"/>
        <v>1300</v>
      </c>
      <c r="Q87" s="2"/>
      <c r="R87" s="2">
        <f t="shared" si="45"/>
        <v>680</v>
      </c>
      <c r="S87" s="2"/>
    </row>
    <row r="88" hidden="1" spans="1:19">
      <c r="A88" s="2">
        <v>87</v>
      </c>
      <c r="B88" s="2">
        <v>585</v>
      </c>
      <c r="C88" s="2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34</v>
      </c>
      <c r="K88" s="2">
        <v>0</v>
      </c>
      <c r="L88" s="2">
        <v>1</v>
      </c>
      <c r="M88" s="2">
        <f t="shared" si="34"/>
        <v>35</v>
      </c>
      <c r="N88" s="2">
        <f t="shared" si="35"/>
        <v>10</v>
      </c>
      <c r="O88" s="6" t="s">
        <v>7</v>
      </c>
      <c r="P88" s="2">
        <f t="shared" si="44"/>
        <v>1820</v>
      </c>
      <c r="Q88" s="2"/>
      <c r="R88" s="2">
        <f t="shared" si="45"/>
        <v>790</v>
      </c>
      <c r="S88" s="2"/>
    </row>
    <row r="89" hidden="1" spans="1:19">
      <c r="A89" s="2">
        <v>88</v>
      </c>
      <c r="B89" s="2">
        <v>365</v>
      </c>
      <c r="C89" s="2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18</v>
      </c>
      <c r="K89" s="2">
        <v>7</v>
      </c>
      <c r="L89" s="2">
        <v>0</v>
      </c>
      <c r="M89" s="2">
        <f t="shared" si="34"/>
        <v>25</v>
      </c>
      <c r="N89" s="2">
        <f t="shared" si="35"/>
        <v>-1</v>
      </c>
      <c r="O89" s="6" t="s">
        <v>23</v>
      </c>
      <c r="P89" s="2">
        <f t="shared" ref="P89:P95" si="46">J89*20+K89*60+L89*70</f>
        <v>780</v>
      </c>
      <c r="Q89" s="2">
        <f t="shared" ref="Q89:Q93" si="47">N89*15</f>
        <v>-15</v>
      </c>
      <c r="R89" s="2">
        <f t="shared" si="45"/>
        <v>1920</v>
      </c>
      <c r="S89" s="2"/>
    </row>
    <row r="90" hidden="1" spans="1:19">
      <c r="A90" s="2">
        <v>89</v>
      </c>
      <c r="B90" s="2">
        <v>351</v>
      </c>
      <c r="C90" s="2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16</v>
      </c>
      <c r="K90" s="2">
        <v>0</v>
      </c>
      <c r="L90" s="2">
        <v>4</v>
      </c>
      <c r="M90" s="2">
        <f t="shared" si="34"/>
        <v>20</v>
      </c>
      <c r="N90" s="2">
        <f t="shared" si="35"/>
        <v>-6</v>
      </c>
      <c r="O90" s="6" t="s">
        <v>23</v>
      </c>
      <c r="P90" s="2">
        <f t="shared" si="46"/>
        <v>600</v>
      </c>
      <c r="Q90" s="2">
        <f t="shared" si="47"/>
        <v>-90</v>
      </c>
      <c r="R90" s="2">
        <f t="shared" si="45"/>
        <v>2190</v>
      </c>
      <c r="S90" s="2"/>
    </row>
    <row r="91" spans="1:19">
      <c r="A91" s="2">
        <v>90</v>
      </c>
      <c r="B91" s="2">
        <v>341</v>
      </c>
      <c r="C91" s="2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52</v>
      </c>
      <c r="K91" s="2">
        <v>3</v>
      </c>
      <c r="L91" s="2">
        <v>5.5707</v>
      </c>
      <c r="M91" s="2">
        <f t="shared" si="34"/>
        <v>60.5707</v>
      </c>
      <c r="N91" s="2">
        <f t="shared" si="35"/>
        <v>31.5707</v>
      </c>
      <c r="O91" s="6" t="s">
        <v>7</v>
      </c>
      <c r="P91" s="2">
        <f>J91*50+K91*60+L91*120</f>
        <v>3448.484</v>
      </c>
      <c r="Q91" s="2"/>
      <c r="R91" s="2"/>
      <c r="S91" s="2">
        <f>P91-I91</f>
        <v>388.484</v>
      </c>
    </row>
    <row r="92" hidden="1" spans="1:19">
      <c r="A92" s="2">
        <v>91</v>
      </c>
      <c r="B92" s="2">
        <v>54</v>
      </c>
      <c r="C92" s="2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4</v>
      </c>
      <c r="K92" s="2">
        <v>0</v>
      </c>
      <c r="L92" s="2">
        <v>1</v>
      </c>
      <c r="M92" s="2">
        <f t="shared" si="34"/>
        <v>5</v>
      </c>
      <c r="N92" s="2">
        <f t="shared" si="35"/>
        <v>-24</v>
      </c>
      <c r="O92" s="6" t="s">
        <v>23</v>
      </c>
      <c r="P92" s="2">
        <f t="shared" si="46"/>
        <v>150</v>
      </c>
      <c r="Q92" s="2">
        <f t="shared" si="47"/>
        <v>-360</v>
      </c>
      <c r="R92" s="2">
        <f t="shared" ref="R92:R96" si="48">I92-P92</f>
        <v>2910</v>
      </c>
      <c r="S92" s="2"/>
    </row>
    <row r="93" hidden="1" spans="1:19">
      <c r="A93" s="2">
        <v>92</v>
      </c>
      <c r="B93" s="2">
        <v>343</v>
      </c>
      <c r="C93" s="2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8</v>
      </c>
      <c r="K93" s="2">
        <v>2</v>
      </c>
      <c r="L93" s="2">
        <v>3.8592</v>
      </c>
      <c r="M93" s="2">
        <f t="shared" si="34"/>
        <v>13.8592</v>
      </c>
      <c r="N93" s="2">
        <f t="shared" si="35"/>
        <v>-18.1408</v>
      </c>
      <c r="O93" s="6" t="s">
        <v>23</v>
      </c>
      <c r="P93" s="2">
        <f t="shared" si="46"/>
        <v>550.144</v>
      </c>
      <c r="Q93" s="2">
        <f t="shared" si="47"/>
        <v>-272.112</v>
      </c>
      <c r="R93" s="2">
        <v>2869.85</v>
      </c>
      <c r="S93" s="2"/>
    </row>
    <row r="94" hidden="1" spans="1:19">
      <c r="A94" s="2">
        <v>93</v>
      </c>
      <c r="B94" s="2">
        <v>387</v>
      </c>
      <c r="C94" s="2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32</v>
      </c>
      <c r="K94" s="2">
        <v>2</v>
      </c>
      <c r="L94" s="2">
        <v>2</v>
      </c>
      <c r="M94" s="2">
        <f t="shared" si="34"/>
        <v>36</v>
      </c>
      <c r="N94" s="2">
        <f t="shared" si="35"/>
        <v>2</v>
      </c>
      <c r="O94" s="6" t="s">
        <v>5</v>
      </c>
      <c r="P94" s="2">
        <f t="shared" si="46"/>
        <v>900</v>
      </c>
      <c r="Q94" s="2"/>
      <c r="R94" s="2">
        <f t="shared" si="48"/>
        <v>2610</v>
      </c>
      <c r="S94" s="2"/>
    </row>
    <row r="95" hidden="1" spans="1:19">
      <c r="A95" s="2">
        <v>94</v>
      </c>
      <c r="B95" s="2">
        <v>726</v>
      </c>
      <c r="C95" s="2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18</v>
      </c>
      <c r="K95" s="2">
        <v>4</v>
      </c>
      <c r="L95" s="2">
        <v>1</v>
      </c>
      <c r="M95" s="2">
        <f t="shared" si="34"/>
        <v>23</v>
      </c>
      <c r="N95" s="2">
        <f t="shared" si="35"/>
        <v>-2</v>
      </c>
      <c r="O95" s="6" t="s">
        <v>23</v>
      </c>
      <c r="P95" s="2">
        <f t="shared" si="46"/>
        <v>670</v>
      </c>
      <c r="Q95" s="2">
        <f>N95*15</f>
        <v>-30</v>
      </c>
      <c r="R95" s="2">
        <f t="shared" si="48"/>
        <v>2300</v>
      </c>
      <c r="S95" s="2"/>
    </row>
    <row r="96" hidden="1" spans="1:19">
      <c r="A96" s="2">
        <v>95</v>
      </c>
      <c r="B96" s="2">
        <v>307</v>
      </c>
      <c r="C96" s="2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259</v>
      </c>
      <c r="K96" s="2">
        <v>26</v>
      </c>
      <c r="L96" s="2">
        <v>37.612</v>
      </c>
      <c r="M96" s="2">
        <f t="shared" si="34"/>
        <v>322.612</v>
      </c>
      <c r="N96" s="2">
        <f t="shared" si="35"/>
        <v>77.612</v>
      </c>
      <c r="O96" s="6" t="s">
        <v>7</v>
      </c>
      <c r="P96" s="2">
        <f t="shared" ref="P96:P98" si="49">J96*50+K96*60+L96*120</f>
        <v>19023.44</v>
      </c>
      <c r="Q96" s="2"/>
      <c r="R96" s="2">
        <f t="shared" si="48"/>
        <v>5816.56</v>
      </c>
      <c r="S96" s="2"/>
    </row>
    <row r="97" hidden="1" spans="1:19">
      <c r="A97" s="2">
        <v>96</v>
      </c>
      <c r="B97" s="2">
        <v>104428</v>
      </c>
      <c r="C97" s="2" t="s">
        <v>128</v>
      </c>
      <c r="D97" s="2" t="s">
        <v>28</v>
      </c>
      <c r="E97" s="2"/>
      <c r="F97" s="2"/>
      <c r="G97" s="2"/>
      <c r="H97" s="2">
        <v>0</v>
      </c>
      <c r="I97" s="2"/>
      <c r="J97" s="18">
        <v>2</v>
      </c>
      <c r="K97" s="2"/>
      <c r="L97" s="2"/>
      <c r="M97" s="2">
        <f t="shared" si="34"/>
        <v>2</v>
      </c>
      <c r="N97" s="2">
        <f t="shared" si="35"/>
        <v>2</v>
      </c>
      <c r="O97" s="6" t="s">
        <v>7</v>
      </c>
      <c r="P97" s="2">
        <f>J97*20+K97*60+L97*120</f>
        <v>40</v>
      </c>
      <c r="Q97" s="2"/>
      <c r="R97" s="2"/>
      <c r="S97" s="2">
        <f>P97-I97</f>
        <v>40</v>
      </c>
    </row>
    <row r="98" hidden="1" spans="1:19">
      <c r="A98" s="2">
        <v>97</v>
      </c>
      <c r="B98" s="2">
        <v>104430</v>
      </c>
      <c r="C98" s="2" t="s">
        <v>129</v>
      </c>
      <c r="D98" s="2" t="s">
        <v>34</v>
      </c>
      <c r="E98" s="2"/>
      <c r="F98" s="2"/>
      <c r="G98" s="2"/>
      <c r="H98" s="2">
        <v>0</v>
      </c>
      <c r="I98" s="2"/>
      <c r="J98" s="18">
        <v>4</v>
      </c>
      <c r="K98" s="2"/>
      <c r="L98" s="2"/>
      <c r="M98" s="2">
        <f t="shared" si="34"/>
        <v>4</v>
      </c>
      <c r="N98" s="2">
        <f t="shared" si="35"/>
        <v>4</v>
      </c>
      <c r="O98" s="6" t="s">
        <v>7</v>
      </c>
      <c r="P98" s="2">
        <f>J98*20+K98*60+L98*120</f>
        <v>80</v>
      </c>
      <c r="Q98" s="2"/>
      <c r="R98" s="2"/>
      <c r="S98" s="2">
        <f>P98-I98</f>
        <v>80</v>
      </c>
    </row>
    <row r="99" hidden="1" spans="1:19">
      <c r="A99" s="2"/>
      <c r="B99" s="2"/>
      <c r="C99" s="2" t="s">
        <v>12</v>
      </c>
      <c r="D99" s="2"/>
      <c r="E99" s="2"/>
      <c r="F99" s="2">
        <f t="shared" ref="F99:L99" si="50">SUM(F2:F98)</f>
        <v>1116</v>
      </c>
      <c r="G99" s="2">
        <f t="shared" si="50"/>
        <v>1318</v>
      </c>
      <c r="H99" s="2">
        <f t="shared" si="50"/>
        <v>1514</v>
      </c>
      <c r="I99" s="2">
        <f t="shared" si="50"/>
        <v>118620</v>
      </c>
      <c r="J99" s="2">
        <f t="shared" si="50"/>
        <v>1264</v>
      </c>
      <c r="K99" s="2">
        <f t="shared" si="50"/>
        <v>120</v>
      </c>
      <c r="L99" s="2">
        <f t="shared" si="50"/>
        <v>116.7579</v>
      </c>
      <c r="M99" s="2">
        <f t="shared" si="34"/>
        <v>1500.7579</v>
      </c>
      <c r="N99" s="2">
        <f>M99-G99</f>
        <v>182.7579</v>
      </c>
      <c r="O99" s="6" t="s">
        <v>6</v>
      </c>
      <c r="P99" s="2">
        <f>J99*40+K99*60+L99*90</f>
        <v>68268.211</v>
      </c>
      <c r="Q99" s="2"/>
      <c r="R99" s="2">
        <f>SUM(R2:R98)</f>
        <v>53616.33</v>
      </c>
      <c r="S99" s="2">
        <f>SUM(S2:S98)</f>
        <v>9874.324</v>
      </c>
    </row>
    <row r="100" ht="21" hidden="1" customHeight="1" spans="1:19">
      <c r="A100" s="14" t="s">
        <v>130</v>
      </c>
      <c r="B100" s="14"/>
      <c r="C100" s="14"/>
      <c r="D100" s="14"/>
      <c r="E100" s="15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ht="21" hidden="1" customHeight="1" spans="1:19">
      <c r="A101" s="16" t="s">
        <v>131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</row>
    <row r="102" ht="21" hidden="1" customHeight="1" spans="1:19">
      <c r="A102" s="16" t="s">
        <v>132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</row>
  </sheetData>
  <autoFilter ref="A1:S102">
    <filterColumn colId="3">
      <customFilters>
        <customFilter operator="equal" val="城郊一片区"/>
      </customFilters>
    </filterColumn>
    <extLst/>
  </autoFilter>
  <mergeCells count="3">
    <mergeCell ref="A100:S100"/>
    <mergeCell ref="A101:S101"/>
    <mergeCell ref="A102:S10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workbookViewId="0">
      <selection activeCell="F10" sqref="F10"/>
    </sheetView>
  </sheetViews>
  <sheetFormatPr defaultColWidth="9" defaultRowHeight="13.5" outlineLevelCol="5"/>
  <cols>
    <col min="3" max="3" width="30" customWidth="1"/>
    <col min="5" max="5" width="9.375"/>
    <col min="6" max="6" width="30.87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18</v>
      </c>
      <c r="F1" s="8" t="s">
        <v>133</v>
      </c>
    </row>
    <row r="2" spans="1:6">
      <c r="A2" s="2">
        <v>1</v>
      </c>
      <c r="B2" s="2">
        <v>102478</v>
      </c>
      <c r="C2" s="2" t="s">
        <v>20</v>
      </c>
      <c r="D2" s="2" t="s">
        <v>21</v>
      </c>
      <c r="E2" s="2">
        <v>180</v>
      </c>
      <c r="F2" s="8" t="s">
        <v>134</v>
      </c>
    </row>
    <row r="3" spans="1:6">
      <c r="A3" s="2">
        <v>2</v>
      </c>
      <c r="B3" s="2">
        <v>753</v>
      </c>
      <c r="C3" s="2" t="s">
        <v>33</v>
      </c>
      <c r="D3" s="2" t="s">
        <v>34</v>
      </c>
      <c r="E3" s="2">
        <v>120</v>
      </c>
      <c r="F3" s="8"/>
    </row>
    <row r="4" spans="1:6">
      <c r="A4" s="2">
        <v>3</v>
      </c>
      <c r="B4" s="2">
        <v>103639</v>
      </c>
      <c r="C4" s="2" t="s">
        <v>39</v>
      </c>
      <c r="D4" s="2" t="s">
        <v>34</v>
      </c>
      <c r="E4" s="2">
        <v>240</v>
      </c>
      <c r="F4" s="8"/>
    </row>
    <row r="5" spans="1:6">
      <c r="A5" s="2">
        <v>4</v>
      </c>
      <c r="B5" s="2">
        <v>103199</v>
      </c>
      <c r="C5" s="2" t="s">
        <v>40</v>
      </c>
      <c r="D5" s="2" t="s">
        <v>31</v>
      </c>
      <c r="E5" s="2">
        <v>220</v>
      </c>
      <c r="F5" s="8"/>
    </row>
    <row r="6" spans="1:6">
      <c r="A6" s="2">
        <v>5</v>
      </c>
      <c r="B6" s="2">
        <v>572</v>
      </c>
      <c r="C6" s="2" t="s">
        <v>41</v>
      </c>
      <c r="D6" s="2" t="s">
        <v>21</v>
      </c>
      <c r="E6" s="2">
        <v>120</v>
      </c>
      <c r="F6" s="8"/>
    </row>
    <row r="7" spans="1:6">
      <c r="A7" s="2">
        <v>6</v>
      </c>
      <c r="B7" s="2">
        <v>732</v>
      </c>
      <c r="C7" s="2" t="s">
        <v>42</v>
      </c>
      <c r="D7" s="2" t="s">
        <v>25</v>
      </c>
      <c r="E7" s="2">
        <v>250</v>
      </c>
      <c r="F7" s="8"/>
    </row>
    <row r="8" spans="1:6">
      <c r="A8" s="2">
        <v>7</v>
      </c>
      <c r="B8" s="2">
        <v>737</v>
      </c>
      <c r="C8" s="2" t="s">
        <v>44</v>
      </c>
      <c r="D8" s="2" t="s">
        <v>34</v>
      </c>
      <c r="E8" s="2">
        <v>50</v>
      </c>
      <c r="F8" s="8"/>
    </row>
    <row r="9" spans="1:6">
      <c r="A9" s="2">
        <v>8</v>
      </c>
      <c r="B9" s="2">
        <v>723</v>
      </c>
      <c r="C9" s="2" t="s">
        <v>45</v>
      </c>
      <c r="D9" s="2" t="s">
        <v>21</v>
      </c>
      <c r="E9" s="2">
        <v>60</v>
      </c>
      <c r="F9" s="8"/>
    </row>
    <row r="10" spans="1:6">
      <c r="A10" s="2">
        <v>9</v>
      </c>
      <c r="B10" s="2">
        <v>710</v>
      </c>
      <c r="C10" s="2" t="s">
        <v>46</v>
      </c>
      <c r="D10" s="2" t="s">
        <v>28</v>
      </c>
      <c r="E10" s="2">
        <v>450</v>
      </c>
      <c r="F10" s="8"/>
    </row>
    <row r="11" spans="1:6">
      <c r="A11" s="2">
        <v>10</v>
      </c>
      <c r="B11" s="2">
        <v>102479</v>
      </c>
      <c r="C11" s="2" t="s">
        <v>47</v>
      </c>
      <c r="D11" s="2" t="s">
        <v>21</v>
      </c>
      <c r="E11" s="2">
        <v>150</v>
      </c>
      <c r="F11" s="8"/>
    </row>
    <row r="12" spans="1:6">
      <c r="A12" s="2">
        <v>11</v>
      </c>
      <c r="B12" s="2">
        <v>311</v>
      </c>
      <c r="C12" s="2" t="s">
        <v>49</v>
      </c>
      <c r="D12" s="2" t="s">
        <v>31</v>
      </c>
      <c r="E12" s="2">
        <v>30</v>
      </c>
      <c r="F12" s="8"/>
    </row>
    <row r="13" spans="1:6">
      <c r="A13" s="2">
        <v>12</v>
      </c>
      <c r="B13" s="2">
        <v>747</v>
      </c>
      <c r="C13" s="2" t="s">
        <v>50</v>
      </c>
      <c r="D13" s="2" t="s">
        <v>21</v>
      </c>
      <c r="E13" s="2">
        <v>150</v>
      </c>
      <c r="F13" s="8"/>
    </row>
    <row r="14" spans="1:6">
      <c r="A14" s="2">
        <v>13</v>
      </c>
      <c r="B14" s="2">
        <v>103198</v>
      </c>
      <c r="C14" s="2" t="s">
        <v>53</v>
      </c>
      <c r="D14" s="2" t="s">
        <v>31</v>
      </c>
      <c r="E14" s="2">
        <v>50</v>
      </c>
      <c r="F14" s="8"/>
    </row>
    <row r="15" spans="1:6">
      <c r="A15" s="2">
        <v>14</v>
      </c>
      <c r="B15" s="2">
        <v>102565</v>
      </c>
      <c r="C15" s="2" t="s">
        <v>54</v>
      </c>
      <c r="D15" s="2" t="s">
        <v>31</v>
      </c>
      <c r="E15" s="2">
        <v>410</v>
      </c>
      <c r="F15" s="8"/>
    </row>
    <row r="16" spans="1:6">
      <c r="A16" s="2">
        <v>15</v>
      </c>
      <c r="B16" s="2">
        <v>743</v>
      </c>
      <c r="C16" s="2" t="s">
        <v>56</v>
      </c>
      <c r="D16" s="2" t="s">
        <v>34</v>
      </c>
      <c r="E16" s="2">
        <v>450</v>
      </c>
      <c r="F16" s="8"/>
    </row>
    <row r="17" spans="1:6">
      <c r="A17" s="2">
        <v>16</v>
      </c>
      <c r="B17" s="2">
        <v>594</v>
      </c>
      <c r="C17" s="2" t="s">
        <v>58</v>
      </c>
      <c r="D17" s="2" t="s">
        <v>25</v>
      </c>
      <c r="E17" s="2">
        <v>500</v>
      </c>
      <c r="F17" s="8"/>
    </row>
    <row r="18" spans="1:6">
      <c r="A18" s="2">
        <v>17</v>
      </c>
      <c r="B18" s="2">
        <v>359</v>
      </c>
      <c r="C18" s="2" t="s">
        <v>60</v>
      </c>
      <c r="D18" s="2" t="s">
        <v>31</v>
      </c>
      <c r="E18" s="2">
        <v>430</v>
      </c>
      <c r="F18" s="8"/>
    </row>
    <row r="19" spans="1:6">
      <c r="A19" s="2">
        <v>18</v>
      </c>
      <c r="B19" s="2">
        <v>391</v>
      </c>
      <c r="C19" s="2" t="s">
        <v>61</v>
      </c>
      <c r="D19" s="2" t="s">
        <v>21</v>
      </c>
      <c r="E19" s="2">
        <v>510</v>
      </c>
      <c r="F19" s="8"/>
    </row>
    <row r="20" spans="1:6">
      <c r="A20" s="2">
        <v>19</v>
      </c>
      <c r="B20" s="2">
        <v>704</v>
      </c>
      <c r="C20" s="2" t="s">
        <v>62</v>
      </c>
      <c r="D20" s="2" t="s">
        <v>28</v>
      </c>
      <c r="E20" s="2">
        <v>90</v>
      </c>
      <c r="F20" s="8"/>
    </row>
    <row r="21" spans="1:6">
      <c r="A21" s="2">
        <v>20</v>
      </c>
      <c r="B21" s="2">
        <v>587</v>
      </c>
      <c r="C21" s="2" t="s">
        <v>63</v>
      </c>
      <c r="D21" s="2" t="s">
        <v>28</v>
      </c>
      <c r="E21" s="2">
        <v>230</v>
      </c>
      <c r="F21" s="8"/>
    </row>
    <row r="22" spans="1:6">
      <c r="A22" s="2">
        <v>21</v>
      </c>
      <c r="B22" s="2">
        <v>570</v>
      </c>
      <c r="C22" s="2" t="s">
        <v>65</v>
      </c>
      <c r="D22" s="2" t="s">
        <v>31</v>
      </c>
      <c r="E22" s="2">
        <v>560</v>
      </c>
      <c r="F22" s="8"/>
    </row>
    <row r="23" spans="1:6">
      <c r="A23" s="2">
        <v>22</v>
      </c>
      <c r="B23" s="2">
        <v>738</v>
      </c>
      <c r="C23" s="2" t="s">
        <v>66</v>
      </c>
      <c r="D23" s="2" t="s">
        <v>28</v>
      </c>
      <c r="E23" s="2">
        <v>110</v>
      </c>
      <c r="F23" s="8"/>
    </row>
    <row r="24" spans="1:6">
      <c r="A24" s="2">
        <v>23</v>
      </c>
      <c r="B24" s="2">
        <v>733</v>
      </c>
      <c r="C24" s="2" t="s">
        <v>67</v>
      </c>
      <c r="D24" s="2" t="s">
        <v>34</v>
      </c>
      <c r="E24" s="2">
        <v>480</v>
      </c>
      <c r="F24" s="8"/>
    </row>
    <row r="25" spans="1:6">
      <c r="A25" s="2">
        <v>24</v>
      </c>
      <c r="B25" s="2">
        <v>371</v>
      </c>
      <c r="C25" s="2" t="s">
        <v>68</v>
      </c>
      <c r="D25" s="2" t="s">
        <v>25</v>
      </c>
      <c r="E25" s="2">
        <v>630</v>
      </c>
      <c r="F25" s="8"/>
    </row>
    <row r="26" spans="1:6">
      <c r="A26" s="2">
        <v>25</v>
      </c>
      <c r="B26" s="2">
        <v>713</v>
      </c>
      <c r="C26" s="2" t="s">
        <v>69</v>
      </c>
      <c r="D26" s="2" t="s">
        <v>28</v>
      </c>
      <c r="E26" s="2">
        <v>470</v>
      </c>
      <c r="F26" s="8"/>
    </row>
    <row r="27" spans="1:6">
      <c r="A27" s="2">
        <v>26</v>
      </c>
      <c r="B27" s="2">
        <v>721</v>
      </c>
      <c r="C27" s="2" t="s">
        <v>71</v>
      </c>
      <c r="D27" s="2" t="s">
        <v>25</v>
      </c>
      <c r="E27" s="2">
        <v>110</v>
      </c>
      <c r="F27" s="8"/>
    </row>
    <row r="28" spans="1:6">
      <c r="A28" s="2">
        <v>27</v>
      </c>
      <c r="B28" s="2">
        <v>727</v>
      </c>
      <c r="C28" s="2" t="s">
        <v>73</v>
      </c>
      <c r="D28" s="2" t="s">
        <v>31</v>
      </c>
      <c r="E28" s="2">
        <v>390</v>
      </c>
      <c r="F28" s="8"/>
    </row>
    <row r="29" spans="1:6">
      <c r="A29" s="2">
        <v>28</v>
      </c>
      <c r="B29" s="2">
        <v>718</v>
      </c>
      <c r="C29" s="2" t="s">
        <v>74</v>
      </c>
      <c r="D29" s="2" t="s">
        <v>21</v>
      </c>
      <c r="E29" s="2">
        <v>590</v>
      </c>
      <c r="F29" s="8"/>
    </row>
    <row r="30" spans="1:6">
      <c r="A30" s="2">
        <v>29</v>
      </c>
      <c r="B30" s="2">
        <v>742</v>
      </c>
      <c r="C30" s="2" t="s">
        <v>75</v>
      </c>
      <c r="D30" s="2" t="s">
        <v>21</v>
      </c>
      <c r="E30" s="2">
        <v>680</v>
      </c>
      <c r="F30" s="8"/>
    </row>
    <row r="31" spans="1:6">
      <c r="A31" s="2">
        <v>30</v>
      </c>
      <c r="B31" s="2">
        <v>539</v>
      </c>
      <c r="C31" s="2" t="s">
        <v>77</v>
      </c>
      <c r="D31" s="2" t="s">
        <v>25</v>
      </c>
      <c r="E31" s="2">
        <v>680</v>
      </c>
      <c r="F31" s="8"/>
    </row>
    <row r="32" spans="1:6">
      <c r="A32" s="2">
        <v>31</v>
      </c>
      <c r="B32" s="2">
        <v>752</v>
      </c>
      <c r="C32" s="2" t="s">
        <v>78</v>
      </c>
      <c r="D32" s="2" t="s">
        <v>31</v>
      </c>
      <c r="E32" s="2">
        <v>720</v>
      </c>
      <c r="F32" s="8"/>
    </row>
    <row r="33" spans="1:6">
      <c r="A33" s="2">
        <v>32</v>
      </c>
      <c r="B33" s="2">
        <v>573</v>
      </c>
      <c r="C33" s="2" t="s">
        <v>79</v>
      </c>
      <c r="D33" s="2" t="s">
        <v>34</v>
      </c>
      <c r="E33" s="2">
        <v>480</v>
      </c>
      <c r="F33" s="8"/>
    </row>
    <row r="34" spans="1:6">
      <c r="A34" s="2">
        <v>33</v>
      </c>
      <c r="B34" s="2">
        <v>717</v>
      </c>
      <c r="C34" s="2" t="s">
        <v>83</v>
      </c>
      <c r="D34" s="2" t="s">
        <v>25</v>
      </c>
      <c r="E34" s="2">
        <v>10</v>
      </c>
      <c r="F34" s="8"/>
    </row>
    <row r="35" spans="1:6">
      <c r="A35" s="2">
        <v>34</v>
      </c>
      <c r="B35" s="2">
        <v>56</v>
      </c>
      <c r="C35" s="2" t="s">
        <v>86</v>
      </c>
      <c r="D35" s="2" t="s">
        <v>28</v>
      </c>
      <c r="E35" s="2">
        <v>130</v>
      </c>
      <c r="F35" s="8"/>
    </row>
    <row r="36" spans="1:6">
      <c r="A36" s="2">
        <v>35</v>
      </c>
      <c r="B36" s="2">
        <v>706</v>
      </c>
      <c r="C36" s="2" t="s">
        <v>87</v>
      </c>
      <c r="D36" s="2" t="s">
        <v>28</v>
      </c>
      <c r="E36" s="2">
        <v>830</v>
      </c>
      <c r="F36" s="8"/>
    </row>
    <row r="37" spans="1:6">
      <c r="A37" s="2">
        <v>36</v>
      </c>
      <c r="B37" s="2">
        <v>741</v>
      </c>
      <c r="C37" s="2" t="s">
        <v>88</v>
      </c>
      <c r="D37" s="2" t="s">
        <v>31</v>
      </c>
      <c r="E37" s="2">
        <v>560</v>
      </c>
      <c r="F37" s="8"/>
    </row>
    <row r="38" spans="1:6">
      <c r="A38" s="2">
        <v>37</v>
      </c>
      <c r="B38" s="2">
        <v>744</v>
      </c>
      <c r="C38" s="2" t="s">
        <v>89</v>
      </c>
      <c r="D38" s="2" t="s">
        <v>21</v>
      </c>
      <c r="E38" s="2">
        <v>660</v>
      </c>
      <c r="F38" s="8"/>
    </row>
    <row r="39" spans="1:6">
      <c r="A39" s="2">
        <v>38</v>
      </c>
      <c r="B39" s="2">
        <v>515</v>
      </c>
      <c r="C39" s="2" t="s">
        <v>90</v>
      </c>
      <c r="D39" s="2" t="s">
        <v>21</v>
      </c>
      <c r="E39" s="2">
        <v>60</v>
      </c>
      <c r="F39" s="8"/>
    </row>
    <row r="40" spans="1:6">
      <c r="A40" s="2">
        <v>39</v>
      </c>
      <c r="B40" s="2">
        <v>740</v>
      </c>
      <c r="C40" s="2" t="s">
        <v>91</v>
      </c>
      <c r="D40" s="2" t="s">
        <v>34</v>
      </c>
      <c r="E40" s="2">
        <v>710</v>
      </c>
      <c r="F40" s="8"/>
    </row>
    <row r="41" spans="1:6">
      <c r="A41" s="2">
        <v>40</v>
      </c>
      <c r="B41" s="2">
        <v>584</v>
      </c>
      <c r="C41" s="2" t="s">
        <v>93</v>
      </c>
      <c r="D41" s="2" t="s">
        <v>34</v>
      </c>
      <c r="E41" s="2">
        <v>790</v>
      </c>
      <c r="F41" s="8"/>
    </row>
    <row r="42" spans="1:6">
      <c r="A42" s="2">
        <v>41</v>
      </c>
      <c r="B42" s="2">
        <v>591</v>
      </c>
      <c r="C42" s="2" t="s">
        <v>94</v>
      </c>
      <c r="D42" s="2" t="s">
        <v>25</v>
      </c>
      <c r="E42" s="2">
        <v>950</v>
      </c>
      <c r="F42" s="8"/>
    </row>
    <row r="43" spans="1:6">
      <c r="A43" s="2">
        <v>42</v>
      </c>
      <c r="B43" s="2">
        <v>337</v>
      </c>
      <c r="C43" s="2" t="s">
        <v>96</v>
      </c>
      <c r="D43" s="2" t="s">
        <v>21</v>
      </c>
      <c r="E43" s="2">
        <v>560</v>
      </c>
      <c r="F43" s="8"/>
    </row>
    <row r="44" spans="1:6">
      <c r="A44" s="2">
        <v>43</v>
      </c>
      <c r="B44" s="2">
        <v>581</v>
      </c>
      <c r="C44" s="2" t="s">
        <v>97</v>
      </c>
      <c r="D44" s="2" t="s">
        <v>31</v>
      </c>
      <c r="E44" s="2">
        <v>720</v>
      </c>
      <c r="F44" s="8"/>
    </row>
    <row r="45" spans="1:6">
      <c r="A45" s="2">
        <v>44</v>
      </c>
      <c r="B45" s="2">
        <v>347</v>
      </c>
      <c r="C45" s="2" t="s">
        <v>98</v>
      </c>
      <c r="D45" s="2" t="s">
        <v>31</v>
      </c>
      <c r="E45" s="2">
        <v>1080</v>
      </c>
      <c r="F45" s="8"/>
    </row>
    <row r="46" spans="1:6">
      <c r="A46" s="2">
        <v>45</v>
      </c>
      <c r="B46" s="2">
        <v>730</v>
      </c>
      <c r="C46" s="2" t="s">
        <v>99</v>
      </c>
      <c r="D46" s="2" t="s">
        <v>31</v>
      </c>
      <c r="E46" s="2">
        <v>980</v>
      </c>
      <c r="F46" s="8"/>
    </row>
    <row r="47" spans="1:6">
      <c r="A47" s="2">
        <v>46</v>
      </c>
      <c r="B47" s="2">
        <v>598</v>
      </c>
      <c r="C47" s="2" t="s">
        <v>100</v>
      </c>
      <c r="D47" s="2" t="s">
        <v>34</v>
      </c>
      <c r="E47" s="2">
        <v>1000</v>
      </c>
      <c r="F47" s="8"/>
    </row>
    <row r="48" spans="1:6">
      <c r="A48" s="2">
        <v>47</v>
      </c>
      <c r="B48" s="2">
        <v>339</v>
      </c>
      <c r="C48" s="2" t="s">
        <v>101</v>
      </c>
      <c r="D48" s="2" t="s">
        <v>31</v>
      </c>
      <c r="E48" s="2">
        <v>510</v>
      </c>
      <c r="F48" s="8"/>
    </row>
    <row r="49" spans="1:6">
      <c r="A49" s="2">
        <v>48</v>
      </c>
      <c r="B49" s="2">
        <v>357</v>
      </c>
      <c r="C49" s="2" t="s">
        <v>102</v>
      </c>
      <c r="D49" s="2" t="s">
        <v>31</v>
      </c>
      <c r="E49" s="2">
        <v>1310</v>
      </c>
      <c r="F49" s="8"/>
    </row>
    <row r="50" spans="1:6">
      <c r="A50" s="2">
        <v>49</v>
      </c>
      <c r="B50" s="2">
        <v>582</v>
      </c>
      <c r="C50" s="2" t="s">
        <v>104</v>
      </c>
      <c r="D50" s="2" t="s">
        <v>31</v>
      </c>
      <c r="E50" s="2">
        <v>49.9200000000001</v>
      </c>
      <c r="F50" s="8"/>
    </row>
    <row r="51" spans="1:6">
      <c r="A51" s="2">
        <v>50</v>
      </c>
      <c r="B51" s="2">
        <v>329</v>
      </c>
      <c r="C51" s="2" t="s">
        <v>105</v>
      </c>
      <c r="D51" s="2" t="s">
        <v>28</v>
      </c>
      <c r="E51" s="2">
        <v>940</v>
      </c>
      <c r="F51" s="8"/>
    </row>
    <row r="52" spans="1:6">
      <c r="A52" s="2">
        <v>51</v>
      </c>
      <c r="B52" s="2">
        <v>724</v>
      </c>
      <c r="C52" s="2" t="s">
        <v>106</v>
      </c>
      <c r="D52" s="2" t="s">
        <v>34</v>
      </c>
      <c r="E52" s="2">
        <v>990</v>
      </c>
      <c r="F52" s="8"/>
    </row>
    <row r="53" spans="1:6">
      <c r="A53" s="2">
        <v>52</v>
      </c>
      <c r="B53" s="2">
        <v>578</v>
      </c>
      <c r="C53" s="2" t="s">
        <v>107</v>
      </c>
      <c r="D53" s="2" t="s">
        <v>21</v>
      </c>
      <c r="E53" s="2">
        <v>1370</v>
      </c>
      <c r="F53" s="8"/>
    </row>
    <row r="54" spans="1:6">
      <c r="A54" s="2">
        <v>53</v>
      </c>
      <c r="B54" s="2">
        <v>513</v>
      </c>
      <c r="C54" s="2" t="s">
        <v>109</v>
      </c>
      <c r="D54" s="2" t="s">
        <v>31</v>
      </c>
      <c r="E54" s="2">
        <v>960</v>
      </c>
      <c r="F54" s="8"/>
    </row>
    <row r="55" spans="1:6">
      <c r="A55" s="2">
        <v>54</v>
      </c>
      <c r="B55" s="2">
        <v>399</v>
      </c>
      <c r="C55" s="2" t="s">
        <v>110</v>
      </c>
      <c r="D55" s="2" t="s">
        <v>34</v>
      </c>
      <c r="E55" s="2">
        <v>1380</v>
      </c>
      <c r="F55" s="8"/>
    </row>
    <row r="56" spans="1:6">
      <c r="A56" s="2">
        <v>55</v>
      </c>
      <c r="B56" s="2">
        <v>545</v>
      </c>
      <c r="C56" s="2" t="s">
        <v>112</v>
      </c>
      <c r="D56" s="2" t="s">
        <v>34</v>
      </c>
      <c r="E56" s="2">
        <v>1470</v>
      </c>
      <c r="F56" s="8"/>
    </row>
    <row r="57" spans="1:6">
      <c r="A57" s="2">
        <v>56</v>
      </c>
      <c r="B57" s="2">
        <v>308</v>
      </c>
      <c r="C57" s="2" t="s">
        <v>113</v>
      </c>
      <c r="D57" s="2" t="s">
        <v>21</v>
      </c>
      <c r="E57" s="2">
        <v>1600</v>
      </c>
      <c r="F57" s="8"/>
    </row>
    <row r="58" spans="1:6">
      <c r="A58" s="2">
        <v>57</v>
      </c>
      <c r="B58" s="2">
        <v>571</v>
      </c>
      <c r="C58" s="2" t="s">
        <v>115</v>
      </c>
      <c r="D58" s="2" t="s">
        <v>34</v>
      </c>
      <c r="E58" s="2">
        <v>1320</v>
      </c>
      <c r="F58" s="8"/>
    </row>
    <row r="59" spans="1:6">
      <c r="A59" s="2">
        <v>58</v>
      </c>
      <c r="B59" s="2">
        <v>355</v>
      </c>
      <c r="C59" s="2" t="s">
        <v>116</v>
      </c>
      <c r="D59" s="2" t="s">
        <v>21</v>
      </c>
      <c r="E59" s="2">
        <v>680</v>
      </c>
      <c r="F59" s="8"/>
    </row>
    <row r="60" spans="1:6">
      <c r="A60" s="2">
        <v>59</v>
      </c>
      <c r="B60" s="2">
        <v>585</v>
      </c>
      <c r="C60" s="2" t="s">
        <v>117</v>
      </c>
      <c r="D60" s="2" t="s">
        <v>31</v>
      </c>
      <c r="E60" s="2">
        <v>790</v>
      </c>
      <c r="F60" s="8"/>
    </row>
    <row r="61" spans="1:6">
      <c r="A61" s="2">
        <v>60</v>
      </c>
      <c r="B61" s="2">
        <v>365</v>
      </c>
      <c r="C61" s="2" t="s">
        <v>118</v>
      </c>
      <c r="D61" s="2" t="s">
        <v>31</v>
      </c>
      <c r="E61" s="2">
        <v>1920</v>
      </c>
      <c r="F61" s="8"/>
    </row>
    <row r="62" spans="1:6">
      <c r="A62" s="2">
        <v>61</v>
      </c>
      <c r="B62" s="2">
        <v>351</v>
      </c>
      <c r="C62" s="2" t="s">
        <v>119</v>
      </c>
      <c r="D62" s="2" t="s">
        <v>28</v>
      </c>
      <c r="E62" s="2">
        <v>2190</v>
      </c>
      <c r="F62" s="8"/>
    </row>
    <row r="63" spans="1:6">
      <c r="A63" s="2">
        <v>62</v>
      </c>
      <c r="B63" s="2">
        <v>54</v>
      </c>
      <c r="C63" s="2" t="s">
        <v>121</v>
      </c>
      <c r="D63" s="2" t="s">
        <v>28</v>
      </c>
      <c r="E63" s="2">
        <v>2910</v>
      </c>
      <c r="F63" s="8"/>
    </row>
    <row r="64" spans="1:6">
      <c r="A64" s="2">
        <v>63</v>
      </c>
      <c r="B64" s="2">
        <v>343</v>
      </c>
      <c r="C64" s="2" t="s">
        <v>122</v>
      </c>
      <c r="D64" s="2" t="s">
        <v>31</v>
      </c>
      <c r="E64" s="2">
        <v>2869.85</v>
      </c>
      <c r="F64" s="8"/>
    </row>
    <row r="65" spans="1:6">
      <c r="A65" s="2">
        <v>64</v>
      </c>
      <c r="B65" s="2">
        <v>387</v>
      </c>
      <c r="C65" s="2" t="s">
        <v>123</v>
      </c>
      <c r="D65" s="2" t="s">
        <v>34</v>
      </c>
      <c r="E65" s="2">
        <v>2610</v>
      </c>
      <c r="F65" s="8"/>
    </row>
    <row r="66" spans="1:6">
      <c r="A66" s="2">
        <v>65</v>
      </c>
      <c r="B66" s="2">
        <v>726</v>
      </c>
      <c r="C66" s="2" t="s">
        <v>124</v>
      </c>
      <c r="D66" s="2" t="s">
        <v>31</v>
      </c>
      <c r="E66" s="2">
        <v>2300</v>
      </c>
      <c r="F66" s="8"/>
    </row>
    <row r="67" spans="1:6">
      <c r="A67" s="2">
        <v>66</v>
      </c>
      <c r="B67" s="2">
        <v>307</v>
      </c>
      <c r="C67" s="2" t="s">
        <v>125</v>
      </c>
      <c r="D67" s="2" t="s">
        <v>126</v>
      </c>
      <c r="E67" s="2">
        <v>5816.56</v>
      </c>
      <c r="F67" s="8"/>
    </row>
    <row r="68" spans="1:6">
      <c r="A68" s="2"/>
      <c r="B68" s="2"/>
      <c r="C68" s="2" t="s">
        <v>12</v>
      </c>
      <c r="D68" s="2"/>
      <c r="E68" s="2">
        <v>53616.33</v>
      </c>
      <c r="F68" s="8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85" workbookViewId="0">
      <selection activeCell="C101" sqref="C101"/>
    </sheetView>
  </sheetViews>
  <sheetFormatPr defaultColWidth="9" defaultRowHeight="13.5"/>
  <cols>
    <col min="3" max="3" width="15.625" style="1" customWidth="1"/>
    <col min="4" max="4" width="13.125" customWidth="1"/>
    <col min="10" max="10" width="10.375"/>
    <col min="11" max="11" width="9.375"/>
    <col min="13" max="13" width="12.625" customWidth="1"/>
  </cols>
  <sheetData>
    <row r="1" ht="27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135</v>
      </c>
      <c r="K1" s="2" t="s">
        <v>13</v>
      </c>
      <c r="L1" s="2" t="s">
        <v>14</v>
      </c>
      <c r="M1" s="2" t="s">
        <v>17</v>
      </c>
    </row>
    <row r="2" spans="1:13">
      <c r="A2" s="2">
        <v>1</v>
      </c>
      <c r="B2" s="2">
        <v>102478</v>
      </c>
      <c r="C2" s="3" t="s">
        <v>20</v>
      </c>
      <c r="D2" s="2" t="s">
        <v>21</v>
      </c>
      <c r="E2" s="2" t="s">
        <v>22</v>
      </c>
      <c r="F2" s="2">
        <v>1</v>
      </c>
      <c r="G2" s="2">
        <v>2</v>
      </c>
      <c r="H2" s="2">
        <v>3</v>
      </c>
      <c r="I2" s="2">
        <v>180</v>
      </c>
      <c r="J2" s="2">
        <v>0</v>
      </c>
      <c r="K2" s="2">
        <f t="shared" ref="K2:K65" si="0">J2-F2</f>
        <v>-1</v>
      </c>
      <c r="L2" s="6" t="s">
        <v>23</v>
      </c>
      <c r="M2" s="2">
        <v>0</v>
      </c>
    </row>
    <row r="3" spans="1:13">
      <c r="A3" s="2">
        <v>2</v>
      </c>
      <c r="B3" s="2">
        <v>102564</v>
      </c>
      <c r="C3" s="3" t="s">
        <v>24</v>
      </c>
      <c r="D3" s="2" t="s">
        <v>25</v>
      </c>
      <c r="E3" s="2" t="s">
        <v>26</v>
      </c>
      <c r="F3" s="2">
        <v>1</v>
      </c>
      <c r="G3" s="2">
        <v>2</v>
      </c>
      <c r="H3" s="2">
        <v>3</v>
      </c>
      <c r="I3" s="2">
        <v>180</v>
      </c>
      <c r="J3" s="2">
        <v>5</v>
      </c>
      <c r="K3" s="2">
        <f t="shared" si="0"/>
        <v>4</v>
      </c>
      <c r="L3" s="6" t="s">
        <v>7</v>
      </c>
      <c r="M3" s="2">
        <v>100</v>
      </c>
    </row>
    <row r="4" spans="1:13">
      <c r="A4" s="2">
        <v>3</v>
      </c>
      <c r="B4" s="2">
        <v>755</v>
      </c>
      <c r="C4" s="3" t="s">
        <v>27</v>
      </c>
      <c r="D4" s="2" t="s">
        <v>28</v>
      </c>
      <c r="E4" s="2" t="s">
        <v>29</v>
      </c>
      <c r="F4" s="2">
        <v>1</v>
      </c>
      <c r="G4" s="2">
        <v>2</v>
      </c>
      <c r="H4" s="2">
        <v>3</v>
      </c>
      <c r="I4" s="2">
        <v>180</v>
      </c>
      <c r="J4" s="2">
        <v>5</v>
      </c>
      <c r="K4" s="2">
        <f t="shared" si="0"/>
        <v>4</v>
      </c>
      <c r="L4" s="6" t="s">
        <v>7</v>
      </c>
      <c r="M4" s="2">
        <v>100</v>
      </c>
    </row>
    <row r="5" spans="1:13">
      <c r="A5" s="2">
        <v>4</v>
      </c>
      <c r="B5" s="2">
        <v>745</v>
      </c>
      <c r="C5" s="3" t="s">
        <v>30</v>
      </c>
      <c r="D5" s="2" t="s">
        <v>31</v>
      </c>
      <c r="E5" s="2" t="s">
        <v>32</v>
      </c>
      <c r="F5" s="2">
        <v>1</v>
      </c>
      <c r="G5" s="2">
        <v>2</v>
      </c>
      <c r="H5" s="2">
        <v>3</v>
      </c>
      <c r="I5" s="2">
        <v>180</v>
      </c>
      <c r="J5" s="2">
        <v>7</v>
      </c>
      <c r="K5" s="2">
        <f t="shared" si="0"/>
        <v>6</v>
      </c>
      <c r="L5" s="6" t="s">
        <v>7</v>
      </c>
      <c r="M5" s="2">
        <v>140</v>
      </c>
    </row>
    <row r="6" spans="1:13">
      <c r="A6" s="2">
        <v>5</v>
      </c>
      <c r="B6" s="2">
        <v>753</v>
      </c>
      <c r="C6" s="3" t="s">
        <v>33</v>
      </c>
      <c r="D6" s="2" t="s">
        <v>34</v>
      </c>
      <c r="E6" s="2" t="s">
        <v>35</v>
      </c>
      <c r="F6" s="2">
        <v>1</v>
      </c>
      <c r="G6" s="2">
        <v>2</v>
      </c>
      <c r="H6" s="2">
        <v>3</v>
      </c>
      <c r="I6" s="2">
        <v>180</v>
      </c>
      <c r="J6" s="2">
        <v>2</v>
      </c>
      <c r="K6" s="2">
        <f t="shared" si="0"/>
        <v>1</v>
      </c>
      <c r="L6" s="6" t="s">
        <v>6</v>
      </c>
      <c r="M6" s="2">
        <v>0</v>
      </c>
    </row>
    <row r="7" spans="1:13">
      <c r="A7" s="2">
        <v>6</v>
      </c>
      <c r="B7" s="2">
        <v>754</v>
      </c>
      <c r="C7" s="3" t="s">
        <v>36</v>
      </c>
      <c r="D7" s="2" t="s">
        <v>28</v>
      </c>
      <c r="E7" s="2" t="s">
        <v>29</v>
      </c>
      <c r="F7" s="2">
        <v>2</v>
      </c>
      <c r="G7" s="2">
        <v>3</v>
      </c>
      <c r="H7" s="2">
        <v>4</v>
      </c>
      <c r="I7" s="2">
        <v>270</v>
      </c>
      <c r="J7" s="2">
        <v>5</v>
      </c>
      <c r="K7" s="2">
        <f t="shared" si="0"/>
        <v>3</v>
      </c>
      <c r="L7" s="6" t="s">
        <v>7</v>
      </c>
      <c r="M7" s="2">
        <v>100</v>
      </c>
    </row>
    <row r="8" spans="1:13">
      <c r="A8" s="2">
        <v>7</v>
      </c>
      <c r="B8" s="2">
        <v>377</v>
      </c>
      <c r="C8" s="3" t="s">
        <v>37</v>
      </c>
      <c r="D8" s="2" t="s">
        <v>34</v>
      </c>
      <c r="E8" s="2" t="s">
        <v>35</v>
      </c>
      <c r="F8" s="2">
        <v>3</v>
      </c>
      <c r="G8" s="2">
        <v>4</v>
      </c>
      <c r="H8" s="2">
        <v>5</v>
      </c>
      <c r="I8" s="2">
        <v>360</v>
      </c>
      <c r="J8" s="2">
        <v>7</v>
      </c>
      <c r="K8" s="2">
        <f t="shared" si="0"/>
        <v>4</v>
      </c>
      <c r="L8" s="6" t="s">
        <v>7</v>
      </c>
      <c r="M8" s="2">
        <v>140</v>
      </c>
    </row>
    <row r="9" spans="1:13">
      <c r="A9" s="2">
        <v>8</v>
      </c>
      <c r="B9" s="2">
        <v>549</v>
      </c>
      <c r="C9" s="3" t="s">
        <v>38</v>
      </c>
      <c r="D9" s="2" t="s">
        <v>25</v>
      </c>
      <c r="E9" s="2" t="s">
        <v>26</v>
      </c>
      <c r="F9" s="2">
        <v>2</v>
      </c>
      <c r="G9" s="2">
        <v>3</v>
      </c>
      <c r="H9" s="2">
        <v>4</v>
      </c>
      <c r="I9" s="2">
        <v>270</v>
      </c>
      <c r="J9" s="2">
        <v>7</v>
      </c>
      <c r="K9" s="2">
        <f t="shared" si="0"/>
        <v>5</v>
      </c>
      <c r="L9" s="6" t="s">
        <v>7</v>
      </c>
      <c r="M9" s="2">
        <v>140</v>
      </c>
    </row>
    <row r="10" spans="1:13">
      <c r="A10" s="2">
        <v>9</v>
      </c>
      <c r="B10" s="2">
        <v>103639</v>
      </c>
      <c r="C10" s="3" t="s">
        <v>39</v>
      </c>
      <c r="D10" s="2" t="s">
        <v>34</v>
      </c>
      <c r="E10" s="2" t="s">
        <v>35</v>
      </c>
      <c r="F10" s="2">
        <v>2</v>
      </c>
      <c r="G10" s="2">
        <v>4</v>
      </c>
      <c r="H10" s="2">
        <v>5</v>
      </c>
      <c r="I10" s="2">
        <v>360</v>
      </c>
      <c r="J10" s="2">
        <v>4</v>
      </c>
      <c r="K10" s="2">
        <f t="shared" si="0"/>
        <v>2</v>
      </c>
      <c r="L10" s="6" t="s">
        <v>6</v>
      </c>
      <c r="M10" s="2">
        <v>0</v>
      </c>
    </row>
    <row r="11" spans="1:13">
      <c r="A11" s="2">
        <v>10</v>
      </c>
      <c r="B11" s="2">
        <v>103199</v>
      </c>
      <c r="C11" s="3" t="s">
        <v>40</v>
      </c>
      <c r="D11" s="2" t="s">
        <v>31</v>
      </c>
      <c r="E11" s="2" t="s">
        <v>32</v>
      </c>
      <c r="F11" s="2">
        <v>2</v>
      </c>
      <c r="G11" s="2">
        <v>4</v>
      </c>
      <c r="H11" s="2">
        <v>5</v>
      </c>
      <c r="I11" s="2">
        <v>360</v>
      </c>
      <c r="J11" s="2">
        <v>2</v>
      </c>
      <c r="K11" s="2">
        <f t="shared" si="0"/>
        <v>0</v>
      </c>
      <c r="L11" s="6" t="s">
        <v>5</v>
      </c>
      <c r="M11" s="2">
        <v>-20</v>
      </c>
    </row>
    <row r="12" spans="1:13">
      <c r="A12" s="2">
        <v>11</v>
      </c>
      <c r="B12" s="2">
        <v>572</v>
      </c>
      <c r="C12" s="3" t="s">
        <v>41</v>
      </c>
      <c r="D12" s="2" t="s">
        <v>21</v>
      </c>
      <c r="E12" s="2" t="s">
        <v>22</v>
      </c>
      <c r="F12" s="2">
        <v>2</v>
      </c>
      <c r="G12" s="2">
        <v>4</v>
      </c>
      <c r="H12" s="2">
        <v>5</v>
      </c>
      <c r="I12" s="2">
        <v>360</v>
      </c>
      <c r="J12" s="2">
        <v>4</v>
      </c>
      <c r="K12" s="2">
        <f t="shared" si="0"/>
        <v>2</v>
      </c>
      <c r="L12" s="6" t="s">
        <v>6</v>
      </c>
      <c r="M12" s="2">
        <v>0</v>
      </c>
    </row>
    <row r="13" spans="1:13">
      <c r="A13" s="2">
        <v>12</v>
      </c>
      <c r="B13" s="2">
        <v>732</v>
      </c>
      <c r="C13" s="3" t="s">
        <v>42</v>
      </c>
      <c r="D13" s="2" t="s">
        <v>25</v>
      </c>
      <c r="E13" s="2" t="s">
        <v>26</v>
      </c>
      <c r="F13" s="2">
        <v>2</v>
      </c>
      <c r="G13" s="2">
        <v>4</v>
      </c>
      <c r="H13" s="2">
        <v>5</v>
      </c>
      <c r="I13" s="2">
        <v>360</v>
      </c>
      <c r="J13" s="2">
        <v>3</v>
      </c>
      <c r="K13" s="2">
        <f t="shared" si="0"/>
        <v>1</v>
      </c>
      <c r="L13" s="6" t="s">
        <v>5</v>
      </c>
      <c r="M13" s="2">
        <v>-30</v>
      </c>
    </row>
    <row r="14" spans="1:13">
      <c r="A14" s="2">
        <v>13</v>
      </c>
      <c r="B14" s="2">
        <v>349</v>
      </c>
      <c r="C14" s="3" t="s">
        <v>43</v>
      </c>
      <c r="D14" s="2" t="s">
        <v>21</v>
      </c>
      <c r="E14" s="2" t="s">
        <v>22</v>
      </c>
      <c r="F14" s="2">
        <v>3</v>
      </c>
      <c r="G14" s="2">
        <v>5</v>
      </c>
      <c r="H14" s="2">
        <v>5</v>
      </c>
      <c r="I14" s="2">
        <v>450</v>
      </c>
      <c r="J14" s="2">
        <v>11</v>
      </c>
      <c r="K14" s="2">
        <f t="shared" si="0"/>
        <v>8</v>
      </c>
      <c r="L14" s="6" t="s">
        <v>7</v>
      </c>
      <c r="M14" s="2">
        <v>220</v>
      </c>
    </row>
    <row r="15" spans="1:13">
      <c r="A15" s="2">
        <v>14</v>
      </c>
      <c r="B15" s="2">
        <v>737</v>
      </c>
      <c r="C15" s="3" t="s">
        <v>44</v>
      </c>
      <c r="D15" s="2" t="s">
        <v>34</v>
      </c>
      <c r="E15" s="2" t="s">
        <v>35</v>
      </c>
      <c r="F15" s="2">
        <v>3</v>
      </c>
      <c r="G15" s="2">
        <v>5</v>
      </c>
      <c r="H15" s="2">
        <v>5</v>
      </c>
      <c r="I15" s="2">
        <v>450</v>
      </c>
      <c r="J15" s="2">
        <v>8</v>
      </c>
      <c r="K15" s="2">
        <f t="shared" si="0"/>
        <v>5</v>
      </c>
      <c r="L15" s="6" t="s">
        <v>7</v>
      </c>
      <c r="M15" s="2">
        <v>160</v>
      </c>
    </row>
    <row r="16" spans="1:13">
      <c r="A16" s="2">
        <v>15</v>
      </c>
      <c r="B16" s="2">
        <v>723</v>
      </c>
      <c r="C16" s="3" t="s">
        <v>45</v>
      </c>
      <c r="D16" s="2" t="s">
        <v>21</v>
      </c>
      <c r="E16" s="2" t="s">
        <v>22</v>
      </c>
      <c r="F16" s="2">
        <v>3</v>
      </c>
      <c r="G16" s="2">
        <v>4</v>
      </c>
      <c r="H16" s="2">
        <v>4</v>
      </c>
      <c r="I16" s="2">
        <v>360</v>
      </c>
      <c r="J16" s="2">
        <v>6</v>
      </c>
      <c r="K16" s="2">
        <f t="shared" si="0"/>
        <v>3</v>
      </c>
      <c r="L16" s="6" t="s">
        <v>7</v>
      </c>
      <c r="M16" s="2">
        <v>120</v>
      </c>
    </row>
    <row r="17" spans="1:13">
      <c r="A17" s="2">
        <v>16</v>
      </c>
      <c r="B17" s="2">
        <v>710</v>
      </c>
      <c r="C17" s="3" t="s">
        <v>46</v>
      </c>
      <c r="D17" s="2" t="s">
        <v>28</v>
      </c>
      <c r="E17" s="2" t="s">
        <v>29</v>
      </c>
      <c r="F17" s="2">
        <v>3</v>
      </c>
      <c r="G17" s="2">
        <v>5</v>
      </c>
      <c r="H17" s="2">
        <v>5</v>
      </c>
      <c r="I17" s="2">
        <v>450</v>
      </c>
      <c r="J17" s="2">
        <v>0</v>
      </c>
      <c r="K17" s="2">
        <f t="shared" si="0"/>
        <v>-3</v>
      </c>
      <c r="L17" s="6" t="s">
        <v>23</v>
      </c>
      <c r="M17" s="2">
        <v>0</v>
      </c>
    </row>
    <row r="18" spans="1:13">
      <c r="A18" s="2">
        <v>17</v>
      </c>
      <c r="B18" s="2">
        <v>102479</v>
      </c>
      <c r="C18" s="3" t="s">
        <v>47</v>
      </c>
      <c r="D18" s="2" t="s">
        <v>21</v>
      </c>
      <c r="E18" s="2" t="s">
        <v>22</v>
      </c>
      <c r="F18" s="2">
        <v>4</v>
      </c>
      <c r="G18" s="2">
        <v>5</v>
      </c>
      <c r="H18" s="2">
        <v>6</v>
      </c>
      <c r="I18" s="2">
        <v>450</v>
      </c>
      <c r="J18" s="2">
        <v>6</v>
      </c>
      <c r="K18" s="2">
        <f t="shared" si="0"/>
        <v>2</v>
      </c>
      <c r="L18" s="6" t="s">
        <v>7</v>
      </c>
      <c r="M18" s="2">
        <v>120</v>
      </c>
    </row>
    <row r="19" spans="1:13">
      <c r="A19" s="2">
        <v>18</v>
      </c>
      <c r="B19" s="2">
        <v>102567</v>
      </c>
      <c r="C19" s="3" t="s">
        <v>48</v>
      </c>
      <c r="D19" s="2" t="s">
        <v>25</v>
      </c>
      <c r="E19" s="2" t="s">
        <v>26</v>
      </c>
      <c r="F19" s="2">
        <v>4</v>
      </c>
      <c r="G19" s="2">
        <v>5</v>
      </c>
      <c r="H19" s="2">
        <v>6</v>
      </c>
      <c r="I19" s="2">
        <v>450</v>
      </c>
      <c r="J19" s="2">
        <v>16</v>
      </c>
      <c r="K19" s="2">
        <f t="shared" si="0"/>
        <v>12</v>
      </c>
      <c r="L19" s="6" t="s">
        <v>7</v>
      </c>
      <c r="M19" s="2">
        <v>320</v>
      </c>
    </row>
    <row r="20" spans="1:13">
      <c r="A20" s="2">
        <v>19</v>
      </c>
      <c r="B20" s="2">
        <v>311</v>
      </c>
      <c r="C20" s="3" t="s">
        <v>49</v>
      </c>
      <c r="D20" s="2" t="s">
        <v>31</v>
      </c>
      <c r="E20" s="2" t="s">
        <v>32</v>
      </c>
      <c r="F20" s="2">
        <v>4</v>
      </c>
      <c r="G20" s="2">
        <v>5</v>
      </c>
      <c r="H20" s="2">
        <v>6</v>
      </c>
      <c r="I20" s="2">
        <v>450</v>
      </c>
      <c r="J20" s="2">
        <v>8</v>
      </c>
      <c r="K20" s="2">
        <f t="shared" si="0"/>
        <v>4</v>
      </c>
      <c r="L20" s="6" t="s">
        <v>7</v>
      </c>
      <c r="M20" s="2">
        <v>160</v>
      </c>
    </row>
    <row r="21" spans="1:13">
      <c r="A21" s="2">
        <v>20</v>
      </c>
      <c r="B21" s="2">
        <v>747</v>
      </c>
      <c r="C21" s="3" t="s">
        <v>50</v>
      </c>
      <c r="D21" s="2" t="s">
        <v>21</v>
      </c>
      <c r="E21" s="2" t="s">
        <v>22</v>
      </c>
      <c r="F21" s="2">
        <v>4</v>
      </c>
      <c r="G21" s="2">
        <v>5</v>
      </c>
      <c r="H21" s="2">
        <v>6</v>
      </c>
      <c r="I21" s="2">
        <v>450</v>
      </c>
      <c r="J21" s="2">
        <v>6</v>
      </c>
      <c r="K21" s="2">
        <f t="shared" si="0"/>
        <v>2</v>
      </c>
      <c r="L21" s="6" t="s">
        <v>7</v>
      </c>
      <c r="M21" s="2">
        <v>120</v>
      </c>
    </row>
    <row r="22" spans="1:13">
      <c r="A22" s="2">
        <v>21</v>
      </c>
      <c r="B22" s="2">
        <v>102934</v>
      </c>
      <c r="C22" s="3" t="s">
        <v>51</v>
      </c>
      <c r="D22" s="2" t="s">
        <v>31</v>
      </c>
      <c r="E22" s="2" t="s">
        <v>32</v>
      </c>
      <c r="F22" s="2">
        <v>5</v>
      </c>
      <c r="G22" s="2">
        <v>5</v>
      </c>
      <c r="H22" s="2">
        <v>6</v>
      </c>
      <c r="I22" s="2">
        <v>450</v>
      </c>
      <c r="J22" s="2">
        <v>37</v>
      </c>
      <c r="K22" s="2">
        <f t="shared" si="0"/>
        <v>32</v>
      </c>
      <c r="L22" s="6" t="s">
        <v>7</v>
      </c>
      <c r="M22" s="2">
        <v>740</v>
      </c>
    </row>
    <row r="23" spans="1:13">
      <c r="A23" s="2">
        <v>22</v>
      </c>
      <c r="B23" s="2">
        <v>101453</v>
      </c>
      <c r="C23" s="3" t="s">
        <v>52</v>
      </c>
      <c r="D23" s="2" t="s">
        <v>28</v>
      </c>
      <c r="E23" s="2" t="s">
        <v>29</v>
      </c>
      <c r="F23" s="2">
        <v>5</v>
      </c>
      <c r="G23" s="2">
        <v>5</v>
      </c>
      <c r="H23" s="2">
        <v>6</v>
      </c>
      <c r="I23" s="2">
        <v>450</v>
      </c>
      <c r="J23" s="2">
        <v>12</v>
      </c>
      <c r="K23" s="2">
        <f t="shared" si="0"/>
        <v>7</v>
      </c>
      <c r="L23" s="6" t="s">
        <v>7</v>
      </c>
      <c r="M23" s="2">
        <v>240</v>
      </c>
    </row>
    <row r="24" spans="1:13">
      <c r="A24" s="2">
        <v>23</v>
      </c>
      <c r="B24" s="2">
        <v>103198</v>
      </c>
      <c r="C24" s="3" t="s">
        <v>53</v>
      </c>
      <c r="D24" s="2" t="s">
        <v>31</v>
      </c>
      <c r="E24" s="2" t="s">
        <v>32</v>
      </c>
      <c r="F24" s="2">
        <v>5</v>
      </c>
      <c r="G24" s="2">
        <v>5</v>
      </c>
      <c r="H24" s="2">
        <v>6</v>
      </c>
      <c r="I24" s="2">
        <v>450</v>
      </c>
      <c r="J24" s="2">
        <v>8</v>
      </c>
      <c r="K24" s="2">
        <f t="shared" si="0"/>
        <v>3</v>
      </c>
      <c r="L24" s="6" t="s">
        <v>7</v>
      </c>
      <c r="M24" s="2">
        <v>160</v>
      </c>
    </row>
    <row r="25" spans="1:13">
      <c r="A25" s="2">
        <v>24</v>
      </c>
      <c r="B25" s="2">
        <v>102565</v>
      </c>
      <c r="C25" s="3" t="s">
        <v>54</v>
      </c>
      <c r="D25" s="2" t="s">
        <v>31</v>
      </c>
      <c r="E25" s="2" t="s">
        <v>32</v>
      </c>
      <c r="F25" s="2">
        <v>5</v>
      </c>
      <c r="G25" s="2">
        <v>5</v>
      </c>
      <c r="H25" s="2">
        <v>6</v>
      </c>
      <c r="I25" s="2">
        <v>450</v>
      </c>
      <c r="J25" s="2">
        <v>2</v>
      </c>
      <c r="K25" s="2">
        <f t="shared" si="0"/>
        <v>-3</v>
      </c>
      <c r="L25" s="6" t="s">
        <v>23</v>
      </c>
      <c r="M25" s="2">
        <v>-20</v>
      </c>
    </row>
    <row r="26" spans="1:13">
      <c r="A26" s="2">
        <v>25</v>
      </c>
      <c r="B26" s="2">
        <v>102935</v>
      </c>
      <c r="C26" s="3" t="s">
        <v>55</v>
      </c>
      <c r="D26" s="2" t="s">
        <v>21</v>
      </c>
      <c r="E26" s="2" t="s">
        <v>22</v>
      </c>
      <c r="F26" s="2">
        <v>5</v>
      </c>
      <c r="G26" s="2">
        <v>5</v>
      </c>
      <c r="H26" s="2">
        <v>6</v>
      </c>
      <c r="I26" s="2">
        <v>450</v>
      </c>
      <c r="J26" s="2">
        <v>40</v>
      </c>
      <c r="K26" s="2">
        <f t="shared" si="0"/>
        <v>35</v>
      </c>
      <c r="L26" s="6" t="s">
        <v>7</v>
      </c>
      <c r="M26" s="2">
        <v>800</v>
      </c>
    </row>
    <row r="27" spans="1:13">
      <c r="A27" s="2">
        <v>26</v>
      </c>
      <c r="B27" s="2">
        <v>743</v>
      </c>
      <c r="C27" s="3" t="s">
        <v>56</v>
      </c>
      <c r="D27" s="2" t="s">
        <v>34</v>
      </c>
      <c r="E27" s="2" t="s">
        <v>35</v>
      </c>
      <c r="F27" s="2">
        <v>5</v>
      </c>
      <c r="G27" s="2">
        <v>5</v>
      </c>
      <c r="H27" s="2">
        <v>6</v>
      </c>
      <c r="I27" s="2">
        <v>450</v>
      </c>
      <c r="J27" s="2">
        <v>0</v>
      </c>
      <c r="K27" s="2">
        <f t="shared" si="0"/>
        <v>-5</v>
      </c>
      <c r="L27" s="6" t="s">
        <v>23</v>
      </c>
      <c r="M27" s="2">
        <v>0</v>
      </c>
    </row>
    <row r="28" spans="1:13">
      <c r="A28" s="2">
        <v>27</v>
      </c>
      <c r="B28" s="2">
        <v>373</v>
      </c>
      <c r="C28" s="3" t="s">
        <v>57</v>
      </c>
      <c r="D28" s="2" t="s">
        <v>21</v>
      </c>
      <c r="E28" s="2" t="s">
        <v>22</v>
      </c>
      <c r="F28" s="2">
        <v>5</v>
      </c>
      <c r="G28" s="2">
        <v>6</v>
      </c>
      <c r="H28" s="2">
        <v>7</v>
      </c>
      <c r="I28" s="2">
        <v>540</v>
      </c>
      <c r="J28" s="2">
        <v>14</v>
      </c>
      <c r="K28" s="2">
        <f t="shared" si="0"/>
        <v>9</v>
      </c>
      <c r="L28" s="6" t="s">
        <v>7</v>
      </c>
      <c r="M28" s="2">
        <v>280</v>
      </c>
    </row>
    <row r="29" spans="1:13">
      <c r="A29" s="2">
        <v>28</v>
      </c>
      <c r="B29" s="2">
        <v>594</v>
      </c>
      <c r="C29" s="3" t="s">
        <v>58</v>
      </c>
      <c r="D29" s="2" t="s">
        <v>25</v>
      </c>
      <c r="E29" s="2" t="s">
        <v>26</v>
      </c>
      <c r="F29" s="2">
        <v>5</v>
      </c>
      <c r="G29" s="2">
        <v>6</v>
      </c>
      <c r="H29" s="2">
        <v>7</v>
      </c>
      <c r="I29" s="2">
        <v>540</v>
      </c>
      <c r="J29" s="2">
        <v>2</v>
      </c>
      <c r="K29" s="2">
        <f t="shared" si="0"/>
        <v>-3</v>
      </c>
      <c r="L29" s="6" t="s">
        <v>23</v>
      </c>
      <c r="M29" s="2">
        <v>-20</v>
      </c>
    </row>
    <row r="30" spans="1:13">
      <c r="A30" s="2">
        <v>29</v>
      </c>
      <c r="B30" s="2">
        <v>546</v>
      </c>
      <c r="C30" s="3" t="s">
        <v>59</v>
      </c>
      <c r="D30" s="2" t="s">
        <v>34</v>
      </c>
      <c r="E30" s="2" t="s">
        <v>35</v>
      </c>
      <c r="F30" s="2">
        <v>5</v>
      </c>
      <c r="G30" s="2">
        <v>7</v>
      </c>
      <c r="H30" s="2">
        <v>8</v>
      </c>
      <c r="I30" s="2">
        <v>630</v>
      </c>
      <c r="J30" s="2">
        <v>14</v>
      </c>
      <c r="K30" s="2">
        <f t="shared" si="0"/>
        <v>9</v>
      </c>
      <c r="L30" s="6" t="s">
        <v>7</v>
      </c>
      <c r="M30" s="2">
        <v>280</v>
      </c>
    </row>
    <row r="31" spans="1:13">
      <c r="A31" s="2">
        <v>30</v>
      </c>
      <c r="B31" s="2">
        <v>359</v>
      </c>
      <c r="C31" s="3" t="s">
        <v>60</v>
      </c>
      <c r="D31" s="2" t="s">
        <v>31</v>
      </c>
      <c r="E31" s="2" t="s">
        <v>32</v>
      </c>
      <c r="F31" s="2">
        <v>5</v>
      </c>
      <c r="G31" s="2">
        <v>6</v>
      </c>
      <c r="H31" s="2">
        <v>8</v>
      </c>
      <c r="I31" s="2">
        <v>540</v>
      </c>
      <c r="J31" s="2">
        <v>3</v>
      </c>
      <c r="K31" s="2">
        <f t="shared" si="0"/>
        <v>-2</v>
      </c>
      <c r="L31" s="6" t="s">
        <v>23</v>
      </c>
      <c r="M31" s="2">
        <v>-30</v>
      </c>
    </row>
    <row r="32" spans="1:13">
      <c r="A32" s="2">
        <v>31</v>
      </c>
      <c r="B32" s="2">
        <v>391</v>
      </c>
      <c r="C32" s="3" t="s">
        <v>61</v>
      </c>
      <c r="D32" s="2" t="s">
        <v>21</v>
      </c>
      <c r="E32" s="2" t="s">
        <v>22</v>
      </c>
      <c r="F32" s="2">
        <v>5</v>
      </c>
      <c r="G32" s="2">
        <v>7</v>
      </c>
      <c r="H32" s="2">
        <v>8</v>
      </c>
      <c r="I32" s="2">
        <v>630</v>
      </c>
      <c r="J32" s="2">
        <v>6</v>
      </c>
      <c r="K32" s="2">
        <f t="shared" si="0"/>
        <v>1</v>
      </c>
      <c r="L32" s="6" t="s">
        <v>5</v>
      </c>
      <c r="M32" s="2">
        <v>-60</v>
      </c>
    </row>
    <row r="33" spans="1:13">
      <c r="A33" s="2">
        <v>32</v>
      </c>
      <c r="B33" s="2">
        <v>704</v>
      </c>
      <c r="C33" s="3" t="s">
        <v>62</v>
      </c>
      <c r="D33" s="2" t="s">
        <v>28</v>
      </c>
      <c r="E33" s="2" t="s">
        <v>29</v>
      </c>
      <c r="F33" s="2">
        <v>5</v>
      </c>
      <c r="G33" s="2">
        <v>7</v>
      </c>
      <c r="H33" s="2">
        <v>8</v>
      </c>
      <c r="I33" s="2">
        <v>630</v>
      </c>
      <c r="J33" s="2">
        <v>10</v>
      </c>
      <c r="K33" s="2">
        <f t="shared" si="0"/>
        <v>5</v>
      </c>
      <c r="L33" s="6" t="s">
        <v>7</v>
      </c>
      <c r="M33" s="2">
        <v>200</v>
      </c>
    </row>
    <row r="34" spans="1:13">
      <c r="A34" s="2">
        <v>33</v>
      </c>
      <c r="B34" s="2">
        <v>587</v>
      </c>
      <c r="C34" s="3" t="s">
        <v>63</v>
      </c>
      <c r="D34" s="2" t="s">
        <v>28</v>
      </c>
      <c r="E34" s="2" t="s">
        <v>29</v>
      </c>
      <c r="F34" s="2">
        <v>5</v>
      </c>
      <c r="G34" s="2">
        <v>7</v>
      </c>
      <c r="H34" s="2">
        <v>8</v>
      </c>
      <c r="I34" s="2">
        <v>630</v>
      </c>
      <c r="J34" s="2">
        <v>8</v>
      </c>
      <c r="K34" s="2">
        <f t="shared" si="0"/>
        <v>3</v>
      </c>
      <c r="L34" s="6" t="s">
        <v>7</v>
      </c>
      <c r="M34" s="2">
        <v>160</v>
      </c>
    </row>
    <row r="35" spans="1:13">
      <c r="A35" s="2">
        <v>34</v>
      </c>
      <c r="B35" s="2">
        <v>748</v>
      </c>
      <c r="C35" s="3" t="s">
        <v>64</v>
      </c>
      <c r="D35" s="2" t="s">
        <v>25</v>
      </c>
      <c r="E35" s="2" t="s">
        <v>26</v>
      </c>
      <c r="F35" s="2">
        <v>5</v>
      </c>
      <c r="G35" s="2">
        <v>7</v>
      </c>
      <c r="H35" s="2">
        <v>8</v>
      </c>
      <c r="I35" s="2">
        <v>630</v>
      </c>
      <c r="J35" s="2">
        <v>26</v>
      </c>
      <c r="K35" s="2">
        <f t="shared" si="0"/>
        <v>21</v>
      </c>
      <c r="L35" s="6" t="s">
        <v>7</v>
      </c>
      <c r="M35" s="2">
        <v>520</v>
      </c>
    </row>
    <row r="36" spans="1:13">
      <c r="A36" s="2">
        <v>35</v>
      </c>
      <c r="B36" s="2">
        <v>570</v>
      </c>
      <c r="C36" s="3" t="s">
        <v>65</v>
      </c>
      <c r="D36" s="2" t="s">
        <v>31</v>
      </c>
      <c r="E36" s="2" t="s">
        <v>32</v>
      </c>
      <c r="F36" s="2">
        <v>5</v>
      </c>
      <c r="G36" s="2">
        <v>7</v>
      </c>
      <c r="H36" s="2">
        <v>8</v>
      </c>
      <c r="I36" s="2">
        <v>630</v>
      </c>
      <c r="J36" s="2">
        <v>1</v>
      </c>
      <c r="K36" s="2">
        <f t="shared" si="0"/>
        <v>-4</v>
      </c>
      <c r="L36" s="6" t="s">
        <v>23</v>
      </c>
      <c r="M36" s="2">
        <v>-10</v>
      </c>
    </row>
    <row r="37" spans="1:13">
      <c r="A37" s="2">
        <v>36</v>
      </c>
      <c r="B37" s="2">
        <v>738</v>
      </c>
      <c r="C37" s="3" t="s">
        <v>66</v>
      </c>
      <c r="D37" s="2" t="s">
        <v>28</v>
      </c>
      <c r="E37" s="2" t="s">
        <v>29</v>
      </c>
      <c r="F37" s="2">
        <v>5</v>
      </c>
      <c r="G37" s="2">
        <v>7</v>
      </c>
      <c r="H37" s="2">
        <v>8</v>
      </c>
      <c r="I37" s="2">
        <v>630</v>
      </c>
      <c r="J37" s="2">
        <v>9</v>
      </c>
      <c r="K37" s="2">
        <f t="shared" si="0"/>
        <v>4</v>
      </c>
      <c r="L37" s="6" t="s">
        <v>7</v>
      </c>
      <c r="M37" s="2">
        <v>180</v>
      </c>
    </row>
    <row r="38" spans="1:13">
      <c r="A38" s="2">
        <v>37</v>
      </c>
      <c r="B38" s="2">
        <v>733</v>
      </c>
      <c r="C38" s="3" t="s">
        <v>67</v>
      </c>
      <c r="D38" s="2" t="s">
        <v>34</v>
      </c>
      <c r="E38" s="2" t="s">
        <v>35</v>
      </c>
      <c r="F38" s="2">
        <v>6</v>
      </c>
      <c r="G38" s="2">
        <v>7</v>
      </c>
      <c r="H38" s="2">
        <v>8</v>
      </c>
      <c r="I38" s="2">
        <v>630</v>
      </c>
      <c r="J38" s="2">
        <v>5</v>
      </c>
      <c r="K38" s="2">
        <f t="shared" si="0"/>
        <v>-1</v>
      </c>
      <c r="L38" s="6" t="s">
        <v>23</v>
      </c>
      <c r="M38" s="2">
        <v>-50</v>
      </c>
    </row>
    <row r="39" spans="1:13">
      <c r="A39" s="2">
        <v>38</v>
      </c>
      <c r="B39" s="2">
        <v>371</v>
      </c>
      <c r="C39" s="3" t="s">
        <v>68</v>
      </c>
      <c r="D39" s="2" t="s">
        <v>25</v>
      </c>
      <c r="E39" s="2" t="s">
        <v>26</v>
      </c>
      <c r="F39" s="2">
        <v>6</v>
      </c>
      <c r="G39" s="2">
        <v>7</v>
      </c>
      <c r="H39" s="2">
        <v>8</v>
      </c>
      <c r="I39" s="2">
        <v>630</v>
      </c>
      <c r="J39" s="2">
        <v>0</v>
      </c>
      <c r="K39" s="2">
        <f t="shared" si="0"/>
        <v>-6</v>
      </c>
      <c r="L39" s="6" t="s">
        <v>23</v>
      </c>
      <c r="M39" s="2">
        <v>0</v>
      </c>
    </row>
    <row r="40" spans="1:13">
      <c r="A40" s="2">
        <v>39</v>
      </c>
      <c r="B40" s="2">
        <v>713</v>
      </c>
      <c r="C40" s="3" t="s">
        <v>69</v>
      </c>
      <c r="D40" s="2" t="s">
        <v>28</v>
      </c>
      <c r="E40" s="2" t="s">
        <v>29</v>
      </c>
      <c r="F40" s="2">
        <v>6</v>
      </c>
      <c r="G40" s="2">
        <v>7</v>
      </c>
      <c r="H40" s="2">
        <v>8</v>
      </c>
      <c r="I40" s="2">
        <v>630</v>
      </c>
      <c r="J40" s="2">
        <v>4</v>
      </c>
      <c r="K40" s="2">
        <f t="shared" si="0"/>
        <v>-2</v>
      </c>
      <c r="L40" s="6" t="s">
        <v>23</v>
      </c>
      <c r="M40" s="2">
        <v>-40</v>
      </c>
    </row>
    <row r="41" spans="1:13">
      <c r="A41" s="2">
        <v>40</v>
      </c>
      <c r="B41" s="2">
        <v>746</v>
      </c>
      <c r="C41" s="3" t="s">
        <v>70</v>
      </c>
      <c r="D41" s="2" t="s">
        <v>25</v>
      </c>
      <c r="E41" s="2" t="s">
        <v>26</v>
      </c>
      <c r="F41" s="2">
        <v>6</v>
      </c>
      <c r="G41" s="2">
        <v>7</v>
      </c>
      <c r="H41" s="2">
        <v>8</v>
      </c>
      <c r="I41" s="2">
        <v>630</v>
      </c>
      <c r="J41" s="2">
        <v>10.096</v>
      </c>
      <c r="K41" s="2">
        <f t="shared" si="0"/>
        <v>4.096</v>
      </c>
      <c r="L41" s="6" t="s">
        <v>7</v>
      </c>
      <c r="M41" s="2">
        <v>201.92</v>
      </c>
    </row>
    <row r="42" spans="1:13">
      <c r="A42" s="2">
        <v>41</v>
      </c>
      <c r="B42" s="2">
        <v>721</v>
      </c>
      <c r="C42" s="3" t="s">
        <v>71</v>
      </c>
      <c r="D42" s="2" t="s">
        <v>25</v>
      </c>
      <c r="E42" s="2" t="s">
        <v>26</v>
      </c>
      <c r="F42" s="2">
        <v>6</v>
      </c>
      <c r="G42" s="2">
        <v>7</v>
      </c>
      <c r="H42" s="2">
        <v>9</v>
      </c>
      <c r="I42" s="2">
        <v>630</v>
      </c>
      <c r="J42" s="2">
        <v>10</v>
      </c>
      <c r="K42" s="2">
        <f t="shared" si="0"/>
        <v>4</v>
      </c>
      <c r="L42" s="6" t="s">
        <v>7</v>
      </c>
      <c r="M42" s="2">
        <v>200</v>
      </c>
    </row>
    <row r="43" spans="1:13">
      <c r="A43" s="2">
        <v>42</v>
      </c>
      <c r="B43" s="2">
        <v>720</v>
      </c>
      <c r="C43" s="3" t="s">
        <v>72</v>
      </c>
      <c r="D43" s="2" t="s">
        <v>25</v>
      </c>
      <c r="E43" s="2" t="s">
        <v>26</v>
      </c>
      <c r="F43" s="2">
        <v>6</v>
      </c>
      <c r="G43" s="2">
        <v>7</v>
      </c>
      <c r="H43" s="2">
        <v>9</v>
      </c>
      <c r="I43" s="2">
        <v>630</v>
      </c>
      <c r="J43" s="2">
        <v>16</v>
      </c>
      <c r="K43" s="2">
        <f t="shared" si="0"/>
        <v>10</v>
      </c>
      <c r="L43" s="6" t="s">
        <v>7</v>
      </c>
      <c r="M43" s="2">
        <v>320</v>
      </c>
    </row>
    <row r="44" spans="1:13">
      <c r="A44" s="2">
        <v>43</v>
      </c>
      <c r="B44" s="2">
        <v>727</v>
      </c>
      <c r="C44" s="3" t="s">
        <v>73</v>
      </c>
      <c r="D44" s="2" t="s">
        <v>31</v>
      </c>
      <c r="E44" s="2" t="s">
        <v>32</v>
      </c>
      <c r="F44" s="2">
        <v>6</v>
      </c>
      <c r="G44" s="2">
        <v>7</v>
      </c>
      <c r="H44" s="2">
        <v>9</v>
      </c>
      <c r="I44" s="2">
        <v>630</v>
      </c>
      <c r="J44" s="2">
        <v>8</v>
      </c>
      <c r="K44" s="2">
        <f t="shared" si="0"/>
        <v>2</v>
      </c>
      <c r="L44" s="6" t="s">
        <v>6</v>
      </c>
      <c r="M44" s="2">
        <v>0</v>
      </c>
    </row>
    <row r="45" spans="1:13">
      <c r="A45" s="2">
        <v>44</v>
      </c>
      <c r="B45" s="2">
        <v>718</v>
      </c>
      <c r="C45" s="3" t="s">
        <v>74</v>
      </c>
      <c r="D45" s="2" t="s">
        <v>21</v>
      </c>
      <c r="E45" s="2" t="s">
        <v>22</v>
      </c>
      <c r="F45" s="2">
        <v>6</v>
      </c>
      <c r="G45" s="2">
        <v>7</v>
      </c>
      <c r="H45" s="2">
        <v>9</v>
      </c>
      <c r="I45" s="2">
        <v>630</v>
      </c>
      <c r="J45" s="2">
        <v>2</v>
      </c>
      <c r="K45" s="2">
        <f t="shared" si="0"/>
        <v>-4</v>
      </c>
      <c r="L45" s="6" t="s">
        <v>23</v>
      </c>
      <c r="M45" s="2">
        <v>-20</v>
      </c>
    </row>
    <row r="46" spans="1:13">
      <c r="A46" s="2">
        <v>45</v>
      </c>
      <c r="B46" s="2">
        <v>742</v>
      </c>
      <c r="C46" s="3" t="s">
        <v>75</v>
      </c>
      <c r="D46" s="2" t="s">
        <v>21</v>
      </c>
      <c r="E46" s="2" t="s">
        <v>22</v>
      </c>
      <c r="F46" s="2">
        <v>7</v>
      </c>
      <c r="G46" s="2">
        <v>8</v>
      </c>
      <c r="H46" s="2">
        <v>9</v>
      </c>
      <c r="I46" s="2">
        <v>720</v>
      </c>
      <c r="J46" s="2">
        <v>2</v>
      </c>
      <c r="K46" s="2">
        <f t="shared" si="0"/>
        <v>-5</v>
      </c>
      <c r="L46" s="6" t="s">
        <v>23</v>
      </c>
      <c r="M46" s="2">
        <v>-20</v>
      </c>
    </row>
    <row r="47" spans="1:13">
      <c r="A47" s="2">
        <v>46</v>
      </c>
      <c r="B47" s="2">
        <v>514</v>
      </c>
      <c r="C47" s="3" t="s">
        <v>76</v>
      </c>
      <c r="D47" s="2" t="s">
        <v>25</v>
      </c>
      <c r="E47" s="2" t="s">
        <v>26</v>
      </c>
      <c r="F47" s="2">
        <v>7</v>
      </c>
      <c r="G47" s="2">
        <v>8</v>
      </c>
      <c r="H47" s="2">
        <v>9</v>
      </c>
      <c r="I47" s="2">
        <v>720</v>
      </c>
      <c r="J47" s="2">
        <v>15</v>
      </c>
      <c r="K47" s="2">
        <f t="shared" si="0"/>
        <v>8</v>
      </c>
      <c r="L47" s="6" t="s">
        <v>7</v>
      </c>
      <c r="M47" s="2">
        <v>300</v>
      </c>
    </row>
    <row r="48" spans="1:13">
      <c r="A48" s="2">
        <v>47</v>
      </c>
      <c r="B48" s="2">
        <v>539</v>
      </c>
      <c r="C48" s="3" t="s">
        <v>77</v>
      </c>
      <c r="D48" s="2" t="s">
        <v>25</v>
      </c>
      <c r="E48" s="2" t="s">
        <v>26</v>
      </c>
      <c r="F48" s="2">
        <v>7</v>
      </c>
      <c r="G48" s="2">
        <v>8</v>
      </c>
      <c r="H48" s="2">
        <v>9</v>
      </c>
      <c r="I48" s="2">
        <v>720</v>
      </c>
      <c r="J48" s="2">
        <v>2</v>
      </c>
      <c r="K48" s="2">
        <f t="shared" si="0"/>
        <v>-5</v>
      </c>
      <c r="L48" s="6" t="s">
        <v>23</v>
      </c>
      <c r="M48" s="2">
        <v>-20</v>
      </c>
    </row>
    <row r="49" spans="1:13">
      <c r="A49" s="2">
        <v>48</v>
      </c>
      <c r="B49" s="2">
        <v>752</v>
      </c>
      <c r="C49" s="3" t="s">
        <v>78</v>
      </c>
      <c r="D49" s="2" t="s">
        <v>31</v>
      </c>
      <c r="E49" s="2" t="s">
        <v>32</v>
      </c>
      <c r="F49" s="2">
        <v>7</v>
      </c>
      <c r="G49" s="2">
        <v>8</v>
      </c>
      <c r="H49" s="2">
        <v>9</v>
      </c>
      <c r="I49" s="2">
        <v>720</v>
      </c>
      <c r="J49" s="2">
        <v>0</v>
      </c>
      <c r="K49" s="2">
        <f t="shared" si="0"/>
        <v>-7</v>
      </c>
      <c r="L49" s="6" t="s">
        <v>23</v>
      </c>
      <c r="M49" s="2">
        <v>0</v>
      </c>
    </row>
    <row r="50" spans="1:13">
      <c r="A50" s="2">
        <v>49</v>
      </c>
      <c r="B50" s="2">
        <v>573</v>
      </c>
      <c r="C50" s="3" t="s">
        <v>79</v>
      </c>
      <c r="D50" s="2" t="s">
        <v>34</v>
      </c>
      <c r="E50" s="2" t="s">
        <v>35</v>
      </c>
      <c r="F50" s="2">
        <v>7</v>
      </c>
      <c r="G50" s="2">
        <v>8</v>
      </c>
      <c r="H50" s="2">
        <v>9</v>
      </c>
      <c r="I50" s="2">
        <v>720</v>
      </c>
      <c r="J50" s="2">
        <v>8</v>
      </c>
      <c r="K50" s="2">
        <f t="shared" si="0"/>
        <v>1</v>
      </c>
      <c r="L50" s="6" t="s">
        <v>6</v>
      </c>
      <c r="M50" s="2">
        <v>0</v>
      </c>
    </row>
    <row r="51" spans="1:13">
      <c r="A51" s="2">
        <v>50</v>
      </c>
      <c r="B51" s="2">
        <v>517</v>
      </c>
      <c r="C51" s="3" t="s">
        <v>80</v>
      </c>
      <c r="D51" s="2" t="s">
        <v>21</v>
      </c>
      <c r="E51" s="2" t="s">
        <v>22</v>
      </c>
      <c r="F51" s="2">
        <v>7</v>
      </c>
      <c r="G51" s="2">
        <v>8</v>
      </c>
      <c r="H51" s="2">
        <v>10</v>
      </c>
      <c r="I51" s="2">
        <v>720</v>
      </c>
      <c r="J51" s="2">
        <v>18</v>
      </c>
      <c r="K51" s="2">
        <f t="shared" si="0"/>
        <v>11</v>
      </c>
      <c r="L51" s="6" t="s">
        <v>7</v>
      </c>
      <c r="M51" s="2">
        <v>360</v>
      </c>
    </row>
    <row r="52" spans="1:13">
      <c r="A52" s="2">
        <v>51</v>
      </c>
      <c r="B52" s="2">
        <v>750</v>
      </c>
      <c r="C52" s="3" t="s">
        <v>81</v>
      </c>
      <c r="D52" s="2" t="s">
        <v>34</v>
      </c>
      <c r="E52" s="2" t="s">
        <v>35</v>
      </c>
      <c r="F52" s="2">
        <v>8</v>
      </c>
      <c r="G52" s="2">
        <v>9</v>
      </c>
      <c r="H52" s="2">
        <v>11</v>
      </c>
      <c r="I52" s="2">
        <v>810</v>
      </c>
      <c r="J52" s="2">
        <v>16</v>
      </c>
      <c r="K52" s="2">
        <f t="shared" si="0"/>
        <v>8</v>
      </c>
      <c r="L52" s="6" t="s">
        <v>7</v>
      </c>
      <c r="M52" s="2">
        <v>320</v>
      </c>
    </row>
    <row r="53" spans="1:13">
      <c r="A53" s="2">
        <v>52</v>
      </c>
      <c r="B53" s="2">
        <v>712</v>
      </c>
      <c r="C53" s="3" t="s">
        <v>82</v>
      </c>
      <c r="D53" s="2" t="s">
        <v>34</v>
      </c>
      <c r="E53" s="2" t="s">
        <v>35</v>
      </c>
      <c r="F53" s="2">
        <v>8</v>
      </c>
      <c r="G53" s="2">
        <v>9</v>
      </c>
      <c r="H53" s="2">
        <v>11</v>
      </c>
      <c r="I53" s="2">
        <v>810</v>
      </c>
      <c r="J53" s="2">
        <v>14</v>
      </c>
      <c r="K53" s="2">
        <f t="shared" si="0"/>
        <v>6</v>
      </c>
      <c r="L53" s="6" t="s">
        <v>7</v>
      </c>
      <c r="M53" s="2">
        <v>280</v>
      </c>
    </row>
    <row r="54" spans="1:13">
      <c r="A54" s="2">
        <v>53</v>
      </c>
      <c r="B54" s="2">
        <v>717</v>
      </c>
      <c r="C54" s="3" t="s">
        <v>83</v>
      </c>
      <c r="D54" s="2" t="s">
        <v>25</v>
      </c>
      <c r="E54" s="2" t="s">
        <v>26</v>
      </c>
      <c r="F54" s="2">
        <v>8</v>
      </c>
      <c r="G54" s="2">
        <v>9</v>
      </c>
      <c r="H54" s="2">
        <v>11</v>
      </c>
      <c r="I54" s="2">
        <v>810</v>
      </c>
      <c r="J54" s="2">
        <v>16</v>
      </c>
      <c r="K54" s="2">
        <f t="shared" si="0"/>
        <v>8</v>
      </c>
      <c r="L54" s="6" t="s">
        <v>7</v>
      </c>
      <c r="M54" s="2">
        <v>320</v>
      </c>
    </row>
    <row r="55" spans="1:13">
      <c r="A55" s="2">
        <v>54</v>
      </c>
      <c r="B55" s="2">
        <v>709</v>
      </c>
      <c r="C55" s="3" t="s">
        <v>84</v>
      </c>
      <c r="D55" s="2" t="s">
        <v>31</v>
      </c>
      <c r="E55" s="2" t="s">
        <v>32</v>
      </c>
      <c r="F55" s="2">
        <v>8</v>
      </c>
      <c r="G55" s="2">
        <v>9</v>
      </c>
      <c r="H55" s="2">
        <v>11</v>
      </c>
      <c r="I55" s="2">
        <v>810</v>
      </c>
      <c r="J55" s="2">
        <v>27</v>
      </c>
      <c r="K55" s="2">
        <f t="shared" si="0"/>
        <v>19</v>
      </c>
      <c r="L55" s="6" t="s">
        <v>7</v>
      </c>
      <c r="M55" s="2">
        <v>540</v>
      </c>
    </row>
    <row r="56" spans="1:13">
      <c r="A56" s="2">
        <v>55</v>
      </c>
      <c r="B56" s="2">
        <v>52</v>
      </c>
      <c r="C56" s="3" t="s">
        <v>85</v>
      </c>
      <c r="D56" s="2" t="s">
        <v>28</v>
      </c>
      <c r="E56" s="2" t="s">
        <v>29</v>
      </c>
      <c r="F56" s="2">
        <v>8</v>
      </c>
      <c r="G56" s="2">
        <v>10</v>
      </c>
      <c r="H56" s="2">
        <v>12</v>
      </c>
      <c r="I56" s="2">
        <v>900</v>
      </c>
      <c r="J56" s="2">
        <v>16</v>
      </c>
      <c r="K56" s="2">
        <f t="shared" si="0"/>
        <v>8</v>
      </c>
      <c r="L56" s="6" t="s">
        <v>7</v>
      </c>
      <c r="M56" s="2">
        <v>320</v>
      </c>
    </row>
    <row r="57" spans="1:13">
      <c r="A57" s="2">
        <v>56</v>
      </c>
      <c r="B57" s="2">
        <v>56</v>
      </c>
      <c r="C57" s="3" t="s">
        <v>86</v>
      </c>
      <c r="D57" s="2" t="s">
        <v>28</v>
      </c>
      <c r="E57" s="2" t="s">
        <v>29</v>
      </c>
      <c r="F57" s="2">
        <v>8</v>
      </c>
      <c r="G57" s="2">
        <v>9</v>
      </c>
      <c r="H57" s="2">
        <v>11</v>
      </c>
      <c r="I57" s="2">
        <v>810</v>
      </c>
      <c r="J57" s="2">
        <v>13</v>
      </c>
      <c r="K57" s="2">
        <f t="shared" si="0"/>
        <v>5</v>
      </c>
      <c r="L57" s="6" t="s">
        <v>7</v>
      </c>
      <c r="M57" s="2">
        <v>260</v>
      </c>
    </row>
    <row r="58" spans="1:13">
      <c r="A58" s="2">
        <v>57</v>
      </c>
      <c r="B58" s="2">
        <v>706</v>
      </c>
      <c r="C58" s="3" t="s">
        <v>87</v>
      </c>
      <c r="D58" s="2" t="s">
        <v>28</v>
      </c>
      <c r="E58" s="2" t="s">
        <v>29</v>
      </c>
      <c r="F58" s="2">
        <v>8</v>
      </c>
      <c r="G58" s="2">
        <v>10</v>
      </c>
      <c r="H58" s="2">
        <v>12</v>
      </c>
      <c r="I58" s="2">
        <v>900</v>
      </c>
      <c r="J58" s="2">
        <v>1</v>
      </c>
      <c r="K58" s="2">
        <f t="shared" si="0"/>
        <v>-7</v>
      </c>
      <c r="L58" s="6" t="s">
        <v>23</v>
      </c>
      <c r="M58" s="2">
        <v>-10</v>
      </c>
    </row>
    <row r="59" spans="1:13">
      <c r="A59" s="2">
        <v>58</v>
      </c>
      <c r="B59" s="2">
        <v>741</v>
      </c>
      <c r="C59" s="3" t="s">
        <v>88</v>
      </c>
      <c r="D59" s="2" t="s">
        <v>31</v>
      </c>
      <c r="E59" s="2" t="s">
        <v>32</v>
      </c>
      <c r="F59" s="2">
        <v>8</v>
      </c>
      <c r="G59" s="2">
        <v>9</v>
      </c>
      <c r="H59" s="2">
        <v>11</v>
      </c>
      <c r="I59" s="2">
        <v>810</v>
      </c>
      <c r="J59" s="2">
        <v>5</v>
      </c>
      <c r="K59" s="2">
        <f t="shared" si="0"/>
        <v>-3</v>
      </c>
      <c r="L59" s="6" t="s">
        <v>23</v>
      </c>
      <c r="M59" s="2">
        <v>-50</v>
      </c>
    </row>
    <row r="60" spans="1:13">
      <c r="A60" s="2">
        <v>59</v>
      </c>
      <c r="B60" s="2">
        <v>744</v>
      </c>
      <c r="C60" s="3" t="s">
        <v>89</v>
      </c>
      <c r="D60" s="2" t="s">
        <v>21</v>
      </c>
      <c r="E60" s="2" t="s">
        <v>22</v>
      </c>
      <c r="F60" s="2">
        <v>9</v>
      </c>
      <c r="G60" s="2">
        <v>10</v>
      </c>
      <c r="H60" s="2">
        <v>12</v>
      </c>
      <c r="I60" s="2">
        <v>900</v>
      </c>
      <c r="J60" s="2">
        <v>8</v>
      </c>
      <c r="K60" s="2">
        <f t="shared" si="0"/>
        <v>-1</v>
      </c>
      <c r="L60" s="6" t="s">
        <v>23</v>
      </c>
      <c r="M60" s="2">
        <v>-80</v>
      </c>
    </row>
    <row r="61" spans="1:13">
      <c r="A61" s="2">
        <v>60</v>
      </c>
      <c r="B61" s="2">
        <v>515</v>
      </c>
      <c r="C61" s="3" t="s">
        <v>90</v>
      </c>
      <c r="D61" s="2" t="s">
        <v>21</v>
      </c>
      <c r="E61" s="2" t="s">
        <v>22</v>
      </c>
      <c r="F61" s="2">
        <v>9</v>
      </c>
      <c r="G61" s="2">
        <v>10</v>
      </c>
      <c r="H61" s="2">
        <v>12</v>
      </c>
      <c r="I61" s="2">
        <v>900</v>
      </c>
      <c r="J61" s="2">
        <v>15</v>
      </c>
      <c r="K61" s="2">
        <f t="shared" si="0"/>
        <v>6</v>
      </c>
      <c r="L61" s="6" t="s">
        <v>7</v>
      </c>
      <c r="M61" s="2">
        <v>300</v>
      </c>
    </row>
    <row r="62" spans="1:13">
      <c r="A62" s="2">
        <v>61</v>
      </c>
      <c r="B62" s="2">
        <v>740</v>
      </c>
      <c r="C62" s="3" t="s">
        <v>91</v>
      </c>
      <c r="D62" s="2" t="s">
        <v>34</v>
      </c>
      <c r="E62" s="2" t="s">
        <v>35</v>
      </c>
      <c r="F62" s="2">
        <v>9</v>
      </c>
      <c r="G62" s="2">
        <v>10</v>
      </c>
      <c r="H62" s="2">
        <v>12</v>
      </c>
      <c r="I62" s="2">
        <v>900</v>
      </c>
      <c r="J62" s="2">
        <v>7</v>
      </c>
      <c r="K62" s="2">
        <f t="shared" si="0"/>
        <v>-2</v>
      </c>
      <c r="L62" s="6" t="s">
        <v>23</v>
      </c>
      <c r="M62" s="2">
        <v>-70</v>
      </c>
    </row>
    <row r="63" spans="1:13">
      <c r="A63" s="2">
        <v>62</v>
      </c>
      <c r="B63" s="2">
        <v>379</v>
      </c>
      <c r="C63" s="3" t="s">
        <v>92</v>
      </c>
      <c r="D63" s="2" t="s">
        <v>31</v>
      </c>
      <c r="E63" s="2" t="s">
        <v>32</v>
      </c>
      <c r="F63" s="2">
        <v>9</v>
      </c>
      <c r="G63" s="2">
        <v>11</v>
      </c>
      <c r="H63" s="2">
        <v>13</v>
      </c>
      <c r="I63" s="2">
        <v>990</v>
      </c>
      <c r="J63" s="2">
        <v>24</v>
      </c>
      <c r="K63" s="2">
        <f t="shared" si="0"/>
        <v>15</v>
      </c>
      <c r="L63" s="6" t="s">
        <v>7</v>
      </c>
      <c r="M63" s="2">
        <v>480</v>
      </c>
    </row>
    <row r="64" spans="1:13">
      <c r="A64" s="2">
        <v>63</v>
      </c>
      <c r="B64" s="2">
        <v>584</v>
      </c>
      <c r="C64" s="3" t="s">
        <v>93</v>
      </c>
      <c r="D64" s="2" t="s">
        <v>34</v>
      </c>
      <c r="E64" s="2" t="s">
        <v>35</v>
      </c>
      <c r="F64" s="2">
        <v>9</v>
      </c>
      <c r="G64" s="2">
        <v>11</v>
      </c>
      <c r="H64" s="2">
        <v>13</v>
      </c>
      <c r="I64" s="2">
        <v>990</v>
      </c>
      <c r="J64" s="2">
        <v>10</v>
      </c>
      <c r="K64" s="2">
        <f t="shared" si="0"/>
        <v>1</v>
      </c>
      <c r="L64" s="6" t="s">
        <v>5</v>
      </c>
      <c r="M64" s="2">
        <v>-100</v>
      </c>
    </row>
    <row r="65" spans="1:13">
      <c r="A65" s="2">
        <v>64</v>
      </c>
      <c r="B65" s="2">
        <v>591</v>
      </c>
      <c r="C65" s="3" t="s">
        <v>94</v>
      </c>
      <c r="D65" s="2" t="s">
        <v>25</v>
      </c>
      <c r="E65" s="2" t="s">
        <v>26</v>
      </c>
      <c r="F65" s="2">
        <v>10</v>
      </c>
      <c r="G65" s="2">
        <v>11</v>
      </c>
      <c r="H65" s="2">
        <v>13</v>
      </c>
      <c r="I65" s="2">
        <v>990</v>
      </c>
      <c r="J65" s="2">
        <v>2</v>
      </c>
      <c r="K65" s="2">
        <f t="shared" si="0"/>
        <v>-8</v>
      </c>
      <c r="L65" s="6" t="s">
        <v>23</v>
      </c>
      <c r="M65" s="2">
        <v>-20</v>
      </c>
    </row>
    <row r="66" spans="1:13">
      <c r="A66" s="2">
        <v>65</v>
      </c>
      <c r="B66" s="2">
        <v>716</v>
      </c>
      <c r="C66" s="3" t="s">
        <v>95</v>
      </c>
      <c r="D66" s="2" t="s">
        <v>25</v>
      </c>
      <c r="E66" s="2" t="s">
        <v>26</v>
      </c>
      <c r="F66" s="2">
        <v>10</v>
      </c>
      <c r="G66" s="2">
        <v>12</v>
      </c>
      <c r="H66" s="2">
        <v>14</v>
      </c>
      <c r="I66" s="2">
        <v>1080</v>
      </c>
      <c r="J66" s="2">
        <v>22</v>
      </c>
      <c r="K66" s="2">
        <f t="shared" ref="K66:K98" si="1">J66-F66</f>
        <v>12</v>
      </c>
      <c r="L66" s="6" t="s">
        <v>7</v>
      </c>
      <c r="M66" s="2">
        <v>440</v>
      </c>
    </row>
    <row r="67" spans="1:13">
      <c r="A67" s="2">
        <v>66</v>
      </c>
      <c r="B67" s="2">
        <v>337</v>
      </c>
      <c r="C67" s="3" t="s">
        <v>96</v>
      </c>
      <c r="D67" s="2" t="s">
        <v>21</v>
      </c>
      <c r="E67" s="2" t="s">
        <v>22</v>
      </c>
      <c r="F67" s="2">
        <v>10</v>
      </c>
      <c r="G67" s="2">
        <v>12</v>
      </c>
      <c r="H67" s="2">
        <v>14</v>
      </c>
      <c r="I67" s="2">
        <v>1080</v>
      </c>
      <c r="J67" s="2">
        <v>9</v>
      </c>
      <c r="K67" s="2">
        <f t="shared" si="1"/>
        <v>-1</v>
      </c>
      <c r="L67" s="6" t="s">
        <v>23</v>
      </c>
      <c r="M67" s="2">
        <v>-90</v>
      </c>
    </row>
    <row r="68" spans="1:13">
      <c r="A68" s="2">
        <v>67</v>
      </c>
      <c r="B68" s="2">
        <v>581</v>
      </c>
      <c r="C68" s="3" t="s">
        <v>97</v>
      </c>
      <c r="D68" s="2" t="s">
        <v>31</v>
      </c>
      <c r="E68" s="2" t="s">
        <v>32</v>
      </c>
      <c r="F68" s="2">
        <v>10</v>
      </c>
      <c r="G68" s="2">
        <v>12</v>
      </c>
      <c r="H68" s="2">
        <v>14</v>
      </c>
      <c r="I68" s="2">
        <v>1080</v>
      </c>
      <c r="J68" s="2">
        <v>12</v>
      </c>
      <c r="K68" s="2">
        <f t="shared" si="1"/>
        <v>2</v>
      </c>
      <c r="L68" s="6" t="s">
        <v>6</v>
      </c>
      <c r="M68" s="2">
        <v>0</v>
      </c>
    </row>
    <row r="69" spans="1:13">
      <c r="A69" s="2">
        <v>68</v>
      </c>
      <c r="B69" s="2">
        <v>347</v>
      </c>
      <c r="C69" s="3" t="s">
        <v>98</v>
      </c>
      <c r="D69" s="2" t="s">
        <v>31</v>
      </c>
      <c r="E69" s="2" t="s">
        <v>32</v>
      </c>
      <c r="F69" s="2">
        <v>10</v>
      </c>
      <c r="G69" s="2">
        <v>12</v>
      </c>
      <c r="H69" s="2">
        <v>14</v>
      </c>
      <c r="I69" s="2">
        <v>1080</v>
      </c>
      <c r="J69" s="2">
        <v>0</v>
      </c>
      <c r="K69" s="2">
        <f t="shared" si="1"/>
        <v>-10</v>
      </c>
      <c r="L69" s="6" t="s">
        <v>23</v>
      </c>
      <c r="M69" s="2">
        <v>0</v>
      </c>
    </row>
    <row r="70" spans="1:13">
      <c r="A70" s="2">
        <v>69</v>
      </c>
      <c r="B70" s="2">
        <v>730</v>
      </c>
      <c r="C70" s="3" t="s">
        <v>99</v>
      </c>
      <c r="D70" s="2" t="s">
        <v>31</v>
      </c>
      <c r="E70" s="2" t="s">
        <v>32</v>
      </c>
      <c r="F70" s="2">
        <v>11</v>
      </c>
      <c r="G70" s="2">
        <v>13</v>
      </c>
      <c r="H70" s="2">
        <v>15</v>
      </c>
      <c r="I70" s="2">
        <v>1170</v>
      </c>
      <c r="J70" s="2">
        <v>7</v>
      </c>
      <c r="K70" s="2">
        <f t="shared" si="1"/>
        <v>-4</v>
      </c>
      <c r="L70" s="6" t="s">
        <v>23</v>
      </c>
      <c r="M70" s="2">
        <v>-70</v>
      </c>
    </row>
    <row r="71" spans="1:13">
      <c r="A71" s="2">
        <v>70</v>
      </c>
      <c r="B71" s="2">
        <v>598</v>
      </c>
      <c r="C71" s="3" t="s">
        <v>100</v>
      </c>
      <c r="D71" s="2" t="s">
        <v>34</v>
      </c>
      <c r="E71" s="2" t="s">
        <v>35</v>
      </c>
      <c r="F71" s="2">
        <v>11</v>
      </c>
      <c r="G71" s="2">
        <v>12</v>
      </c>
      <c r="H71" s="2">
        <v>15</v>
      </c>
      <c r="I71" s="2">
        <v>1080</v>
      </c>
      <c r="J71" s="2">
        <v>4</v>
      </c>
      <c r="K71" s="2">
        <f t="shared" si="1"/>
        <v>-7</v>
      </c>
      <c r="L71" s="6" t="s">
        <v>23</v>
      </c>
      <c r="M71" s="2">
        <v>-40</v>
      </c>
    </row>
    <row r="72" spans="1:13">
      <c r="A72" s="2">
        <v>71</v>
      </c>
      <c r="B72" s="2">
        <v>339</v>
      </c>
      <c r="C72" s="3" t="s">
        <v>101</v>
      </c>
      <c r="D72" s="2" t="s">
        <v>31</v>
      </c>
      <c r="E72" s="2" t="s">
        <v>32</v>
      </c>
      <c r="F72" s="2">
        <v>12</v>
      </c>
      <c r="G72" s="2">
        <v>14</v>
      </c>
      <c r="H72" s="2">
        <v>16</v>
      </c>
      <c r="I72" s="2">
        <v>1260</v>
      </c>
      <c r="J72" s="2">
        <v>14</v>
      </c>
      <c r="K72" s="2">
        <f t="shared" si="1"/>
        <v>2</v>
      </c>
      <c r="L72" s="6" t="s">
        <v>6</v>
      </c>
      <c r="M72" s="2">
        <v>0</v>
      </c>
    </row>
    <row r="73" spans="1:13">
      <c r="A73" s="2">
        <v>72</v>
      </c>
      <c r="B73" s="2">
        <v>357</v>
      </c>
      <c r="C73" s="3" t="s">
        <v>102</v>
      </c>
      <c r="D73" s="2" t="s">
        <v>31</v>
      </c>
      <c r="E73" s="2" t="s">
        <v>32</v>
      </c>
      <c r="F73" s="2">
        <v>13</v>
      </c>
      <c r="G73" s="2">
        <v>15</v>
      </c>
      <c r="H73" s="2">
        <v>18</v>
      </c>
      <c r="I73" s="2">
        <v>1350</v>
      </c>
      <c r="J73" s="2">
        <v>2</v>
      </c>
      <c r="K73" s="2">
        <f t="shared" si="1"/>
        <v>-11</v>
      </c>
      <c r="L73" s="6" t="s">
        <v>23</v>
      </c>
      <c r="M73" s="2">
        <v>-20</v>
      </c>
    </row>
    <row r="74" spans="1:13">
      <c r="A74" s="2">
        <v>73</v>
      </c>
      <c r="B74" s="2">
        <v>511</v>
      </c>
      <c r="C74" s="3" t="s">
        <v>103</v>
      </c>
      <c r="D74" s="2" t="s">
        <v>21</v>
      </c>
      <c r="E74" s="2" t="s">
        <v>22</v>
      </c>
      <c r="F74" s="2">
        <v>13</v>
      </c>
      <c r="G74" s="2">
        <v>15</v>
      </c>
      <c r="H74" s="2">
        <v>18</v>
      </c>
      <c r="I74" s="2">
        <v>1350</v>
      </c>
      <c r="J74" s="2">
        <v>31</v>
      </c>
      <c r="K74" s="2">
        <f t="shared" si="1"/>
        <v>18</v>
      </c>
      <c r="L74" s="6" t="s">
        <v>7</v>
      </c>
      <c r="M74" s="2">
        <v>620</v>
      </c>
    </row>
    <row r="75" spans="1:13">
      <c r="A75" s="2">
        <v>74</v>
      </c>
      <c r="B75" s="2">
        <v>582</v>
      </c>
      <c r="C75" s="3" t="s">
        <v>104</v>
      </c>
      <c r="D75" s="2" t="s">
        <v>31</v>
      </c>
      <c r="E75" s="2" t="s">
        <v>32</v>
      </c>
      <c r="F75" s="2">
        <v>14</v>
      </c>
      <c r="G75" s="2">
        <v>16</v>
      </c>
      <c r="H75" s="2">
        <v>20</v>
      </c>
      <c r="I75" s="2">
        <v>1440</v>
      </c>
      <c r="J75" s="2">
        <v>25.584</v>
      </c>
      <c r="K75" s="2">
        <f t="shared" si="1"/>
        <v>11.584</v>
      </c>
      <c r="L75" s="6" t="s">
        <v>7</v>
      </c>
      <c r="M75" s="2">
        <v>511.68</v>
      </c>
    </row>
    <row r="76" spans="1:13">
      <c r="A76" s="2">
        <v>75</v>
      </c>
      <c r="B76" s="2">
        <v>329</v>
      </c>
      <c r="C76" s="3" t="s">
        <v>105</v>
      </c>
      <c r="D76" s="2" t="s">
        <v>28</v>
      </c>
      <c r="E76" s="2" t="s">
        <v>29</v>
      </c>
      <c r="F76" s="2">
        <v>14</v>
      </c>
      <c r="G76" s="2">
        <v>17</v>
      </c>
      <c r="H76" s="2">
        <v>20</v>
      </c>
      <c r="I76" s="2">
        <v>1530</v>
      </c>
      <c r="J76" s="2">
        <v>15</v>
      </c>
      <c r="K76" s="2">
        <f t="shared" si="1"/>
        <v>1</v>
      </c>
      <c r="L76" s="6" t="s">
        <v>5</v>
      </c>
      <c r="M76" s="2">
        <v>-150</v>
      </c>
    </row>
    <row r="77" spans="1:13">
      <c r="A77" s="2">
        <v>76</v>
      </c>
      <c r="B77" s="2">
        <v>724</v>
      </c>
      <c r="C77" s="3" t="s">
        <v>106</v>
      </c>
      <c r="D77" s="2" t="s">
        <v>34</v>
      </c>
      <c r="E77" s="2" t="s">
        <v>35</v>
      </c>
      <c r="F77" s="2">
        <v>15</v>
      </c>
      <c r="G77" s="2">
        <v>17</v>
      </c>
      <c r="H77" s="2">
        <v>20</v>
      </c>
      <c r="I77" s="2">
        <v>1530</v>
      </c>
      <c r="J77" s="2">
        <v>18</v>
      </c>
      <c r="K77" s="2">
        <f t="shared" si="1"/>
        <v>3</v>
      </c>
      <c r="L77" s="6" t="s">
        <v>6</v>
      </c>
      <c r="M77" s="2">
        <v>0</v>
      </c>
    </row>
    <row r="78" spans="1:13">
      <c r="A78" s="2">
        <v>77</v>
      </c>
      <c r="B78" s="2">
        <v>578</v>
      </c>
      <c r="C78" s="3" t="s">
        <v>107</v>
      </c>
      <c r="D78" s="2" t="s">
        <v>21</v>
      </c>
      <c r="E78" s="2" t="s">
        <v>22</v>
      </c>
      <c r="F78" s="2">
        <v>15</v>
      </c>
      <c r="G78" s="2">
        <v>17</v>
      </c>
      <c r="H78" s="2">
        <v>20</v>
      </c>
      <c r="I78" s="2">
        <v>1530</v>
      </c>
      <c r="J78" s="2">
        <v>8</v>
      </c>
      <c r="K78" s="2">
        <f t="shared" si="1"/>
        <v>-7</v>
      </c>
      <c r="L78" s="6" t="s">
        <v>23</v>
      </c>
      <c r="M78" s="2">
        <v>-80</v>
      </c>
    </row>
    <row r="79" spans="1:13">
      <c r="A79" s="2">
        <v>78</v>
      </c>
      <c r="B79" s="2">
        <v>367</v>
      </c>
      <c r="C79" s="3" t="s">
        <v>108</v>
      </c>
      <c r="D79" s="2" t="s">
        <v>28</v>
      </c>
      <c r="E79" s="2" t="s">
        <v>29</v>
      </c>
      <c r="F79" s="2">
        <v>15</v>
      </c>
      <c r="G79" s="2">
        <v>17</v>
      </c>
      <c r="H79" s="2">
        <v>20</v>
      </c>
      <c r="I79" s="2">
        <v>1530</v>
      </c>
      <c r="J79" s="2">
        <v>30</v>
      </c>
      <c r="K79" s="2">
        <f t="shared" si="1"/>
        <v>15</v>
      </c>
      <c r="L79" s="6" t="s">
        <v>7</v>
      </c>
      <c r="M79" s="2">
        <v>600</v>
      </c>
    </row>
    <row r="80" spans="1:13">
      <c r="A80" s="2">
        <v>79</v>
      </c>
      <c r="B80" s="2">
        <v>513</v>
      </c>
      <c r="C80" s="3" t="s">
        <v>109</v>
      </c>
      <c r="D80" s="2" t="s">
        <v>31</v>
      </c>
      <c r="E80" s="2" t="s">
        <v>32</v>
      </c>
      <c r="F80" s="2">
        <v>15</v>
      </c>
      <c r="G80" s="2">
        <v>18</v>
      </c>
      <c r="H80" s="2">
        <v>21</v>
      </c>
      <c r="I80" s="2">
        <v>1620</v>
      </c>
      <c r="J80" s="2">
        <v>18</v>
      </c>
      <c r="K80" s="2">
        <f t="shared" si="1"/>
        <v>3</v>
      </c>
      <c r="L80" s="6" t="s">
        <v>6</v>
      </c>
      <c r="M80" s="2">
        <v>0</v>
      </c>
    </row>
    <row r="81" spans="1:13">
      <c r="A81" s="2">
        <v>80</v>
      </c>
      <c r="B81" s="2">
        <v>399</v>
      </c>
      <c r="C81" s="3" t="s">
        <v>110</v>
      </c>
      <c r="D81" s="2" t="s">
        <v>34</v>
      </c>
      <c r="E81" s="2" t="s">
        <v>35</v>
      </c>
      <c r="F81" s="2">
        <v>15</v>
      </c>
      <c r="G81" s="2">
        <v>18</v>
      </c>
      <c r="H81" s="2">
        <v>21</v>
      </c>
      <c r="I81" s="2">
        <v>1620</v>
      </c>
      <c r="J81" s="2">
        <v>8</v>
      </c>
      <c r="K81" s="2">
        <f t="shared" si="1"/>
        <v>-7</v>
      </c>
      <c r="L81" s="6" t="s">
        <v>23</v>
      </c>
      <c r="M81" s="2">
        <v>-80</v>
      </c>
    </row>
    <row r="82" spans="1:13">
      <c r="A82" s="2">
        <v>81</v>
      </c>
      <c r="B82" s="2">
        <v>707</v>
      </c>
      <c r="C82" s="3" t="s">
        <v>111</v>
      </c>
      <c r="D82" s="2" t="s">
        <v>34</v>
      </c>
      <c r="E82" s="2" t="s">
        <v>35</v>
      </c>
      <c r="F82" s="2">
        <v>16</v>
      </c>
      <c r="G82" s="2">
        <v>19</v>
      </c>
      <c r="H82" s="2">
        <v>22</v>
      </c>
      <c r="I82" s="2">
        <v>1710</v>
      </c>
      <c r="J82" s="2">
        <v>46.036</v>
      </c>
      <c r="K82" s="2">
        <f t="shared" si="1"/>
        <v>30.036</v>
      </c>
      <c r="L82" s="6" t="s">
        <v>7</v>
      </c>
      <c r="M82" s="2">
        <v>920.72</v>
      </c>
    </row>
    <row r="83" spans="1:13">
      <c r="A83" s="2">
        <v>82</v>
      </c>
      <c r="B83" s="2">
        <v>545</v>
      </c>
      <c r="C83" s="3" t="s">
        <v>112</v>
      </c>
      <c r="D83" s="2" t="s">
        <v>34</v>
      </c>
      <c r="E83" s="2" t="s">
        <v>35</v>
      </c>
      <c r="F83" s="2">
        <v>16</v>
      </c>
      <c r="G83" s="2">
        <v>19</v>
      </c>
      <c r="H83" s="2">
        <v>22</v>
      </c>
      <c r="I83" s="2">
        <v>1710</v>
      </c>
      <c r="J83" s="2">
        <v>8</v>
      </c>
      <c r="K83" s="2">
        <f t="shared" si="1"/>
        <v>-8</v>
      </c>
      <c r="L83" s="6" t="s">
        <v>23</v>
      </c>
      <c r="M83" s="2">
        <v>-80</v>
      </c>
    </row>
    <row r="84" spans="1:13">
      <c r="A84" s="2">
        <v>83</v>
      </c>
      <c r="B84" s="2">
        <v>308</v>
      </c>
      <c r="C84" s="3" t="s">
        <v>113</v>
      </c>
      <c r="D84" s="2" t="s">
        <v>21</v>
      </c>
      <c r="E84" s="2" t="s">
        <v>22</v>
      </c>
      <c r="F84" s="2">
        <v>17</v>
      </c>
      <c r="G84" s="2">
        <v>20</v>
      </c>
      <c r="H84" s="2">
        <v>22</v>
      </c>
      <c r="I84" s="2">
        <v>1800</v>
      </c>
      <c r="J84" s="2">
        <v>10</v>
      </c>
      <c r="K84" s="2">
        <f t="shared" si="1"/>
        <v>-7</v>
      </c>
      <c r="L84" s="6" t="s">
        <v>23</v>
      </c>
      <c r="M84" s="2">
        <v>-100</v>
      </c>
    </row>
    <row r="85" spans="1:13">
      <c r="A85" s="2">
        <v>84</v>
      </c>
      <c r="B85" s="2">
        <v>385</v>
      </c>
      <c r="C85" s="3" t="s">
        <v>114</v>
      </c>
      <c r="D85" s="2" t="s">
        <v>25</v>
      </c>
      <c r="E85" s="2" t="s">
        <v>26</v>
      </c>
      <c r="F85" s="2">
        <v>18</v>
      </c>
      <c r="G85" s="2">
        <v>22</v>
      </c>
      <c r="H85" s="2">
        <v>24</v>
      </c>
      <c r="I85" s="2">
        <v>1980</v>
      </c>
      <c r="J85" s="2">
        <v>40</v>
      </c>
      <c r="K85" s="2">
        <f t="shared" si="1"/>
        <v>22</v>
      </c>
      <c r="L85" s="6" t="s">
        <v>7</v>
      </c>
      <c r="M85" s="2">
        <v>800</v>
      </c>
    </row>
    <row r="86" spans="1:13">
      <c r="A86" s="2">
        <v>85</v>
      </c>
      <c r="B86" s="2">
        <v>571</v>
      </c>
      <c r="C86" s="3" t="s">
        <v>115</v>
      </c>
      <c r="D86" s="2" t="s">
        <v>34</v>
      </c>
      <c r="E86" s="2" t="s">
        <v>35</v>
      </c>
      <c r="F86" s="2">
        <v>19</v>
      </c>
      <c r="G86" s="2">
        <v>22</v>
      </c>
      <c r="H86" s="2">
        <v>24</v>
      </c>
      <c r="I86" s="2">
        <v>1980</v>
      </c>
      <c r="J86" s="2">
        <v>22</v>
      </c>
      <c r="K86" s="2">
        <f t="shared" si="1"/>
        <v>3</v>
      </c>
      <c r="L86" s="6" t="s">
        <v>6</v>
      </c>
      <c r="M86" s="2">
        <v>0</v>
      </c>
    </row>
    <row r="87" spans="1:13">
      <c r="A87" s="2">
        <v>86</v>
      </c>
      <c r="B87" s="2">
        <v>355</v>
      </c>
      <c r="C87" s="3" t="s">
        <v>116</v>
      </c>
      <c r="D87" s="2" t="s">
        <v>21</v>
      </c>
      <c r="E87" s="2" t="s">
        <v>22</v>
      </c>
      <c r="F87" s="2">
        <v>19</v>
      </c>
      <c r="G87" s="2">
        <v>22</v>
      </c>
      <c r="H87" s="2">
        <v>24</v>
      </c>
      <c r="I87" s="2">
        <v>1980</v>
      </c>
      <c r="J87" s="2">
        <v>26</v>
      </c>
      <c r="K87" s="2">
        <f t="shared" si="1"/>
        <v>7</v>
      </c>
      <c r="L87" s="6" t="s">
        <v>7</v>
      </c>
      <c r="M87" s="2">
        <v>520</v>
      </c>
    </row>
    <row r="88" spans="1:13">
      <c r="A88" s="2">
        <v>87</v>
      </c>
      <c r="B88" s="2">
        <v>585</v>
      </c>
      <c r="C88" s="3" t="s">
        <v>117</v>
      </c>
      <c r="D88" s="2" t="s">
        <v>31</v>
      </c>
      <c r="E88" s="2" t="s">
        <v>32</v>
      </c>
      <c r="F88" s="2">
        <v>25</v>
      </c>
      <c r="G88" s="2">
        <v>29</v>
      </c>
      <c r="H88" s="2">
        <v>33</v>
      </c>
      <c r="I88" s="2">
        <v>2610</v>
      </c>
      <c r="J88" s="2">
        <v>35</v>
      </c>
      <c r="K88" s="2">
        <f t="shared" si="1"/>
        <v>10</v>
      </c>
      <c r="L88" s="6" t="s">
        <v>7</v>
      </c>
      <c r="M88" s="2">
        <v>700</v>
      </c>
    </row>
    <row r="89" spans="1:13">
      <c r="A89" s="2">
        <v>88</v>
      </c>
      <c r="B89" s="2">
        <v>365</v>
      </c>
      <c r="C89" s="3" t="s">
        <v>118</v>
      </c>
      <c r="D89" s="2" t="s">
        <v>31</v>
      </c>
      <c r="E89" s="2" t="s">
        <v>32</v>
      </c>
      <c r="F89" s="2">
        <v>26</v>
      </c>
      <c r="G89" s="2">
        <v>30</v>
      </c>
      <c r="H89" s="2">
        <v>33</v>
      </c>
      <c r="I89" s="2">
        <v>2700</v>
      </c>
      <c r="J89" s="2">
        <v>25</v>
      </c>
      <c r="K89" s="2">
        <f t="shared" si="1"/>
        <v>-1</v>
      </c>
      <c r="L89" s="6" t="s">
        <v>23</v>
      </c>
      <c r="M89" s="2">
        <v>-250</v>
      </c>
    </row>
    <row r="90" spans="1:13">
      <c r="A90" s="2">
        <v>89</v>
      </c>
      <c r="B90" s="2">
        <v>351</v>
      </c>
      <c r="C90" s="3" t="s">
        <v>119</v>
      </c>
      <c r="D90" s="2" t="s">
        <v>28</v>
      </c>
      <c r="E90" s="2" t="s">
        <v>29</v>
      </c>
      <c r="F90" s="2">
        <v>26</v>
      </c>
      <c r="G90" s="2">
        <v>31</v>
      </c>
      <c r="H90" s="2">
        <v>34</v>
      </c>
      <c r="I90" s="2">
        <v>2790</v>
      </c>
      <c r="J90" s="2">
        <v>20</v>
      </c>
      <c r="K90" s="2">
        <f t="shared" si="1"/>
        <v>-6</v>
      </c>
      <c r="L90" s="6" t="s">
        <v>23</v>
      </c>
      <c r="M90" s="2">
        <v>-200</v>
      </c>
    </row>
    <row r="91" spans="1:13">
      <c r="A91" s="2">
        <v>90</v>
      </c>
      <c r="B91" s="2">
        <v>341</v>
      </c>
      <c r="C91" s="3" t="s">
        <v>120</v>
      </c>
      <c r="D91" s="2" t="s">
        <v>25</v>
      </c>
      <c r="E91" s="2" t="s">
        <v>26</v>
      </c>
      <c r="F91" s="2">
        <v>29</v>
      </c>
      <c r="G91" s="2">
        <v>34</v>
      </c>
      <c r="H91" s="2">
        <v>38</v>
      </c>
      <c r="I91" s="2">
        <v>3060</v>
      </c>
      <c r="J91" s="2">
        <v>60.5707</v>
      </c>
      <c r="K91" s="2">
        <f t="shared" si="1"/>
        <v>31.5707</v>
      </c>
      <c r="L91" s="6" t="s">
        <v>7</v>
      </c>
      <c r="M91" s="2">
        <v>1211.414</v>
      </c>
    </row>
    <row r="92" spans="1:13">
      <c r="A92" s="2">
        <v>91</v>
      </c>
      <c r="B92" s="2">
        <v>54</v>
      </c>
      <c r="C92" s="3" t="s">
        <v>121</v>
      </c>
      <c r="D92" s="2" t="s">
        <v>28</v>
      </c>
      <c r="E92" s="2" t="s">
        <v>29</v>
      </c>
      <c r="F92" s="2">
        <v>29</v>
      </c>
      <c r="G92" s="2">
        <v>34</v>
      </c>
      <c r="H92" s="2">
        <v>38</v>
      </c>
      <c r="I92" s="2">
        <v>3060</v>
      </c>
      <c r="J92" s="2">
        <v>5</v>
      </c>
      <c r="K92" s="2">
        <f t="shared" si="1"/>
        <v>-24</v>
      </c>
      <c r="L92" s="6" t="s">
        <v>23</v>
      </c>
      <c r="M92" s="2">
        <v>-50</v>
      </c>
    </row>
    <row r="93" spans="1:13">
      <c r="A93" s="2">
        <v>92</v>
      </c>
      <c r="B93" s="2">
        <v>343</v>
      </c>
      <c r="C93" s="3" t="s">
        <v>122</v>
      </c>
      <c r="D93" s="2" t="s">
        <v>31</v>
      </c>
      <c r="E93" s="2" t="s">
        <v>32</v>
      </c>
      <c r="F93" s="2">
        <v>32</v>
      </c>
      <c r="G93" s="2">
        <v>38</v>
      </c>
      <c r="H93" s="2">
        <v>42</v>
      </c>
      <c r="I93" s="2">
        <v>3420</v>
      </c>
      <c r="J93" s="2">
        <v>13.8592</v>
      </c>
      <c r="K93" s="2">
        <f t="shared" si="1"/>
        <v>-18.1408</v>
      </c>
      <c r="L93" s="6" t="s">
        <v>23</v>
      </c>
      <c r="M93" s="2">
        <v>-138.592</v>
      </c>
    </row>
    <row r="94" spans="1:13">
      <c r="A94" s="2">
        <v>93</v>
      </c>
      <c r="B94" s="2">
        <v>387</v>
      </c>
      <c r="C94" s="3" t="s">
        <v>123</v>
      </c>
      <c r="D94" s="2" t="s">
        <v>34</v>
      </c>
      <c r="E94" s="2" t="s">
        <v>35</v>
      </c>
      <c r="F94" s="2">
        <v>34</v>
      </c>
      <c r="G94" s="2">
        <v>39</v>
      </c>
      <c r="H94" s="2">
        <v>44</v>
      </c>
      <c r="I94" s="2">
        <v>3510</v>
      </c>
      <c r="J94" s="2">
        <v>36</v>
      </c>
      <c r="K94" s="2">
        <f t="shared" si="1"/>
        <v>2</v>
      </c>
      <c r="L94" s="6" t="s">
        <v>5</v>
      </c>
      <c r="M94" s="2">
        <v>-360</v>
      </c>
    </row>
    <row r="95" spans="1:13">
      <c r="A95" s="2">
        <v>94</v>
      </c>
      <c r="B95" s="2">
        <v>726</v>
      </c>
      <c r="C95" s="3" t="s">
        <v>124</v>
      </c>
      <c r="D95" s="2" t="s">
        <v>31</v>
      </c>
      <c r="E95" s="2" t="s">
        <v>32</v>
      </c>
      <c r="F95" s="2">
        <v>25</v>
      </c>
      <c r="G95" s="2">
        <v>33</v>
      </c>
      <c r="H95" s="2">
        <v>38</v>
      </c>
      <c r="I95" s="2">
        <v>2970</v>
      </c>
      <c r="J95" s="2">
        <v>23</v>
      </c>
      <c r="K95" s="2">
        <f t="shared" si="1"/>
        <v>-2</v>
      </c>
      <c r="L95" s="6" t="s">
        <v>23</v>
      </c>
      <c r="M95" s="2">
        <v>-230</v>
      </c>
    </row>
    <row r="96" spans="1:13">
      <c r="A96" s="2">
        <v>95</v>
      </c>
      <c r="B96" s="2">
        <v>307</v>
      </c>
      <c r="C96" s="3" t="s">
        <v>125</v>
      </c>
      <c r="D96" s="2" t="s">
        <v>126</v>
      </c>
      <c r="E96" s="2" t="s">
        <v>127</v>
      </c>
      <c r="F96" s="2">
        <v>245</v>
      </c>
      <c r="G96" s="2">
        <v>276</v>
      </c>
      <c r="H96" s="2">
        <v>303</v>
      </c>
      <c r="I96" s="2">
        <v>24840</v>
      </c>
      <c r="J96" s="2">
        <v>322.612</v>
      </c>
      <c r="K96" s="2">
        <f t="shared" si="1"/>
        <v>77.612</v>
      </c>
      <c r="L96" s="6" t="s">
        <v>7</v>
      </c>
      <c r="M96" s="2">
        <v>6452.24</v>
      </c>
    </row>
    <row r="97" spans="1:13">
      <c r="A97" s="2">
        <v>96</v>
      </c>
      <c r="B97" s="2">
        <v>104428</v>
      </c>
      <c r="C97" s="3" t="s">
        <v>128</v>
      </c>
      <c r="D97" s="2" t="s">
        <v>28</v>
      </c>
      <c r="E97" s="2"/>
      <c r="F97" s="2"/>
      <c r="G97" s="2"/>
      <c r="H97" s="2"/>
      <c r="I97" s="2"/>
      <c r="J97" s="2">
        <v>2</v>
      </c>
      <c r="K97" s="2">
        <f t="shared" si="1"/>
        <v>2</v>
      </c>
      <c r="L97" s="6"/>
      <c r="M97" s="2">
        <v>40</v>
      </c>
    </row>
    <row r="98" spans="1:13">
      <c r="A98" s="2">
        <v>97</v>
      </c>
      <c r="B98" s="2">
        <v>104430</v>
      </c>
      <c r="C98" s="3" t="s">
        <v>129</v>
      </c>
      <c r="D98" s="2" t="s">
        <v>34</v>
      </c>
      <c r="E98" s="2"/>
      <c r="F98" s="2"/>
      <c r="G98" s="2"/>
      <c r="H98" s="2"/>
      <c r="I98" s="2"/>
      <c r="J98" s="2">
        <v>4</v>
      </c>
      <c r="K98" s="2">
        <f t="shared" si="1"/>
        <v>4</v>
      </c>
      <c r="L98" s="6"/>
      <c r="M98" s="2">
        <v>80</v>
      </c>
    </row>
    <row r="99" spans="1:13">
      <c r="A99" s="2"/>
      <c r="B99" s="2"/>
      <c r="C99" s="3" t="s">
        <v>12</v>
      </c>
      <c r="D99" s="2"/>
      <c r="E99" s="2"/>
      <c r="F99" s="2">
        <f>SUM(F2:F98)</f>
        <v>1116</v>
      </c>
      <c r="G99" s="2">
        <f>SUM(G2:G98)</f>
        <v>1318</v>
      </c>
      <c r="H99" s="2">
        <f>SUM(H2:H98)</f>
        <v>1514</v>
      </c>
      <c r="I99" s="2">
        <f>SUM(I2:I98)</f>
        <v>118620</v>
      </c>
      <c r="J99" s="2">
        <v>1500.7579</v>
      </c>
      <c r="K99" s="2">
        <f>J99-G99</f>
        <v>182.7579</v>
      </c>
      <c r="L99" s="6" t="s">
        <v>6</v>
      </c>
      <c r="M99" s="7">
        <v>19989.382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留存原始数据</vt:lpstr>
      <vt:lpstr>发门店</vt:lpstr>
      <vt:lpstr>应退</vt:lpstr>
      <vt:lpstr>发厂家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2018-12-27T08:11:00Z</dcterms:created>
  <dcterms:modified xsi:type="dcterms:W3CDTF">2019-01-07T06:33:34Z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