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firstSheet="1" activeTab="2"/>
  </bookViews>
  <sheets>
    <sheet name="政策明细表（原始表）" sheetId="1" state="hidden" r:id="rId1"/>
    <sheet name="政策明细表 (2)" sheetId="3" r:id="rId2"/>
    <sheet name="任务明细表" sheetId="2" r:id="rId3"/>
    <sheet name="任务明细表 (2)" sheetId="4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任务明细表!$A$2:$Y$97</definedName>
    <definedName name="_xlnm._FilterDatabase" localSheetId="3" hidden="1">'任务明细表 (2)'!$A$2:$Y$97</definedName>
  </definedNames>
  <calcPr calcId="144525"/>
</workbook>
</file>

<file path=xl/sharedStrings.xml><?xml version="1.0" encoding="utf-8"?>
<sst xmlns="http://schemas.openxmlformats.org/spreadsheetml/2006/main" count="216">
  <si>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</si>
  <si>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</si>
  <si>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</si>
  <si>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</si>
  <si>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</si>
  <si>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</si>
  <si>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</si>
  <si>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</si>
  <si>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</si>
  <si>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</si>
  <si>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</si>
  <si>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</si>
  <si>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</si>
  <si>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</si>
  <si>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</si>
  <si>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</si>
  <si>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</si>
  <si>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</si>
  <si>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</si>
  <si>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</si>
  <si>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</si>
  <si>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</si>
  <si>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</si>
  <si>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</si>
  <si>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</si>
  <si>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</si>
  <si>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</si>
  <si>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</si>
  <si>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</si>
  <si>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</si>
  <si>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</si>
  <si>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</si>
  <si>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</si>
  <si>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</si>
  <si>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</si>
  <si>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</si>
  <si>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</si>
  <si>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</si>
  <si>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</si>
  <si>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</si>
  <si>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</si>
  <si>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</si>
  <si>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</si>
  <si>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</si>
  <si>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</si>
  <si>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</si>
  <si>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</si>
  <si>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</si>
  <si>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</si>
  <si>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</si>
  <si>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</si>
  <si>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</si>
  <si>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</si>
  <si>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</si>
  <si>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</si>
  <si>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</si>
  <si>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</si>
  <si>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</si>
  <si>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</si>
  <si>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</si>
  <si>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</si>
  <si>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</si>
  <si>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</si>
  <si>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</si>
  <si>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</si>
  <si>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</si>
  <si>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</si>
  <si>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</si>
  <si>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</si>
  <si>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</si>
  <si>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</si>
  <si>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</si>
  <si>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</si>
  <si>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</si>
  <si>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</si>
  <si>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</si>
  <si>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处罚标准</t>
  </si>
  <si>
    <t>任务参考数据来源</t>
  </si>
  <si>
    <t>挑战档提成</t>
  </si>
  <si>
    <t>2.5元/盒</t>
  </si>
  <si>
    <t>3.5元/盒</t>
  </si>
  <si>
    <t>对未完成基础任务的差额部分处罚0.8元/盒</t>
  </si>
  <si>
    <t>环比数据</t>
  </si>
  <si>
    <t>2元/盒</t>
  </si>
  <si>
    <t>对未完成基础任务的差额部分处罚0.6元/盒</t>
  </si>
  <si>
    <t>同比数据</t>
  </si>
  <si>
    <t>对未完成基础任务的差额部分处罚0.4元/盒</t>
  </si>
  <si>
    <t>1.5元/盒</t>
  </si>
  <si>
    <t>完成基础档盒数不处罚，未完成基础档，差额部分按8/盒处罚</t>
  </si>
  <si>
    <t>完成基础档盒数不处罚，未完成基础档，差额部分按3/盒处罚</t>
  </si>
  <si>
    <t>未完成基础档按差额部分2%进行处罚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</si>
  <si>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</si>
  <si>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</si>
  <si>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</si>
  <si>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</si>
  <si>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</si>
  <si>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门店ID</t>
  </si>
  <si>
    <t>门店名称</t>
  </si>
  <si>
    <t>类型</t>
  </si>
  <si>
    <t>片区分类</t>
  </si>
  <si>
    <t>旗舰店</t>
  </si>
  <si>
    <t>旗舰片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</si>
  <si>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</si>
  <si>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</si>
  <si>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</si>
  <si>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</si>
  <si>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</si>
  <si>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</si>
  <si>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</si>
  <si>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</si>
  <si>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</si>
  <si>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</si>
  <si>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</si>
  <si>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</si>
  <si>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</si>
  <si>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</si>
  <si>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</si>
  <si>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</si>
  <si>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城中片区</t>
  </si>
  <si>
    <t>光华村街药店</t>
  </si>
  <si>
    <t>通盈街药店</t>
  </si>
  <si>
    <t>武侯区顺和街店</t>
  </si>
  <si>
    <t>锦江区楠丰路店</t>
  </si>
  <si>
    <t>大邑县晋原镇内蒙古桃源店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</si>
  <si>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</si>
  <si>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</si>
  <si>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</si>
  <si>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</si>
  <si>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</si>
  <si>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</si>
  <si>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</si>
  <si>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</si>
  <si>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</si>
  <si>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</si>
  <si>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</si>
  <si>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</si>
  <si>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</si>
  <si>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</si>
  <si>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</si>
  <si>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</si>
  <si>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</si>
  <si>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</si>
  <si>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</si>
  <si>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</si>
  <si>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</si>
  <si>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</si>
  <si>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</si>
  <si>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</si>
  <si>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</si>
  <si>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</si>
  <si>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</si>
  <si>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</si>
  <si>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</si>
  <si>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</si>
  <si>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</si>
  <si>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</si>
  <si>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</si>
  <si>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</si>
  <si>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</si>
  <si>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</si>
  <si>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</si>
  <si>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</si>
  <si>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</si>
  <si>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</si>
  <si>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</si>
  <si>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</si>
  <si>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</si>
  <si>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</si>
  <si>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</si>
  <si>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</si>
  <si>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</si>
  <si>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</si>
  <si>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</si>
  <si>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</si>
  <si>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</si>
  <si>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</si>
  <si>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</si>
  <si>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</si>
  <si>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</si>
  <si>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</si>
  <si>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</si>
  <si>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</si>
  <si>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</si>
  <si>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</si>
  <si>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</si>
  <si>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</si>
  <si>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</si>
  <si>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</si>
  <si>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</si>
  <si>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</si>
  <si>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</si>
  <si>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</si>
  <si>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</si>
  <si>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</si>
  <si>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</si>
  <si>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</si>
  <si>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</si>
  <si>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</si>
  <si>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</si>
  <si>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</si>
  <si>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</si>
  <si>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</si>
  <si>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</si>
  <si>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</si>
  <si>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感冒清热</t>
  </si>
  <si>
    <t>六位地黄丸</t>
  </si>
  <si>
    <t>补肾</t>
  </si>
  <si>
    <t>T</t>
  </si>
  <si>
    <t>A1</t>
  </si>
  <si>
    <t>A2</t>
  </si>
  <si>
    <t>B1</t>
  </si>
  <si>
    <t>B2</t>
  </si>
  <si>
    <t xml:space="preserve">B2 </t>
  </si>
  <si>
    <t>C1</t>
  </si>
  <si>
    <t>C2</t>
  </si>
  <si>
    <t>备注：大部分品种基础任务都按同期或环比揱为基础任务，无大额增长。新店及去年装修无数据门店根据上两月销售及门店类型制定。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</si>
</sst>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);[Red]\(0.00\)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2"/>
      <name val="宋体"/>
      <charset val="0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3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20" borderId="10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1" fillId="25" borderId="12" applyNumberFormat="0" applyAlignment="0" applyProtection="0">
      <alignment vertical="center"/>
    </xf>
    <xf numFmtId="0" fontId="42" fillId="25" borderId="8" applyNumberFormat="0" applyAlignment="0" applyProtection="0">
      <alignment vertical="center"/>
    </xf>
    <xf numFmtId="0" fontId="43" fillId="26" borderId="13" applyNumberForma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9" fontId="12" fillId="0" borderId="1" xfId="11" applyFont="1" applyFill="1" applyBorder="1" applyAlignment="1">
      <alignment horizontal="center" vertical="center"/>
    </xf>
    <xf numFmtId="9" fontId="12" fillId="0" borderId="1" xfId="11" applyNumberFormat="1" applyFont="1" applyFill="1" applyBorder="1" applyAlignment="1">
      <alignment horizontal="center" vertical="center" wrapText="1"/>
    </xf>
    <xf numFmtId="9" fontId="12" fillId="0" borderId="1" xfId="11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2" fillId="0" borderId="1" xfId="11" applyFont="1" applyBorder="1" applyAlignment="1">
      <alignment horizontal="center" vertical="center"/>
    </xf>
    <xf numFmtId="9" fontId="22" fillId="0" borderId="1" xfId="1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/>
    </xf>
    <xf numFmtId="9" fontId="8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9" fontId="6" fillId="0" borderId="1" xfId="11" applyNumberFormat="1" applyFont="1" applyFill="1" applyBorder="1" applyAlignment="1">
      <alignment horizontal="center" vertical="center"/>
    </xf>
    <xf numFmtId="0" fontId="8" fillId="5" borderId="1" xfId="1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1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/>
    </xf>
    <xf numFmtId="0" fontId="25" fillId="0" borderId="5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5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20998;&#31867;&#35843;&#25972;2018.6&#2603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4863;&#20882;\&#24863;&#20882;&#65288;17&#24180;10&#2637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27688;&#31958;\&#27688;&#3195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&#36824;&#23569;&#20025;&#38144;&#21806;&#65288;9&#2637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7325;&#28857;&#21697;&#31181;\10&#26376;&#37325;&#28857;\&#19977;\&#34917;&#32958;&#31995;&#21015;&#25968;&#25454;\2017&#24180;&#34917;&#32958;&#31867;&#210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销售额
分类</v>
          </cell>
          <cell r="F2" t="str">
            <v>销售额
分类</v>
          </cell>
        </row>
        <row r="3">
          <cell r="B3">
            <v>52</v>
          </cell>
          <cell r="C3" t="str">
            <v>崇州中心店</v>
          </cell>
          <cell r="D3" t="str">
            <v>城郊二片区</v>
          </cell>
          <cell r="E3" t="str">
            <v>B</v>
          </cell>
          <cell r="F3" t="str">
            <v>B1</v>
          </cell>
        </row>
        <row r="4">
          <cell r="B4">
            <v>54</v>
          </cell>
          <cell r="C4" t="str">
            <v>怀远店</v>
          </cell>
          <cell r="D4" t="str">
            <v>城郊二片区</v>
          </cell>
          <cell r="E4" t="str">
            <v>B</v>
          </cell>
          <cell r="F4" t="str">
            <v>B1</v>
          </cell>
        </row>
        <row r="5">
          <cell r="B5">
            <v>329</v>
          </cell>
          <cell r="C5" t="str">
            <v>温江店</v>
          </cell>
          <cell r="D5" t="str">
            <v>城郊二片区</v>
          </cell>
          <cell r="E5" t="str">
            <v>A</v>
          </cell>
          <cell r="F5" t="str">
            <v>A2</v>
          </cell>
        </row>
        <row r="6">
          <cell r="B6">
            <v>351</v>
          </cell>
          <cell r="C6" t="str">
            <v>都江堰药店</v>
          </cell>
          <cell r="D6" t="str">
            <v>城郊二片区</v>
          </cell>
          <cell r="E6" t="str">
            <v>B</v>
          </cell>
          <cell r="F6" t="str">
            <v>B1</v>
          </cell>
        </row>
        <row r="7">
          <cell r="B7">
            <v>367</v>
          </cell>
          <cell r="C7" t="str">
            <v>金带街药店</v>
          </cell>
          <cell r="D7" t="str">
            <v>城郊二片区</v>
          </cell>
          <cell r="E7" t="str">
            <v>B</v>
          </cell>
          <cell r="F7" t="str">
            <v>B2</v>
          </cell>
        </row>
        <row r="8">
          <cell r="B8">
            <v>587</v>
          </cell>
          <cell r="C8" t="str">
            <v>都江堰景中路店</v>
          </cell>
          <cell r="D8" t="str">
            <v>城郊二片区</v>
          </cell>
          <cell r="E8" t="str">
            <v>B</v>
          </cell>
          <cell r="F8" t="str">
            <v>B1</v>
          </cell>
        </row>
        <row r="9">
          <cell r="B9">
            <v>704</v>
          </cell>
          <cell r="C9" t="str">
            <v>都江堰奎光路中段药店</v>
          </cell>
          <cell r="D9" t="str">
            <v>城郊二片区</v>
          </cell>
          <cell r="E9" t="str">
            <v>B</v>
          </cell>
          <cell r="F9" t="str">
            <v>B2 </v>
          </cell>
        </row>
        <row r="10">
          <cell r="B10">
            <v>56</v>
          </cell>
          <cell r="C10" t="str">
            <v>三江店</v>
          </cell>
          <cell r="D10" t="str">
            <v>城郊二片区</v>
          </cell>
          <cell r="E10" t="str">
            <v>C</v>
          </cell>
          <cell r="F10" t="str">
            <v>C1</v>
          </cell>
        </row>
        <row r="11">
          <cell r="B11">
            <v>738</v>
          </cell>
          <cell r="C11" t="str">
            <v>都江堰市蒲阳路药店</v>
          </cell>
          <cell r="D11" t="str">
            <v>城郊二片区</v>
          </cell>
          <cell r="E11" t="str">
            <v>C</v>
          </cell>
          <cell r="F11" t="str">
            <v>C1</v>
          </cell>
        </row>
        <row r="12">
          <cell r="B12">
            <v>706</v>
          </cell>
          <cell r="C12" t="str">
            <v>都江堰幸福镇翔凤路药店</v>
          </cell>
          <cell r="D12" t="str">
            <v>城郊二片区</v>
          </cell>
          <cell r="E12" t="str">
            <v>C</v>
          </cell>
          <cell r="F12" t="str">
            <v>C2</v>
          </cell>
        </row>
        <row r="13">
          <cell r="B13">
            <v>710</v>
          </cell>
          <cell r="C13" t="str">
            <v>都江堰市蒲阳镇堰问道西路药店</v>
          </cell>
          <cell r="D13" t="str">
            <v>城郊二片区</v>
          </cell>
          <cell r="E13" t="str">
            <v>C</v>
          </cell>
          <cell r="F13" t="str">
            <v>C2</v>
          </cell>
        </row>
        <row r="14">
          <cell r="B14">
            <v>713</v>
          </cell>
          <cell r="C14" t="str">
            <v>都江堰聚源镇药店</v>
          </cell>
          <cell r="D14" t="str">
            <v>城郊二片区</v>
          </cell>
          <cell r="E14" t="str">
            <v>C</v>
          </cell>
          <cell r="F14" t="str">
            <v>C2</v>
          </cell>
        </row>
        <row r="15">
          <cell r="B15">
            <v>754</v>
          </cell>
          <cell r="C15" t="str">
            <v>崇州尚贤坊街店</v>
          </cell>
          <cell r="D15" t="str">
            <v>城郊二片区</v>
          </cell>
          <cell r="E15" t="str">
            <v>C</v>
          </cell>
          <cell r="F15" t="str">
            <v>C1</v>
          </cell>
        </row>
        <row r="16">
          <cell r="B16">
            <v>755</v>
          </cell>
          <cell r="C16" t="str">
            <v>鱼凫路</v>
          </cell>
          <cell r="D16" t="str">
            <v>城郊二片区</v>
          </cell>
          <cell r="E16" t="str">
            <v>C</v>
          </cell>
          <cell r="F16" t="str">
            <v>C2</v>
          </cell>
        </row>
        <row r="17">
          <cell r="B17">
            <v>341</v>
          </cell>
          <cell r="C17" t="str">
            <v>邛崃中心药店</v>
          </cell>
          <cell r="D17" t="str">
            <v>城郊一片区</v>
          </cell>
          <cell r="E17" t="str">
            <v>A</v>
          </cell>
          <cell r="F17" t="str">
            <v>A1</v>
          </cell>
        </row>
        <row r="18">
          <cell r="B18">
            <v>385</v>
          </cell>
          <cell r="C18" t="str">
            <v>五津西路药店</v>
          </cell>
          <cell r="D18" t="str">
            <v>城郊一片区</v>
          </cell>
          <cell r="E18" t="str">
            <v>A</v>
          </cell>
          <cell r="F18" t="str">
            <v>A1</v>
          </cell>
        </row>
        <row r="19">
          <cell r="B19">
            <v>514</v>
          </cell>
          <cell r="C19" t="str">
            <v>新津邓双镇岷江店</v>
          </cell>
          <cell r="D19" t="str">
            <v>城郊一片区</v>
          </cell>
          <cell r="E19" t="str">
            <v>A</v>
          </cell>
          <cell r="F19" t="str">
            <v>A2</v>
          </cell>
        </row>
        <row r="20">
          <cell r="B20">
            <v>591</v>
          </cell>
          <cell r="C20" t="str">
            <v>邛崃市临邛镇长安大道药店</v>
          </cell>
          <cell r="D20" t="str">
            <v>城郊一片区</v>
          </cell>
          <cell r="E20" t="str">
            <v>B</v>
          </cell>
          <cell r="F20" t="str">
            <v>B2</v>
          </cell>
        </row>
        <row r="21">
          <cell r="B21">
            <v>721</v>
          </cell>
          <cell r="C21" t="str">
            <v>邛崃市临邛镇洪川小区药店</v>
          </cell>
          <cell r="D21" t="str">
            <v>城郊一片区</v>
          </cell>
          <cell r="E21" t="str">
            <v>B</v>
          </cell>
          <cell r="F21" t="str">
            <v>B2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 t="str">
            <v>B</v>
          </cell>
          <cell r="F22" t="str">
            <v>B2</v>
          </cell>
        </row>
        <row r="23">
          <cell r="B23">
            <v>371</v>
          </cell>
          <cell r="C23" t="str">
            <v>兴义镇万兴路药店</v>
          </cell>
          <cell r="D23" t="str">
            <v>城郊一片区</v>
          </cell>
          <cell r="E23" t="str">
            <v>C</v>
          </cell>
          <cell r="F23" t="str">
            <v>C1</v>
          </cell>
        </row>
        <row r="24">
          <cell r="B24">
            <v>539</v>
          </cell>
          <cell r="C24" t="str">
            <v>大邑县晋原镇子龙路店</v>
          </cell>
          <cell r="D24" t="str">
            <v>城郊一片区</v>
          </cell>
          <cell r="E24" t="str">
            <v>C</v>
          </cell>
          <cell r="F24" t="str">
            <v>C1</v>
          </cell>
        </row>
        <row r="25">
          <cell r="B25">
            <v>549</v>
          </cell>
          <cell r="C25" t="str">
            <v>大邑县晋源镇东壕沟段药店</v>
          </cell>
          <cell r="D25" t="str">
            <v>城郊一片区</v>
          </cell>
          <cell r="E25" t="str">
            <v>C</v>
          </cell>
          <cell r="F25" t="str">
            <v>C1</v>
          </cell>
        </row>
        <row r="26">
          <cell r="B26">
            <v>716</v>
          </cell>
          <cell r="C26" t="str">
            <v>大邑县沙渠镇方圆路药店</v>
          </cell>
          <cell r="D26" t="str">
            <v>城郊一片区</v>
          </cell>
          <cell r="E26" t="str">
            <v>C</v>
          </cell>
          <cell r="F26" t="str">
            <v>C1</v>
          </cell>
        </row>
        <row r="27">
          <cell r="B27">
            <v>717</v>
          </cell>
          <cell r="C27" t="str">
            <v>大邑县晋原镇通达东路五段药店</v>
          </cell>
          <cell r="D27" t="str">
            <v>城郊一片区</v>
          </cell>
          <cell r="E27" t="str">
            <v>B</v>
          </cell>
          <cell r="F27" t="str">
            <v>B2</v>
          </cell>
        </row>
        <row r="28">
          <cell r="B28">
            <v>732</v>
          </cell>
          <cell r="C28" t="str">
            <v>邛崃市羊安镇永康大道药店</v>
          </cell>
          <cell r="D28" t="str">
            <v>城郊一片区</v>
          </cell>
          <cell r="E28" t="str">
            <v>C</v>
          </cell>
          <cell r="F28" t="str">
            <v>C1</v>
          </cell>
        </row>
        <row r="29">
          <cell r="B29">
            <v>594</v>
          </cell>
          <cell r="C29" t="str">
            <v>大邑县安仁镇千禧街药店</v>
          </cell>
          <cell r="D29" t="str">
            <v>城郊一片区</v>
          </cell>
          <cell r="E29" t="str">
            <v>C</v>
          </cell>
          <cell r="F29" t="str">
            <v>C2</v>
          </cell>
        </row>
        <row r="30">
          <cell r="B30">
            <v>720</v>
          </cell>
          <cell r="C30" t="str">
            <v>大邑县新场镇文昌街药店</v>
          </cell>
          <cell r="D30" t="str">
            <v>城郊一片区</v>
          </cell>
          <cell r="E30" t="str">
            <v>C</v>
          </cell>
          <cell r="F30" t="str">
            <v>C2</v>
          </cell>
        </row>
        <row r="31">
          <cell r="B31">
            <v>748</v>
          </cell>
          <cell r="C31" t="str">
            <v>大邑东街店</v>
          </cell>
          <cell r="D31" t="str">
            <v>城郊一片区</v>
          </cell>
          <cell r="E31" t="str">
            <v>C</v>
          </cell>
          <cell r="F31" t="str">
            <v>C2</v>
          </cell>
        </row>
        <row r="32">
          <cell r="B32">
            <v>337</v>
          </cell>
          <cell r="C32" t="str">
            <v>浆洗街药店</v>
          </cell>
          <cell r="D32" t="str">
            <v>城中片区</v>
          </cell>
          <cell r="E32" t="str">
            <v>A</v>
          </cell>
          <cell r="F32" t="str">
            <v>A1</v>
          </cell>
        </row>
        <row r="33">
          <cell r="B33">
            <v>517</v>
          </cell>
          <cell r="C33" t="str">
            <v>青羊区北东街店</v>
          </cell>
          <cell r="D33" t="str">
            <v>城中片区</v>
          </cell>
          <cell r="E33" t="str">
            <v>A</v>
          </cell>
          <cell r="F33" t="str">
            <v>A1</v>
          </cell>
        </row>
        <row r="34">
          <cell r="B34">
            <v>308</v>
          </cell>
          <cell r="C34" t="str">
            <v>红星店</v>
          </cell>
          <cell r="D34" t="str">
            <v>城中片区</v>
          </cell>
          <cell r="E34" t="str">
            <v>A</v>
          </cell>
          <cell r="F34" t="str">
            <v>A2</v>
          </cell>
        </row>
        <row r="35">
          <cell r="B35">
            <v>742</v>
          </cell>
          <cell r="C35" t="str">
            <v>锦江区庆云南街药店</v>
          </cell>
          <cell r="D35" t="str">
            <v>城中片区</v>
          </cell>
          <cell r="E35" t="str">
            <v>A</v>
          </cell>
          <cell r="F35" t="str">
            <v>A2</v>
          </cell>
        </row>
        <row r="36">
          <cell r="B36">
            <v>349</v>
          </cell>
          <cell r="C36" t="str">
            <v>人民中路店</v>
          </cell>
          <cell r="D36" t="str">
            <v>城中片区</v>
          </cell>
          <cell r="E36" t="str">
            <v>B</v>
          </cell>
          <cell r="F36" t="str">
            <v>B1</v>
          </cell>
        </row>
        <row r="37">
          <cell r="B37">
            <v>355</v>
          </cell>
          <cell r="C37" t="str">
            <v>双林路药店</v>
          </cell>
          <cell r="D37" t="str">
            <v>城中片区</v>
          </cell>
          <cell r="E37" t="str">
            <v>A</v>
          </cell>
          <cell r="F37" t="str">
            <v>A2</v>
          </cell>
        </row>
        <row r="38">
          <cell r="B38">
            <v>373</v>
          </cell>
          <cell r="C38" t="str">
            <v>通盈街药店</v>
          </cell>
          <cell r="D38" t="str">
            <v>城中片区</v>
          </cell>
          <cell r="E38" t="str">
            <v>B</v>
          </cell>
          <cell r="F38" t="str">
            <v>B1</v>
          </cell>
        </row>
        <row r="39">
          <cell r="B39">
            <v>391</v>
          </cell>
          <cell r="C39" t="str">
            <v>金丝街药店</v>
          </cell>
          <cell r="D39" t="str">
            <v>城中片区</v>
          </cell>
          <cell r="E39" t="str">
            <v>B</v>
          </cell>
          <cell r="F39" t="str">
            <v>B1</v>
          </cell>
        </row>
        <row r="40">
          <cell r="B40">
            <v>515</v>
          </cell>
          <cell r="C40" t="str">
            <v>成华区崔家店路药店</v>
          </cell>
          <cell r="D40" t="str">
            <v>城中片区</v>
          </cell>
          <cell r="E40" t="str">
            <v>B</v>
          </cell>
          <cell r="F40" t="str">
            <v>B1</v>
          </cell>
        </row>
        <row r="41">
          <cell r="B41">
            <v>578</v>
          </cell>
          <cell r="C41" t="str">
            <v>成华区华油路药店</v>
          </cell>
          <cell r="D41" t="str">
            <v>城中片区</v>
          </cell>
          <cell r="E41" t="str">
            <v>A</v>
          </cell>
          <cell r="F41" t="str">
            <v>A2</v>
          </cell>
        </row>
        <row r="42">
          <cell r="B42">
            <v>744</v>
          </cell>
          <cell r="C42" t="str">
            <v>科华路店</v>
          </cell>
          <cell r="D42" t="str">
            <v>城中片区</v>
          </cell>
          <cell r="E42" t="str">
            <v>A</v>
          </cell>
          <cell r="F42" t="str">
            <v>A2</v>
          </cell>
        </row>
        <row r="43">
          <cell r="B43">
            <v>511</v>
          </cell>
          <cell r="C43" t="str">
            <v>成华杉板桥南一路店</v>
          </cell>
          <cell r="D43" t="str">
            <v>城中片区</v>
          </cell>
          <cell r="E43" t="str">
            <v>B</v>
          </cell>
          <cell r="F43" t="str">
            <v>B2 </v>
          </cell>
        </row>
        <row r="44">
          <cell r="B44">
            <v>572</v>
          </cell>
          <cell r="C44" t="str">
            <v>郫县郫筒镇东大街药店</v>
          </cell>
          <cell r="D44" t="str">
            <v>城中片区</v>
          </cell>
          <cell r="E44" t="str">
            <v>B</v>
          </cell>
          <cell r="F44" t="str">
            <v>B1</v>
          </cell>
        </row>
        <row r="45">
          <cell r="B45">
            <v>747</v>
          </cell>
          <cell r="C45" t="str">
            <v>郫县一环路东南段店</v>
          </cell>
          <cell r="D45" t="str">
            <v>城中片区</v>
          </cell>
          <cell r="E45" t="str">
            <v>C</v>
          </cell>
          <cell r="F45" t="str">
            <v>C1</v>
          </cell>
        </row>
        <row r="46">
          <cell r="B46">
            <v>718</v>
          </cell>
          <cell r="C46" t="str">
            <v>龙泉驿生路店</v>
          </cell>
          <cell r="D46" t="str">
            <v>城中片区</v>
          </cell>
          <cell r="E46" t="str">
            <v>C</v>
          </cell>
          <cell r="F46" t="str">
            <v>C2</v>
          </cell>
        </row>
        <row r="47">
          <cell r="B47">
            <v>723</v>
          </cell>
          <cell r="C47" t="str">
            <v>锦江区柳翠路药店</v>
          </cell>
          <cell r="D47" t="str">
            <v>城中片区</v>
          </cell>
          <cell r="E47" t="str">
            <v>C</v>
          </cell>
          <cell r="F47" t="str">
            <v>C2</v>
          </cell>
        </row>
        <row r="48">
          <cell r="B48">
            <v>571</v>
          </cell>
          <cell r="C48" t="str">
            <v>高新区民丰大道西段药店</v>
          </cell>
          <cell r="D48" t="str">
            <v>东南片区</v>
          </cell>
          <cell r="E48" t="str">
            <v>A</v>
          </cell>
          <cell r="F48" t="str">
            <v>A1</v>
          </cell>
        </row>
        <row r="49">
          <cell r="B49">
            <v>712</v>
          </cell>
          <cell r="C49" t="str">
            <v>成华区华泰路药店</v>
          </cell>
          <cell r="D49" t="str">
            <v>东南片区</v>
          </cell>
          <cell r="E49" t="str">
            <v>A</v>
          </cell>
          <cell r="F49" t="str">
            <v>A1</v>
          </cell>
        </row>
        <row r="50">
          <cell r="B50">
            <v>750</v>
          </cell>
          <cell r="C50" t="str">
            <v>成汉南路店</v>
          </cell>
          <cell r="D50" t="str">
            <v>东南片区</v>
          </cell>
          <cell r="E50" t="str">
            <v>A</v>
          </cell>
          <cell r="F50" t="str">
            <v>A1</v>
          </cell>
        </row>
        <row r="51">
          <cell r="B51">
            <v>387</v>
          </cell>
          <cell r="C51" t="str">
            <v>新乐中街药店</v>
          </cell>
          <cell r="D51" t="str">
            <v>东南片区</v>
          </cell>
          <cell r="E51" t="str">
            <v>A</v>
          </cell>
          <cell r="F51" t="str">
            <v>A1</v>
          </cell>
        </row>
        <row r="52">
          <cell r="B52">
            <v>541</v>
          </cell>
          <cell r="C52" t="str">
            <v>高新区府城大道西段店</v>
          </cell>
          <cell r="D52" t="str">
            <v>东南片区</v>
          </cell>
          <cell r="E52" t="str">
            <v>A</v>
          </cell>
          <cell r="F52" t="str">
            <v>A1</v>
          </cell>
        </row>
        <row r="53">
          <cell r="B53">
            <v>546</v>
          </cell>
          <cell r="C53" t="str">
            <v>锦江区楠丰路店</v>
          </cell>
          <cell r="D53" t="str">
            <v>东南片区</v>
          </cell>
          <cell r="E53" t="str">
            <v>A</v>
          </cell>
          <cell r="F53" t="str">
            <v>A2</v>
          </cell>
        </row>
        <row r="54">
          <cell r="B54">
            <v>707</v>
          </cell>
          <cell r="C54" t="str">
            <v>成华区万科路药店</v>
          </cell>
          <cell r="D54" t="str">
            <v>东南片区</v>
          </cell>
          <cell r="E54" t="str">
            <v>A</v>
          </cell>
          <cell r="F54" t="str">
            <v>A2</v>
          </cell>
        </row>
        <row r="55">
          <cell r="B55">
            <v>377</v>
          </cell>
          <cell r="C55" t="str">
            <v>新园大道药店</v>
          </cell>
          <cell r="D55" t="str">
            <v>东南片区</v>
          </cell>
          <cell r="E55" t="str">
            <v>B</v>
          </cell>
          <cell r="F55" t="str">
            <v>B1</v>
          </cell>
        </row>
        <row r="56">
          <cell r="B56">
            <v>399</v>
          </cell>
          <cell r="C56" t="str">
            <v>高新天久北巷药店</v>
          </cell>
          <cell r="D56" t="str">
            <v>东南片区</v>
          </cell>
          <cell r="E56" t="str">
            <v>B</v>
          </cell>
          <cell r="F56" t="str">
            <v>B1</v>
          </cell>
        </row>
        <row r="57">
          <cell r="B57">
            <v>598</v>
          </cell>
          <cell r="C57" t="str">
            <v>锦江区水杉街药店</v>
          </cell>
          <cell r="D57" t="str">
            <v>东南片区</v>
          </cell>
          <cell r="E57" t="str">
            <v>B</v>
          </cell>
          <cell r="F57" t="str">
            <v>B1</v>
          </cell>
        </row>
        <row r="58">
          <cell r="B58">
            <v>724</v>
          </cell>
          <cell r="C58" t="str">
            <v>锦江区观音桥街药店</v>
          </cell>
          <cell r="D58" t="str">
            <v>东南片区</v>
          </cell>
          <cell r="E58" t="str">
            <v>A</v>
          </cell>
          <cell r="F58" t="str">
            <v>A2</v>
          </cell>
        </row>
        <row r="59">
          <cell r="B59">
            <v>737</v>
          </cell>
          <cell r="C59" t="str">
            <v>高新区大源北街药店</v>
          </cell>
          <cell r="D59" t="str">
            <v>东南片区</v>
          </cell>
          <cell r="E59" t="str">
            <v>B</v>
          </cell>
          <cell r="F59" t="str">
            <v>B2 </v>
          </cell>
        </row>
        <row r="60">
          <cell r="B60">
            <v>545</v>
          </cell>
          <cell r="C60" t="str">
            <v>龙潭西路店</v>
          </cell>
          <cell r="D60" t="str">
            <v>东南片区</v>
          </cell>
          <cell r="E60" t="str">
            <v>C</v>
          </cell>
          <cell r="F60" t="str">
            <v>C2</v>
          </cell>
        </row>
        <row r="61">
          <cell r="B61">
            <v>573</v>
          </cell>
          <cell r="C61" t="str">
            <v>双流县西航港街道锦华路一段药店</v>
          </cell>
          <cell r="D61" t="str">
            <v>东南片区</v>
          </cell>
          <cell r="E61" t="str">
            <v>B</v>
          </cell>
          <cell r="F61" t="str">
            <v>B2 </v>
          </cell>
        </row>
        <row r="62">
          <cell r="B62">
            <v>584</v>
          </cell>
          <cell r="C62" t="str">
            <v>高新区中和街道柳荫街药店</v>
          </cell>
          <cell r="D62" t="str">
            <v>东南片区</v>
          </cell>
          <cell r="E62" t="str">
            <v>C</v>
          </cell>
          <cell r="F62" t="str">
            <v>C1</v>
          </cell>
        </row>
        <row r="63">
          <cell r="B63">
            <v>733</v>
          </cell>
          <cell r="C63" t="str">
            <v>双流县三强西路</v>
          </cell>
          <cell r="D63" t="str">
            <v>东南片区</v>
          </cell>
          <cell r="E63" t="str">
            <v>C</v>
          </cell>
          <cell r="F63" t="str">
            <v>C1</v>
          </cell>
        </row>
        <row r="64">
          <cell r="B64">
            <v>743</v>
          </cell>
          <cell r="C64" t="str">
            <v>成华区万宇路药店</v>
          </cell>
          <cell r="D64" t="str">
            <v>东南片区</v>
          </cell>
          <cell r="E64" t="str">
            <v>C</v>
          </cell>
          <cell r="F64" t="str">
            <v>C1</v>
          </cell>
        </row>
        <row r="65">
          <cell r="B65">
            <v>740</v>
          </cell>
          <cell r="C65" t="str">
            <v>成华区华康路药店</v>
          </cell>
          <cell r="D65" t="str">
            <v>东南片区</v>
          </cell>
          <cell r="E65" t="str">
            <v>C</v>
          </cell>
          <cell r="F65" t="str">
            <v>C2</v>
          </cell>
        </row>
        <row r="66">
          <cell r="B66">
            <v>753</v>
          </cell>
          <cell r="C66" t="str">
            <v>合欢树街</v>
          </cell>
          <cell r="D66" t="str">
            <v>东南片区</v>
          </cell>
          <cell r="E66" t="str">
            <v>C</v>
          </cell>
          <cell r="F66" t="str">
            <v>C2</v>
          </cell>
        </row>
        <row r="67">
          <cell r="B67">
            <v>307</v>
          </cell>
          <cell r="C67" t="str">
            <v>旗舰店</v>
          </cell>
          <cell r="D67" t="str">
            <v>旗舰片</v>
          </cell>
          <cell r="E67" t="str">
            <v>T</v>
          </cell>
          <cell r="F67" t="str">
            <v>T</v>
          </cell>
        </row>
        <row r="68">
          <cell r="B68">
            <v>343</v>
          </cell>
          <cell r="C68" t="str">
            <v>光华药店</v>
          </cell>
          <cell r="D68" t="str">
            <v>西北片区</v>
          </cell>
          <cell r="E68" t="str">
            <v>A</v>
          </cell>
          <cell r="F68" t="str">
            <v>A1</v>
          </cell>
        </row>
        <row r="69">
          <cell r="B69">
            <v>582</v>
          </cell>
          <cell r="C69" t="str">
            <v>青羊区十二桥药店</v>
          </cell>
          <cell r="D69" t="str">
            <v>西北片区</v>
          </cell>
          <cell r="E69" t="str">
            <v>A</v>
          </cell>
          <cell r="F69" t="str">
            <v>A1</v>
          </cell>
        </row>
        <row r="70">
          <cell r="B70">
            <v>311</v>
          </cell>
          <cell r="C70" t="str">
            <v>西部店</v>
          </cell>
          <cell r="D70" t="str">
            <v>西北片区</v>
          </cell>
          <cell r="E70" t="str">
            <v>B</v>
          </cell>
          <cell r="F70" t="str">
            <v>B2 </v>
          </cell>
        </row>
        <row r="71">
          <cell r="B71">
            <v>365</v>
          </cell>
          <cell r="C71" t="str">
            <v>光华村街药店</v>
          </cell>
          <cell r="D71" t="str">
            <v>西北片区</v>
          </cell>
          <cell r="E71" t="str">
            <v>A</v>
          </cell>
          <cell r="F71" t="str">
            <v>A2</v>
          </cell>
        </row>
        <row r="72">
          <cell r="B72">
            <v>581</v>
          </cell>
          <cell r="C72" t="str">
            <v>成华区二环路北四段药店（汇融名城）</v>
          </cell>
          <cell r="D72" t="str">
            <v>西北片区</v>
          </cell>
          <cell r="E72" t="str">
            <v>A</v>
          </cell>
          <cell r="F72" t="str">
            <v>A2</v>
          </cell>
        </row>
        <row r="73">
          <cell r="B73">
            <v>585</v>
          </cell>
          <cell r="C73" t="str">
            <v>成华区羊子山西路药店（兴元华盛）</v>
          </cell>
          <cell r="D73" t="str">
            <v>西北片区</v>
          </cell>
          <cell r="E73" t="str">
            <v>A</v>
          </cell>
          <cell r="F73" t="str">
            <v>A2</v>
          </cell>
        </row>
        <row r="74">
          <cell r="B74">
            <v>726</v>
          </cell>
          <cell r="C74" t="str">
            <v>金牛区交大路第三药店</v>
          </cell>
          <cell r="D74" t="str">
            <v>西北片区</v>
          </cell>
          <cell r="E74" t="str">
            <v>A</v>
          </cell>
          <cell r="F74" t="str">
            <v>A2</v>
          </cell>
        </row>
        <row r="75">
          <cell r="B75">
            <v>730</v>
          </cell>
          <cell r="C75" t="str">
            <v>新都区新繁镇繁江北路药店</v>
          </cell>
          <cell r="D75" t="str">
            <v>西北片区</v>
          </cell>
          <cell r="E75" t="str">
            <v>A</v>
          </cell>
          <cell r="F75" t="str">
            <v>A2</v>
          </cell>
        </row>
        <row r="76">
          <cell r="B76">
            <v>359</v>
          </cell>
          <cell r="C76" t="str">
            <v>枣子巷药店</v>
          </cell>
          <cell r="D76" t="str">
            <v>西北片区</v>
          </cell>
          <cell r="E76" t="str">
            <v>A</v>
          </cell>
          <cell r="F76" t="str">
            <v>A2</v>
          </cell>
        </row>
        <row r="77">
          <cell r="B77">
            <v>513</v>
          </cell>
          <cell r="C77" t="str">
            <v>武侯区顺和街店</v>
          </cell>
          <cell r="D77" t="str">
            <v>西北片区</v>
          </cell>
          <cell r="E77" t="str">
            <v>A</v>
          </cell>
          <cell r="F77" t="str">
            <v>A2</v>
          </cell>
        </row>
        <row r="78">
          <cell r="B78">
            <v>339</v>
          </cell>
          <cell r="C78" t="str">
            <v>沙河源药店</v>
          </cell>
          <cell r="D78" t="str">
            <v>西北片区</v>
          </cell>
          <cell r="E78" t="str">
            <v>B</v>
          </cell>
          <cell r="F78" t="str">
            <v>B2</v>
          </cell>
        </row>
        <row r="79">
          <cell r="B79">
            <v>347</v>
          </cell>
          <cell r="C79" t="str">
            <v>清江2店</v>
          </cell>
          <cell r="D79" t="str">
            <v>西北片区</v>
          </cell>
          <cell r="E79" t="str">
            <v>B</v>
          </cell>
          <cell r="F79" t="str">
            <v>B2</v>
          </cell>
        </row>
        <row r="80">
          <cell r="B80">
            <v>357</v>
          </cell>
          <cell r="C80" t="str">
            <v>清江东路药店</v>
          </cell>
          <cell r="D80" t="str">
            <v>西北片区</v>
          </cell>
          <cell r="E80" t="str">
            <v>B</v>
          </cell>
          <cell r="F80" t="str">
            <v>B1</v>
          </cell>
        </row>
        <row r="81">
          <cell r="B81">
            <v>379</v>
          </cell>
          <cell r="C81" t="str">
            <v>土龙路药店</v>
          </cell>
          <cell r="D81" t="str">
            <v>西北片区</v>
          </cell>
          <cell r="E81" t="str">
            <v>B</v>
          </cell>
          <cell r="F81" t="str">
            <v>B1</v>
          </cell>
        </row>
        <row r="82">
          <cell r="B82">
            <v>709</v>
          </cell>
          <cell r="C82" t="str">
            <v>新都区马超东路店</v>
          </cell>
          <cell r="D82" t="str">
            <v>西北片区</v>
          </cell>
          <cell r="E82" t="str">
            <v>B</v>
          </cell>
          <cell r="F82" t="str">
            <v>B1</v>
          </cell>
        </row>
        <row r="83">
          <cell r="B83">
            <v>745</v>
          </cell>
          <cell r="C83" t="str">
            <v>金沙路店</v>
          </cell>
          <cell r="D83" t="str">
            <v>西北片区</v>
          </cell>
          <cell r="E83" t="str">
            <v>B</v>
          </cell>
          <cell r="F83" t="str">
            <v>B2 </v>
          </cell>
        </row>
        <row r="84">
          <cell r="B84">
            <v>570</v>
          </cell>
          <cell r="C84" t="str">
            <v>青羊区浣花滨河路药店</v>
          </cell>
          <cell r="D84" t="str">
            <v>西北片区</v>
          </cell>
          <cell r="E84" t="str">
            <v>B</v>
          </cell>
          <cell r="F84" t="str">
            <v>B2 </v>
          </cell>
        </row>
        <row r="85">
          <cell r="B85">
            <v>727</v>
          </cell>
          <cell r="C85" t="str">
            <v>金牛区黄苑东街药店</v>
          </cell>
          <cell r="D85" t="str">
            <v>西北片区</v>
          </cell>
          <cell r="E85" t="str">
            <v>B</v>
          </cell>
          <cell r="F85" t="str">
            <v>B2 </v>
          </cell>
        </row>
        <row r="86">
          <cell r="B86">
            <v>741</v>
          </cell>
          <cell r="C86" t="str">
            <v>成华区新怡路店</v>
          </cell>
          <cell r="D86" t="str">
            <v>西北片区</v>
          </cell>
          <cell r="E86" t="str">
            <v>C</v>
          </cell>
          <cell r="F86" t="str">
            <v>C2</v>
          </cell>
        </row>
        <row r="87">
          <cell r="B87">
            <v>752</v>
          </cell>
          <cell r="C87" t="str">
            <v>聚萃路店</v>
          </cell>
          <cell r="D87" t="str">
            <v>西北片区</v>
          </cell>
          <cell r="E87" t="str">
            <v>C</v>
          </cell>
          <cell r="F87" t="str">
            <v>C2</v>
          </cell>
        </row>
        <row r="88">
          <cell r="B88">
            <v>101453</v>
          </cell>
          <cell r="C88" t="str">
            <v>江安路</v>
          </cell>
          <cell r="D88" t="str">
            <v>城郊二片</v>
          </cell>
          <cell r="E88" t="str">
            <v>B</v>
          </cell>
          <cell r="F88" t="str">
            <v>B2</v>
          </cell>
        </row>
        <row r="89">
          <cell r="B89">
            <v>102934</v>
          </cell>
          <cell r="C89" t="str">
            <v>银河北街</v>
          </cell>
          <cell r="D89" t="str">
            <v>西北片区</v>
          </cell>
          <cell r="E89" t="str">
            <v>B</v>
          </cell>
          <cell r="F89" t="str">
            <v>A1</v>
          </cell>
        </row>
        <row r="90">
          <cell r="B90">
            <v>102478</v>
          </cell>
          <cell r="C90" t="str">
            <v>静明路店</v>
          </cell>
          <cell r="D90" t="str">
            <v>城中片区</v>
          </cell>
          <cell r="E90" t="str">
            <v>C</v>
          </cell>
          <cell r="F90" t="str">
            <v>C1</v>
          </cell>
        </row>
        <row r="91">
          <cell r="B91">
            <v>102479</v>
          </cell>
          <cell r="C91" t="str">
            <v>劼人路店</v>
          </cell>
          <cell r="D91" t="str">
            <v>城中片区</v>
          </cell>
          <cell r="E91" t="str">
            <v>B</v>
          </cell>
          <cell r="F91" t="str">
            <v>B2</v>
          </cell>
        </row>
        <row r="92">
          <cell r="B92">
            <v>102565</v>
          </cell>
          <cell r="C92" t="str">
            <v>佳灵路</v>
          </cell>
          <cell r="D92" t="str">
            <v>西北片区</v>
          </cell>
          <cell r="E92" t="str">
            <v>B</v>
          </cell>
          <cell r="F92" t="str">
            <v>B2</v>
          </cell>
        </row>
        <row r="93">
          <cell r="B93">
            <v>102564</v>
          </cell>
          <cell r="C93" t="str">
            <v>翠荫路 </v>
          </cell>
          <cell r="D93" t="str">
            <v>城郊二片</v>
          </cell>
          <cell r="E93" t="str">
            <v>B</v>
          </cell>
          <cell r="F93" t="str">
            <v>C2</v>
          </cell>
        </row>
        <row r="94">
          <cell r="B94">
            <v>102567</v>
          </cell>
          <cell r="C94" t="str">
            <v>武阳西路</v>
          </cell>
          <cell r="D94" t="str">
            <v>城郊一片</v>
          </cell>
          <cell r="E94" t="str">
            <v>B</v>
          </cell>
          <cell r="F94" t="str">
            <v>B2</v>
          </cell>
        </row>
        <row r="95">
          <cell r="B95">
            <v>102935</v>
          </cell>
          <cell r="C95" t="str">
            <v>童子街店</v>
          </cell>
          <cell r="D95" t="str">
            <v>城中片区</v>
          </cell>
          <cell r="E95" t="str">
            <v>B</v>
          </cell>
          <cell r="F95" t="str">
            <v>B2</v>
          </cell>
        </row>
        <row r="96">
          <cell r="B96">
            <v>103198</v>
          </cell>
          <cell r="C96" t="str">
            <v>贝森路店</v>
          </cell>
          <cell r="D96" t="str">
            <v>西北片区</v>
          </cell>
          <cell r="E96" t="str">
            <v>B</v>
          </cell>
          <cell r="F96" t="str">
            <v>B2</v>
          </cell>
        </row>
        <row r="97">
          <cell r="B97">
            <v>103199</v>
          </cell>
          <cell r="C97" t="str">
            <v>西林一街店</v>
          </cell>
          <cell r="D97" t="str">
            <v>西北片区</v>
          </cell>
          <cell r="E97" t="str">
            <v>B</v>
          </cell>
          <cell r="F97" t="str">
            <v>B2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 t="str">
            <v>B</v>
          </cell>
          <cell r="F98" t="str">
            <v>B2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  <sheetName val="Sheet4"/>
      <sheetName val="Sheet3"/>
      <sheetName val="Sheet6"/>
      <sheetName val="风寒"/>
      <sheetName val="Sheet8"/>
      <sheetName val="Sheet9"/>
      <sheetName val="感冒清热"/>
    </sheetNames>
    <sheetDataSet>
      <sheetData sheetId="0"/>
      <sheetData sheetId="1"/>
      <sheetData sheetId="2"/>
      <sheetData sheetId="3"/>
      <sheetData sheetId="4"/>
      <sheetData sheetId="5">
        <row r="1">
          <cell r="F1" t="str">
            <v>门店ID</v>
          </cell>
          <cell r="G1" t="str">
            <v>汇总</v>
          </cell>
        </row>
        <row r="2">
          <cell r="F2">
            <v>307</v>
          </cell>
          <cell r="G2">
            <v>7</v>
          </cell>
        </row>
        <row r="3">
          <cell r="F3">
            <v>308</v>
          </cell>
          <cell r="G3">
            <v>1</v>
          </cell>
        </row>
        <row r="4">
          <cell r="F4">
            <v>329</v>
          </cell>
          <cell r="G4">
            <v>4</v>
          </cell>
        </row>
        <row r="5">
          <cell r="F5">
            <v>337</v>
          </cell>
          <cell r="G5">
            <v>39</v>
          </cell>
        </row>
        <row r="6">
          <cell r="F6">
            <v>339</v>
          </cell>
          <cell r="G6">
            <v>3</v>
          </cell>
        </row>
        <row r="7">
          <cell r="F7">
            <v>341</v>
          </cell>
          <cell r="G7">
            <v>4</v>
          </cell>
        </row>
        <row r="8">
          <cell r="F8">
            <v>343</v>
          </cell>
          <cell r="G8">
            <v>7</v>
          </cell>
        </row>
        <row r="9">
          <cell r="F9">
            <v>347</v>
          </cell>
          <cell r="G9">
            <v>6</v>
          </cell>
        </row>
        <row r="10">
          <cell r="F10">
            <v>351</v>
          </cell>
          <cell r="G10">
            <v>7</v>
          </cell>
        </row>
        <row r="11">
          <cell r="F11">
            <v>355</v>
          </cell>
          <cell r="G11">
            <v>1</v>
          </cell>
        </row>
        <row r="12">
          <cell r="F12">
            <v>357</v>
          </cell>
          <cell r="G12">
            <v>1</v>
          </cell>
        </row>
        <row r="13">
          <cell r="F13">
            <v>359</v>
          </cell>
          <cell r="G13">
            <v>2</v>
          </cell>
        </row>
        <row r="14">
          <cell r="F14">
            <v>365</v>
          </cell>
          <cell r="G14">
            <v>36</v>
          </cell>
        </row>
        <row r="15">
          <cell r="F15">
            <v>367</v>
          </cell>
          <cell r="G15">
            <v>1</v>
          </cell>
        </row>
        <row r="16">
          <cell r="F16">
            <v>373</v>
          </cell>
          <cell r="G16">
            <v>8</v>
          </cell>
        </row>
        <row r="17">
          <cell r="F17">
            <v>385</v>
          </cell>
          <cell r="G17">
            <v>1</v>
          </cell>
        </row>
        <row r="18">
          <cell r="F18">
            <v>387</v>
          </cell>
          <cell r="G18">
            <v>8</v>
          </cell>
        </row>
        <row r="19">
          <cell r="F19">
            <v>391</v>
          </cell>
          <cell r="G19">
            <v>1</v>
          </cell>
        </row>
        <row r="20">
          <cell r="F20">
            <v>399</v>
          </cell>
          <cell r="G20">
            <v>5</v>
          </cell>
        </row>
        <row r="21">
          <cell r="F21">
            <v>513</v>
          </cell>
          <cell r="G21">
            <v>3</v>
          </cell>
        </row>
        <row r="22">
          <cell r="F22">
            <v>514</v>
          </cell>
          <cell r="G22">
            <v>1</v>
          </cell>
        </row>
        <row r="23">
          <cell r="F23">
            <v>515</v>
          </cell>
          <cell r="G23">
            <v>2</v>
          </cell>
        </row>
        <row r="24">
          <cell r="F24">
            <v>517</v>
          </cell>
          <cell r="G24">
            <v>1</v>
          </cell>
        </row>
        <row r="25">
          <cell r="F25">
            <v>539</v>
          </cell>
          <cell r="G25">
            <v>1</v>
          </cell>
        </row>
        <row r="26">
          <cell r="F26">
            <v>541</v>
          </cell>
          <cell r="G26">
            <v>1</v>
          </cell>
        </row>
        <row r="27">
          <cell r="F27">
            <v>545</v>
          </cell>
          <cell r="G27">
            <v>1</v>
          </cell>
        </row>
        <row r="28">
          <cell r="F28">
            <v>546</v>
          </cell>
          <cell r="G28">
            <v>2</v>
          </cell>
        </row>
        <row r="29">
          <cell r="F29">
            <v>570</v>
          </cell>
          <cell r="G29">
            <v>2</v>
          </cell>
        </row>
        <row r="30">
          <cell r="F30">
            <v>571</v>
          </cell>
          <cell r="G30">
            <v>15</v>
          </cell>
        </row>
        <row r="31">
          <cell r="F31">
            <v>578</v>
          </cell>
          <cell r="G31">
            <v>8</v>
          </cell>
        </row>
        <row r="32">
          <cell r="F32">
            <v>581</v>
          </cell>
          <cell r="G32">
            <v>1</v>
          </cell>
        </row>
        <row r="33">
          <cell r="F33">
            <v>582</v>
          </cell>
          <cell r="G33">
            <v>15</v>
          </cell>
        </row>
        <row r="34">
          <cell r="F34">
            <v>584</v>
          </cell>
          <cell r="G34">
            <v>3</v>
          </cell>
        </row>
        <row r="35">
          <cell r="F35">
            <v>585</v>
          </cell>
          <cell r="G35">
            <v>2</v>
          </cell>
        </row>
        <row r="36">
          <cell r="F36">
            <v>587</v>
          </cell>
          <cell r="G36">
            <v>2</v>
          </cell>
        </row>
        <row r="37">
          <cell r="F37">
            <v>598</v>
          </cell>
          <cell r="G37">
            <v>3</v>
          </cell>
        </row>
        <row r="38">
          <cell r="F38">
            <v>707</v>
          </cell>
          <cell r="G38">
            <v>4</v>
          </cell>
        </row>
        <row r="39">
          <cell r="F39">
            <v>712</v>
          </cell>
          <cell r="G39">
            <v>22</v>
          </cell>
        </row>
        <row r="40">
          <cell r="F40">
            <v>717</v>
          </cell>
          <cell r="G40">
            <v>1</v>
          </cell>
        </row>
        <row r="41">
          <cell r="F41">
            <v>718</v>
          </cell>
          <cell r="G41">
            <v>1</v>
          </cell>
        </row>
        <row r="42">
          <cell r="F42">
            <v>721</v>
          </cell>
          <cell r="G42">
            <v>2</v>
          </cell>
        </row>
        <row r="43">
          <cell r="F43">
            <v>726</v>
          </cell>
          <cell r="G43">
            <v>1</v>
          </cell>
        </row>
        <row r="44">
          <cell r="F44">
            <v>727</v>
          </cell>
          <cell r="G44">
            <v>1</v>
          </cell>
        </row>
        <row r="45">
          <cell r="F45">
            <v>730</v>
          </cell>
          <cell r="G45">
            <v>1</v>
          </cell>
        </row>
        <row r="46">
          <cell r="F46">
            <v>734</v>
          </cell>
          <cell r="G46">
            <v>2</v>
          </cell>
        </row>
        <row r="47">
          <cell r="F47">
            <v>737</v>
          </cell>
          <cell r="G47">
            <v>4</v>
          </cell>
        </row>
        <row r="48">
          <cell r="F48">
            <v>738</v>
          </cell>
          <cell r="G48">
            <v>1</v>
          </cell>
        </row>
        <row r="49">
          <cell r="F49">
            <v>740</v>
          </cell>
          <cell r="G49">
            <v>4</v>
          </cell>
        </row>
        <row r="50">
          <cell r="F50">
            <v>742</v>
          </cell>
          <cell r="G50">
            <v>1</v>
          </cell>
        </row>
        <row r="51">
          <cell r="F51">
            <v>743</v>
          </cell>
          <cell r="G51">
            <v>3</v>
          </cell>
        </row>
        <row r="52">
          <cell r="F52">
            <v>744</v>
          </cell>
          <cell r="G52">
            <v>4</v>
          </cell>
        </row>
        <row r="53">
          <cell r="F53">
            <v>748</v>
          </cell>
          <cell r="G53">
            <v>2</v>
          </cell>
        </row>
        <row r="54">
          <cell r="F54">
            <v>750</v>
          </cell>
          <cell r="G54">
            <v>16</v>
          </cell>
        </row>
        <row r="55">
          <cell r="F55">
            <v>754</v>
          </cell>
          <cell r="G55">
            <v>1</v>
          </cell>
        </row>
        <row r="56">
          <cell r="F56" t="str">
            <v>总计</v>
          </cell>
          <cell r="G56">
            <v>276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H1" t="str">
            <v>门店ID</v>
          </cell>
          <cell r="I1" t="str">
            <v>汇总</v>
          </cell>
        </row>
        <row r="2">
          <cell r="H2">
            <v>54</v>
          </cell>
          <cell r="I2">
            <v>1</v>
          </cell>
        </row>
        <row r="3">
          <cell r="H3">
            <v>355</v>
          </cell>
          <cell r="I3">
            <v>5</v>
          </cell>
        </row>
        <row r="4">
          <cell r="H4">
            <v>359</v>
          </cell>
          <cell r="I4">
            <v>5</v>
          </cell>
        </row>
        <row r="5">
          <cell r="H5">
            <v>367</v>
          </cell>
          <cell r="I5">
            <v>1</v>
          </cell>
        </row>
        <row r="6">
          <cell r="H6">
            <v>377</v>
          </cell>
          <cell r="I6">
            <v>4</v>
          </cell>
        </row>
        <row r="7">
          <cell r="H7">
            <v>379</v>
          </cell>
          <cell r="I7">
            <v>1</v>
          </cell>
        </row>
        <row r="8">
          <cell r="H8">
            <v>385</v>
          </cell>
          <cell r="I8">
            <v>1</v>
          </cell>
        </row>
        <row r="9">
          <cell r="H9">
            <v>514</v>
          </cell>
          <cell r="I9">
            <v>1</v>
          </cell>
        </row>
        <row r="10">
          <cell r="H10">
            <v>517</v>
          </cell>
          <cell r="I10">
            <v>1</v>
          </cell>
        </row>
        <row r="11">
          <cell r="H11">
            <v>545</v>
          </cell>
          <cell r="I11">
            <v>2</v>
          </cell>
        </row>
        <row r="12">
          <cell r="H12">
            <v>546</v>
          </cell>
          <cell r="I12">
            <v>3</v>
          </cell>
        </row>
        <row r="13">
          <cell r="H13">
            <v>570</v>
          </cell>
          <cell r="I13">
            <v>1</v>
          </cell>
        </row>
        <row r="14">
          <cell r="H14">
            <v>572</v>
          </cell>
          <cell r="I14">
            <v>1</v>
          </cell>
        </row>
        <row r="15">
          <cell r="H15">
            <v>584</v>
          </cell>
          <cell r="I15">
            <v>1</v>
          </cell>
        </row>
        <row r="16">
          <cell r="H16">
            <v>585</v>
          </cell>
          <cell r="I16">
            <v>1</v>
          </cell>
        </row>
        <row r="17">
          <cell r="H17">
            <v>591</v>
          </cell>
          <cell r="I17">
            <v>1</v>
          </cell>
        </row>
        <row r="18">
          <cell r="H18">
            <v>598</v>
          </cell>
          <cell r="I18">
            <v>2</v>
          </cell>
        </row>
        <row r="19">
          <cell r="H19">
            <v>704</v>
          </cell>
          <cell r="I19">
            <v>3</v>
          </cell>
        </row>
        <row r="20">
          <cell r="H20">
            <v>706</v>
          </cell>
          <cell r="I20">
            <v>2</v>
          </cell>
        </row>
        <row r="21">
          <cell r="H21">
            <v>713</v>
          </cell>
          <cell r="I21">
            <v>1</v>
          </cell>
        </row>
        <row r="22">
          <cell r="H22">
            <v>716</v>
          </cell>
          <cell r="I22">
            <v>2</v>
          </cell>
        </row>
        <row r="23">
          <cell r="H23">
            <v>723</v>
          </cell>
          <cell r="I23">
            <v>1</v>
          </cell>
        </row>
        <row r="24">
          <cell r="H24">
            <v>727</v>
          </cell>
          <cell r="I24">
            <v>3</v>
          </cell>
        </row>
        <row r="25">
          <cell r="H25">
            <v>730</v>
          </cell>
          <cell r="I25">
            <v>2</v>
          </cell>
        </row>
        <row r="26">
          <cell r="H26">
            <v>737</v>
          </cell>
          <cell r="I26">
            <v>6</v>
          </cell>
        </row>
        <row r="27">
          <cell r="H27">
            <v>740</v>
          </cell>
          <cell r="I27">
            <v>1</v>
          </cell>
        </row>
        <row r="28">
          <cell r="H28">
            <v>741</v>
          </cell>
          <cell r="I28">
            <v>2</v>
          </cell>
        </row>
        <row r="29">
          <cell r="H29">
            <v>747</v>
          </cell>
          <cell r="I29">
            <v>2</v>
          </cell>
        </row>
        <row r="30">
          <cell r="H30">
            <v>750</v>
          </cell>
          <cell r="I30">
            <v>5</v>
          </cell>
        </row>
        <row r="31">
          <cell r="H31">
            <v>754</v>
          </cell>
          <cell r="I31">
            <v>1</v>
          </cell>
        </row>
        <row r="32">
          <cell r="H32">
            <v>102564</v>
          </cell>
          <cell r="I32">
            <v>1</v>
          </cell>
        </row>
        <row r="33">
          <cell r="H33">
            <v>102934</v>
          </cell>
          <cell r="I33">
            <v>4</v>
          </cell>
        </row>
        <row r="34">
          <cell r="H34">
            <v>102935</v>
          </cell>
          <cell r="I34">
            <v>1</v>
          </cell>
        </row>
        <row r="35">
          <cell r="H35">
            <v>103198</v>
          </cell>
          <cell r="I35">
            <v>2</v>
          </cell>
        </row>
      </sheetData>
      <sheetData sheetId="3"/>
      <sheetData sheetId="4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14</v>
          </cell>
        </row>
        <row r="3">
          <cell r="G3">
            <v>54</v>
          </cell>
          <cell r="H3">
            <v>23</v>
          </cell>
        </row>
        <row r="4">
          <cell r="G4">
            <v>56</v>
          </cell>
          <cell r="H4">
            <v>10</v>
          </cell>
        </row>
        <row r="5">
          <cell r="G5">
            <v>307</v>
          </cell>
          <cell r="H5">
            <v>105</v>
          </cell>
        </row>
        <row r="6">
          <cell r="G6">
            <v>308</v>
          </cell>
          <cell r="H6">
            <v>6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26</v>
          </cell>
        </row>
        <row r="9">
          <cell r="G9">
            <v>337</v>
          </cell>
          <cell r="H9">
            <v>17</v>
          </cell>
        </row>
        <row r="10">
          <cell r="G10">
            <v>339</v>
          </cell>
          <cell r="H10">
            <v>7</v>
          </cell>
        </row>
        <row r="11">
          <cell r="G11">
            <v>341</v>
          </cell>
          <cell r="H11">
            <v>14</v>
          </cell>
        </row>
        <row r="12">
          <cell r="G12">
            <v>343</v>
          </cell>
          <cell r="H12">
            <v>11</v>
          </cell>
        </row>
        <row r="13">
          <cell r="G13">
            <v>347</v>
          </cell>
          <cell r="H13">
            <v>6</v>
          </cell>
        </row>
        <row r="14">
          <cell r="G14">
            <v>349</v>
          </cell>
          <cell r="H14">
            <v>11</v>
          </cell>
        </row>
        <row r="15">
          <cell r="G15">
            <v>351</v>
          </cell>
          <cell r="H15">
            <v>4</v>
          </cell>
        </row>
        <row r="16">
          <cell r="G16">
            <v>355</v>
          </cell>
          <cell r="H16">
            <v>4</v>
          </cell>
        </row>
        <row r="17">
          <cell r="G17">
            <v>357</v>
          </cell>
          <cell r="H17">
            <v>17</v>
          </cell>
        </row>
        <row r="18">
          <cell r="G18">
            <v>359</v>
          </cell>
          <cell r="H18">
            <v>7</v>
          </cell>
        </row>
        <row r="19">
          <cell r="G19">
            <v>365</v>
          </cell>
          <cell r="H19">
            <v>21</v>
          </cell>
        </row>
        <row r="20">
          <cell r="G20">
            <v>367</v>
          </cell>
          <cell r="H20">
            <v>9</v>
          </cell>
        </row>
        <row r="21">
          <cell r="G21">
            <v>371</v>
          </cell>
          <cell r="H21">
            <v>4</v>
          </cell>
        </row>
        <row r="22">
          <cell r="G22">
            <v>373</v>
          </cell>
          <cell r="H22">
            <v>13</v>
          </cell>
        </row>
        <row r="23">
          <cell r="G23">
            <v>377</v>
          </cell>
          <cell r="H23">
            <v>5</v>
          </cell>
        </row>
        <row r="24">
          <cell r="G24">
            <v>379</v>
          </cell>
          <cell r="H24">
            <v>5</v>
          </cell>
        </row>
        <row r="25">
          <cell r="G25">
            <v>385</v>
          </cell>
          <cell r="H25">
            <v>11</v>
          </cell>
        </row>
        <row r="26">
          <cell r="G26">
            <v>387</v>
          </cell>
          <cell r="H26">
            <v>7</v>
          </cell>
        </row>
        <row r="27">
          <cell r="G27">
            <v>391</v>
          </cell>
          <cell r="H27">
            <v>1</v>
          </cell>
        </row>
        <row r="28">
          <cell r="G28">
            <v>399</v>
          </cell>
          <cell r="H28">
            <v>10</v>
          </cell>
        </row>
        <row r="29">
          <cell r="G29">
            <v>511</v>
          </cell>
          <cell r="H29">
            <v>7</v>
          </cell>
        </row>
        <row r="30">
          <cell r="G30">
            <v>513</v>
          </cell>
          <cell r="H30">
            <v>1</v>
          </cell>
        </row>
        <row r="31">
          <cell r="G31">
            <v>514</v>
          </cell>
          <cell r="H31">
            <v>7</v>
          </cell>
        </row>
        <row r="32">
          <cell r="G32">
            <v>515</v>
          </cell>
          <cell r="H32">
            <v>5</v>
          </cell>
        </row>
        <row r="33">
          <cell r="G33">
            <v>517</v>
          </cell>
          <cell r="H33">
            <v>1</v>
          </cell>
        </row>
        <row r="34">
          <cell r="G34">
            <v>539</v>
          </cell>
          <cell r="H34">
            <v>4</v>
          </cell>
        </row>
        <row r="35">
          <cell r="G35">
            <v>541</v>
          </cell>
          <cell r="H35">
            <v>3</v>
          </cell>
        </row>
        <row r="36">
          <cell r="G36">
            <v>545</v>
          </cell>
          <cell r="H36">
            <v>3</v>
          </cell>
        </row>
        <row r="37">
          <cell r="G37">
            <v>546</v>
          </cell>
          <cell r="H37">
            <v>8</v>
          </cell>
        </row>
        <row r="38">
          <cell r="G38">
            <v>549</v>
          </cell>
          <cell r="H38">
            <v>5</v>
          </cell>
        </row>
        <row r="39">
          <cell r="G39">
            <v>570</v>
          </cell>
          <cell r="H39">
            <v>4</v>
          </cell>
        </row>
        <row r="40">
          <cell r="G40">
            <v>571</v>
          </cell>
          <cell r="H40">
            <v>9</v>
          </cell>
        </row>
        <row r="41">
          <cell r="G41">
            <v>572</v>
          </cell>
          <cell r="H41">
            <v>11</v>
          </cell>
        </row>
        <row r="42">
          <cell r="G42">
            <v>573</v>
          </cell>
          <cell r="H42">
            <v>2</v>
          </cell>
        </row>
        <row r="43">
          <cell r="G43">
            <v>578</v>
          </cell>
          <cell r="H43">
            <v>5</v>
          </cell>
        </row>
        <row r="44">
          <cell r="G44">
            <v>581</v>
          </cell>
          <cell r="H44">
            <v>2</v>
          </cell>
        </row>
        <row r="45">
          <cell r="G45">
            <v>582</v>
          </cell>
          <cell r="H45">
            <v>20</v>
          </cell>
        </row>
        <row r="46">
          <cell r="G46">
            <v>584</v>
          </cell>
          <cell r="H46">
            <v>10</v>
          </cell>
        </row>
        <row r="47">
          <cell r="G47">
            <v>585</v>
          </cell>
          <cell r="H47">
            <v>11</v>
          </cell>
        </row>
        <row r="48">
          <cell r="G48">
            <v>587</v>
          </cell>
          <cell r="H48">
            <v>15</v>
          </cell>
        </row>
        <row r="49">
          <cell r="G49">
            <v>591</v>
          </cell>
          <cell r="H49">
            <v>3</v>
          </cell>
        </row>
        <row r="50">
          <cell r="G50">
            <v>594</v>
          </cell>
          <cell r="H50">
            <v>3</v>
          </cell>
        </row>
        <row r="51">
          <cell r="G51">
            <v>598</v>
          </cell>
          <cell r="H51">
            <v>8</v>
          </cell>
        </row>
        <row r="52">
          <cell r="G52">
            <v>704</v>
          </cell>
          <cell r="H52">
            <v>1</v>
          </cell>
        </row>
        <row r="53">
          <cell r="G53">
            <v>706</v>
          </cell>
          <cell r="H53">
            <v>9</v>
          </cell>
        </row>
        <row r="54">
          <cell r="G54">
            <v>707</v>
          </cell>
          <cell r="H54">
            <v>8</v>
          </cell>
        </row>
        <row r="55">
          <cell r="G55">
            <v>709</v>
          </cell>
          <cell r="H55">
            <v>17</v>
          </cell>
        </row>
        <row r="56">
          <cell r="G56">
            <v>710</v>
          </cell>
          <cell r="H56">
            <v>1</v>
          </cell>
        </row>
        <row r="57">
          <cell r="G57">
            <v>712</v>
          </cell>
          <cell r="H57">
            <v>5</v>
          </cell>
        </row>
        <row r="58">
          <cell r="G58">
            <v>716</v>
          </cell>
          <cell r="H58">
            <v>3</v>
          </cell>
        </row>
        <row r="59">
          <cell r="G59">
            <v>717</v>
          </cell>
          <cell r="H59">
            <v>2</v>
          </cell>
        </row>
        <row r="60">
          <cell r="G60">
            <v>718</v>
          </cell>
          <cell r="H60">
            <v>1</v>
          </cell>
        </row>
        <row r="61">
          <cell r="G61">
            <v>720</v>
          </cell>
          <cell r="H61">
            <v>1</v>
          </cell>
        </row>
        <row r="62">
          <cell r="G62">
            <v>721</v>
          </cell>
          <cell r="H62">
            <v>7</v>
          </cell>
        </row>
        <row r="63">
          <cell r="G63">
            <v>723</v>
          </cell>
          <cell r="H63">
            <v>2</v>
          </cell>
        </row>
        <row r="64">
          <cell r="G64">
            <v>724</v>
          </cell>
          <cell r="H64">
            <v>8</v>
          </cell>
        </row>
        <row r="65">
          <cell r="G65">
            <v>726</v>
          </cell>
          <cell r="H65">
            <v>7</v>
          </cell>
        </row>
        <row r="66">
          <cell r="G66">
            <v>727</v>
          </cell>
          <cell r="H66">
            <v>1</v>
          </cell>
        </row>
        <row r="67">
          <cell r="G67">
            <v>730</v>
          </cell>
          <cell r="H67">
            <v>3</v>
          </cell>
        </row>
        <row r="68">
          <cell r="G68">
            <v>733</v>
          </cell>
          <cell r="H68">
            <v>2</v>
          </cell>
        </row>
        <row r="69">
          <cell r="G69">
            <v>737</v>
          </cell>
          <cell r="H69">
            <v>6</v>
          </cell>
        </row>
        <row r="70">
          <cell r="G70">
            <v>738</v>
          </cell>
          <cell r="H70">
            <v>6</v>
          </cell>
        </row>
        <row r="71">
          <cell r="G71">
            <v>740</v>
          </cell>
          <cell r="H71">
            <v>2</v>
          </cell>
        </row>
        <row r="72">
          <cell r="G72">
            <v>741</v>
          </cell>
          <cell r="H72">
            <v>2</v>
          </cell>
        </row>
        <row r="73">
          <cell r="G73">
            <v>742</v>
          </cell>
          <cell r="H73">
            <v>7</v>
          </cell>
        </row>
        <row r="74">
          <cell r="G74">
            <v>744</v>
          </cell>
          <cell r="H74">
            <v>6</v>
          </cell>
        </row>
        <row r="75">
          <cell r="G75">
            <v>746</v>
          </cell>
          <cell r="H75">
            <v>1</v>
          </cell>
        </row>
        <row r="76">
          <cell r="G76">
            <v>747</v>
          </cell>
          <cell r="H76">
            <v>10</v>
          </cell>
        </row>
        <row r="77">
          <cell r="G77">
            <v>748</v>
          </cell>
          <cell r="H77">
            <v>7</v>
          </cell>
        </row>
        <row r="78">
          <cell r="G78">
            <v>750</v>
          </cell>
          <cell r="H78">
            <v>24</v>
          </cell>
        </row>
        <row r="79">
          <cell r="G79">
            <v>752</v>
          </cell>
          <cell r="H79">
            <v>4</v>
          </cell>
        </row>
        <row r="80">
          <cell r="G80">
            <v>755</v>
          </cell>
          <cell r="H80">
            <v>1</v>
          </cell>
        </row>
        <row r="81">
          <cell r="G81">
            <v>101453</v>
          </cell>
          <cell r="H81">
            <v>8</v>
          </cell>
        </row>
        <row r="82">
          <cell r="G82">
            <v>102479</v>
          </cell>
          <cell r="H82">
            <v>10</v>
          </cell>
        </row>
        <row r="83">
          <cell r="G83">
            <v>102564</v>
          </cell>
          <cell r="H83">
            <v>2</v>
          </cell>
        </row>
        <row r="84">
          <cell r="G84">
            <v>102565</v>
          </cell>
          <cell r="H84">
            <v>3</v>
          </cell>
        </row>
        <row r="85">
          <cell r="G85">
            <v>102567</v>
          </cell>
          <cell r="H85">
            <v>3</v>
          </cell>
        </row>
        <row r="86">
          <cell r="G86">
            <v>102934</v>
          </cell>
          <cell r="H86">
            <v>18</v>
          </cell>
        </row>
        <row r="87">
          <cell r="G87">
            <v>102935</v>
          </cell>
          <cell r="H87">
            <v>4</v>
          </cell>
        </row>
        <row r="88">
          <cell r="G88">
            <v>103198</v>
          </cell>
          <cell r="H88">
            <v>5</v>
          </cell>
        </row>
        <row r="89">
          <cell r="G89">
            <v>103639</v>
          </cell>
          <cell r="H89">
            <v>2</v>
          </cell>
        </row>
        <row r="90">
          <cell r="G90" t="str">
            <v>总计</v>
          </cell>
          <cell r="H90">
            <v>727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</sheetNames>
    <sheetDataSet>
      <sheetData sheetId="0"/>
      <sheetData sheetId="1"/>
      <sheetData sheetId="2">
        <row r="1">
          <cell r="F1" t="str">
            <v>门店ID</v>
          </cell>
          <cell r="G1" t="str">
            <v>汇总</v>
          </cell>
        </row>
        <row r="2">
          <cell r="F2">
            <v>56</v>
          </cell>
          <cell r="G2">
            <v>148.75</v>
          </cell>
        </row>
        <row r="3">
          <cell r="F3">
            <v>307</v>
          </cell>
          <cell r="G3">
            <v>2520.02</v>
          </cell>
        </row>
        <row r="4">
          <cell r="F4">
            <v>329</v>
          </cell>
          <cell r="G4">
            <v>616.8</v>
          </cell>
        </row>
        <row r="5">
          <cell r="F5">
            <v>337</v>
          </cell>
          <cell r="G5">
            <v>4304.11</v>
          </cell>
        </row>
        <row r="6">
          <cell r="F6">
            <v>339</v>
          </cell>
          <cell r="G6">
            <v>446.01</v>
          </cell>
        </row>
        <row r="7">
          <cell r="F7">
            <v>341</v>
          </cell>
          <cell r="G7">
            <v>4542.1</v>
          </cell>
        </row>
        <row r="8">
          <cell r="F8">
            <v>343</v>
          </cell>
          <cell r="G8">
            <v>2049.54</v>
          </cell>
        </row>
        <row r="9">
          <cell r="F9">
            <v>349</v>
          </cell>
          <cell r="G9">
            <v>540.01</v>
          </cell>
        </row>
        <row r="10">
          <cell r="F10">
            <v>351</v>
          </cell>
          <cell r="G10">
            <v>1800.05</v>
          </cell>
        </row>
        <row r="11">
          <cell r="F11">
            <v>355</v>
          </cell>
          <cell r="G11">
            <v>535.01</v>
          </cell>
        </row>
        <row r="12">
          <cell r="F12">
            <v>359</v>
          </cell>
          <cell r="G12">
            <v>315.04</v>
          </cell>
        </row>
        <row r="13">
          <cell r="F13">
            <v>365</v>
          </cell>
          <cell r="G13">
            <v>890.52</v>
          </cell>
        </row>
        <row r="14">
          <cell r="F14">
            <v>373</v>
          </cell>
          <cell r="G14">
            <v>702.5</v>
          </cell>
        </row>
        <row r="15">
          <cell r="F15">
            <v>377</v>
          </cell>
          <cell r="G15">
            <v>84.5</v>
          </cell>
        </row>
        <row r="16">
          <cell r="F16">
            <v>385</v>
          </cell>
          <cell r="G16">
            <v>84.5</v>
          </cell>
        </row>
        <row r="17">
          <cell r="F17">
            <v>387</v>
          </cell>
          <cell r="G17">
            <v>2500.36</v>
          </cell>
        </row>
        <row r="18">
          <cell r="F18">
            <v>514</v>
          </cell>
          <cell r="G18">
            <v>259.5</v>
          </cell>
        </row>
        <row r="19">
          <cell r="F19">
            <v>517</v>
          </cell>
          <cell r="G19">
            <v>86</v>
          </cell>
        </row>
        <row r="20">
          <cell r="F20">
            <v>541</v>
          </cell>
          <cell r="G20">
            <v>86</v>
          </cell>
        </row>
        <row r="21">
          <cell r="F21">
            <v>545</v>
          </cell>
          <cell r="G21">
            <v>84.5</v>
          </cell>
        </row>
        <row r="22">
          <cell r="F22">
            <v>571</v>
          </cell>
          <cell r="G22">
            <v>258.01</v>
          </cell>
        </row>
        <row r="23">
          <cell r="F23">
            <v>572</v>
          </cell>
          <cell r="G23">
            <v>540.03</v>
          </cell>
        </row>
        <row r="24">
          <cell r="F24">
            <v>581</v>
          </cell>
          <cell r="G24">
            <v>148.75</v>
          </cell>
        </row>
        <row r="25">
          <cell r="F25">
            <v>582</v>
          </cell>
          <cell r="G25">
            <v>892.02</v>
          </cell>
        </row>
        <row r="26">
          <cell r="F26">
            <v>584</v>
          </cell>
          <cell r="G26">
            <v>360.01</v>
          </cell>
        </row>
        <row r="27">
          <cell r="F27">
            <v>587</v>
          </cell>
          <cell r="G27">
            <v>256.51</v>
          </cell>
        </row>
        <row r="28">
          <cell r="F28">
            <v>594</v>
          </cell>
          <cell r="G28">
            <v>258.01</v>
          </cell>
        </row>
        <row r="29">
          <cell r="F29">
            <v>704</v>
          </cell>
          <cell r="G29">
            <v>360.01</v>
          </cell>
        </row>
        <row r="30">
          <cell r="F30">
            <v>707</v>
          </cell>
          <cell r="G30">
            <v>84.5</v>
          </cell>
        </row>
        <row r="31">
          <cell r="F31">
            <v>709</v>
          </cell>
          <cell r="G31">
            <v>84.5</v>
          </cell>
        </row>
        <row r="32">
          <cell r="F32">
            <v>712</v>
          </cell>
          <cell r="G32">
            <v>1027.5</v>
          </cell>
        </row>
        <row r="33">
          <cell r="F33">
            <v>724</v>
          </cell>
          <cell r="G33">
            <v>84.5</v>
          </cell>
        </row>
        <row r="34">
          <cell r="F34">
            <v>726</v>
          </cell>
          <cell r="G34">
            <v>597.6</v>
          </cell>
        </row>
        <row r="35">
          <cell r="F35">
            <v>727</v>
          </cell>
          <cell r="G35">
            <v>1339.52</v>
          </cell>
        </row>
        <row r="36">
          <cell r="F36">
            <v>730</v>
          </cell>
          <cell r="G36">
            <v>444.51</v>
          </cell>
        </row>
        <row r="37">
          <cell r="F37">
            <v>732</v>
          </cell>
          <cell r="G37">
            <v>952.02</v>
          </cell>
        </row>
        <row r="38">
          <cell r="F38">
            <v>737</v>
          </cell>
          <cell r="G38">
            <v>86</v>
          </cell>
        </row>
        <row r="39">
          <cell r="F39">
            <v>740</v>
          </cell>
          <cell r="G39">
            <v>1338.04</v>
          </cell>
        </row>
        <row r="40">
          <cell r="F40">
            <v>748</v>
          </cell>
          <cell r="G40">
            <v>169</v>
          </cell>
        </row>
        <row r="41">
          <cell r="F41">
            <v>750</v>
          </cell>
          <cell r="G41">
            <v>709.01</v>
          </cell>
        </row>
        <row r="42">
          <cell r="F42">
            <v>101453</v>
          </cell>
          <cell r="G42">
            <v>344.01</v>
          </cell>
        </row>
        <row r="43">
          <cell r="F43">
            <v>102564</v>
          </cell>
          <cell r="G43">
            <v>355.01</v>
          </cell>
        </row>
        <row r="44">
          <cell r="F44">
            <v>103198</v>
          </cell>
          <cell r="G44">
            <v>1164.51</v>
          </cell>
        </row>
        <row r="45">
          <cell r="F45" t="str">
            <v>总计</v>
          </cell>
          <cell r="G45">
            <v>34449.4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  <sheetName val="Sheet5"/>
      <sheetName val="Sheet4"/>
    </sheetNames>
    <sheetDataSet>
      <sheetData sheetId="0"/>
      <sheetData sheetId="1"/>
      <sheetData sheetId="2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935.01</v>
          </cell>
        </row>
        <row r="3">
          <cell r="G3">
            <v>54</v>
          </cell>
          <cell r="H3">
            <v>685</v>
          </cell>
        </row>
        <row r="4">
          <cell r="G4">
            <v>56</v>
          </cell>
          <cell r="H4">
            <v>204</v>
          </cell>
        </row>
        <row r="5">
          <cell r="G5">
            <v>307</v>
          </cell>
          <cell r="H5">
            <v>6175.94</v>
          </cell>
        </row>
        <row r="6">
          <cell r="G6">
            <v>308</v>
          </cell>
          <cell r="H6">
            <v>624</v>
          </cell>
        </row>
        <row r="7">
          <cell r="G7">
            <v>311</v>
          </cell>
          <cell r="H7">
            <v>620.92</v>
          </cell>
        </row>
        <row r="8">
          <cell r="G8">
            <v>329</v>
          </cell>
          <cell r="H8">
            <v>418.5</v>
          </cell>
        </row>
        <row r="9">
          <cell r="G9">
            <v>337</v>
          </cell>
          <cell r="H9">
            <v>937.5</v>
          </cell>
        </row>
        <row r="10">
          <cell r="G10">
            <v>339</v>
          </cell>
          <cell r="H10">
            <v>1311.99</v>
          </cell>
        </row>
        <row r="11">
          <cell r="G11">
            <v>341</v>
          </cell>
          <cell r="H11">
            <v>616.5</v>
          </cell>
        </row>
        <row r="12">
          <cell r="G12">
            <v>343</v>
          </cell>
          <cell r="H12">
            <v>1908.39</v>
          </cell>
        </row>
        <row r="13">
          <cell r="G13">
            <v>347</v>
          </cell>
          <cell r="H13">
            <v>838.5</v>
          </cell>
        </row>
        <row r="14">
          <cell r="G14">
            <v>349</v>
          </cell>
          <cell r="H14">
            <v>274</v>
          </cell>
        </row>
        <row r="15">
          <cell r="G15">
            <v>351</v>
          </cell>
          <cell r="H15">
            <v>274</v>
          </cell>
        </row>
        <row r="16">
          <cell r="G16">
            <v>355</v>
          </cell>
          <cell r="H16">
            <v>408</v>
          </cell>
        </row>
        <row r="17">
          <cell r="G17">
            <v>357</v>
          </cell>
          <cell r="H17">
            <v>703.7</v>
          </cell>
        </row>
        <row r="18">
          <cell r="G18">
            <v>359</v>
          </cell>
          <cell r="H18">
            <v>1287.5</v>
          </cell>
        </row>
        <row r="19">
          <cell r="G19">
            <v>365</v>
          </cell>
          <cell r="H19">
            <v>922.02</v>
          </cell>
        </row>
        <row r="20">
          <cell r="G20">
            <v>367</v>
          </cell>
          <cell r="H20">
            <v>536</v>
          </cell>
        </row>
        <row r="21">
          <cell r="G21">
            <v>371</v>
          </cell>
          <cell r="H21">
            <v>488.5</v>
          </cell>
        </row>
        <row r="22">
          <cell r="G22">
            <v>373</v>
          </cell>
          <cell r="H22">
            <v>794.5</v>
          </cell>
        </row>
        <row r="23">
          <cell r="G23">
            <v>377</v>
          </cell>
          <cell r="H23">
            <v>851</v>
          </cell>
        </row>
        <row r="24">
          <cell r="G24">
            <v>379</v>
          </cell>
          <cell r="H24">
            <v>441.5</v>
          </cell>
        </row>
        <row r="25">
          <cell r="G25">
            <v>385</v>
          </cell>
          <cell r="H25">
            <v>446</v>
          </cell>
        </row>
        <row r="26">
          <cell r="G26">
            <v>387</v>
          </cell>
          <cell r="H26">
            <v>475.89</v>
          </cell>
        </row>
        <row r="27">
          <cell r="G27">
            <v>391</v>
          </cell>
          <cell r="H27">
            <v>1706.58</v>
          </cell>
        </row>
        <row r="28">
          <cell r="G28">
            <v>399</v>
          </cell>
          <cell r="H28">
            <v>551</v>
          </cell>
        </row>
        <row r="29">
          <cell r="G29">
            <v>511</v>
          </cell>
          <cell r="H29">
            <v>1004.5</v>
          </cell>
        </row>
        <row r="30">
          <cell r="G30">
            <v>513</v>
          </cell>
          <cell r="H30">
            <v>762.5</v>
          </cell>
        </row>
        <row r="31">
          <cell r="G31">
            <v>514</v>
          </cell>
          <cell r="H31">
            <v>804.84</v>
          </cell>
        </row>
        <row r="32">
          <cell r="G32">
            <v>515</v>
          </cell>
          <cell r="H32">
            <v>411</v>
          </cell>
        </row>
        <row r="33">
          <cell r="G33">
            <v>517</v>
          </cell>
          <cell r="H33">
            <v>848.65</v>
          </cell>
        </row>
        <row r="34">
          <cell r="G34">
            <v>539</v>
          </cell>
          <cell r="H34">
            <v>554</v>
          </cell>
        </row>
        <row r="35">
          <cell r="G35">
            <v>541</v>
          </cell>
          <cell r="H35">
            <v>1079.44</v>
          </cell>
        </row>
        <row r="36">
          <cell r="G36">
            <v>545</v>
          </cell>
          <cell r="H36">
            <v>140</v>
          </cell>
        </row>
        <row r="37">
          <cell r="G37">
            <v>546</v>
          </cell>
          <cell r="H37">
            <v>1760.04</v>
          </cell>
        </row>
        <row r="38">
          <cell r="G38">
            <v>549</v>
          </cell>
          <cell r="H38">
            <v>431</v>
          </cell>
        </row>
        <row r="39">
          <cell r="G39">
            <v>570</v>
          </cell>
          <cell r="H39">
            <v>240.5</v>
          </cell>
        </row>
        <row r="40">
          <cell r="G40">
            <v>571</v>
          </cell>
          <cell r="H40">
            <v>1630</v>
          </cell>
        </row>
        <row r="41">
          <cell r="G41">
            <v>572</v>
          </cell>
          <cell r="H41">
            <v>541.72</v>
          </cell>
        </row>
        <row r="42">
          <cell r="G42">
            <v>573</v>
          </cell>
          <cell r="H42">
            <v>784.44</v>
          </cell>
        </row>
        <row r="43">
          <cell r="G43">
            <v>578</v>
          </cell>
          <cell r="H43">
            <v>380.5</v>
          </cell>
        </row>
        <row r="44">
          <cell r="G44">
            <v>581</v>
          </cell>
          <cell r="H44">
            <v>709.49</v>
          </cell>
        </row>
        <row r="45">
          <cell r="G45">
            <v>582</v>
          </cell>
          <cell r="H45">
            <v>1110.45</v>
          </cell>
        </row>
        <row r="46">
          <cell r="G46">
            <v>584</v>
          </cell>
          <cell r="H46">
            <v>732</v>
          </cell>
        </row>
        <row r="47">
          <cell r="G47">
            <v>585</v>
          </cell>
          <cell r="H47">
            <v>682</v>
          </cell>
        </row>
        <row r="48">
          <cell r="G48">
            <v>587</v>
          </cell>
          <cell r="H48">
            <v>753.5</v>
          </cell>
        </row>
        <row r="49">
          <cell r="G49">
            <v>591</v>
          </cell>
          <cell r="H49">
            <v>583.45</v>
          </cell>
        </row>
        <row r="50">
          <cell r="G50">
            <v>594</v>
          </cell>
          <cell r="H50">
            <v>260.5</v>
          </cell>
        </row>
        <row r="51">
          <cell r="G51">
            <v>598</v>
          </cell>
          <cell r="H51">
            <v>507</v>
          </cell>
        </row>
        <row r="52">
          <cell r="G52">
            <v>704</v>
          </cell>
          <cell r="H52">
            <v>1142.41</v>
          </cell>
        </row>
        <row r="53">
          <cell r="G53">
            <v>706</v>
          </cell>
          <cell r="H53">
            <v>896.5</v>
          </cell>
        </row>
        <row r="54">
          <cell r="G54">
            <v>707</v>
          </cell>
          <cell r="H54">
            <v>791.1</v>
          </cell>
        </row>
        <row r="55">
          <cell r="G55">
            <v>709</v>
          </cell>
          <cell r="H55">
            <v>1164</v>
          </cell>
        </row>
        <row r="56">
          <cell r="G56">
            <v>710</v>
          </cell>
          <cell r="H56">
            <v>551</v>
          </cell>
        </row>
        <row r="57">
          <cell r="G57">
            <v>712</v>
          </cell>
          <cell r="H57">
            <v>656</v>
          </cell>
        </row>
        <row r="58">
          <cell r="G58">
            <v>713</v>
          </cell>
          <cell r="H58">
            <v>884.36</v>
          </cell>
        </row>
        <row r="59">
          <cell r="G59">
            <v>716</v>
          </cell>
          <cell r="H59">
            <v>239</v>
          </cell>
        </row>
        <row r="60">
          <cell r="G60">
            <v>717</v>
          </cell>
          <cell r="H60">
            <v>832.67</v>
          </cell>
        </row>
        <row r="61">
          <cell r="G61">
            <v>718</v>
          </cell>
          <cell r="H61">
            <v>134</v>
          </cell>
        </row>
        <row r="62">
          <cell r="G62">
            <v>720</v>
          </cell>
          <cell r="H62">
            <v>511.78</v>
          </cell>
        </row>
        <row r="63">
          <cell r="G63">
            <v>721</v>
          </cell>
          <cell r="H63">
            <v>303.5</v>
          </cell>
        </row>
        <row r="64">
          <cell r="G64">
            <v>723</v>
          </cell>
          <cell r="H64">
            <v>1109.5</v>
          </cell>
        </row>
        <row r="65">
          <cell r="G65">
            <v>724</v>
          </cell>
          <cell r="H65">
            <v>910.58</v>
          </cell>
        </row>
        <row r="66">
          <cell r="G66">
            <v>726</v>
          </cell>
          <cell r="H66">
            <v>1737.5</v>
          </cell>
        </row>
        <row r="67">
          <cell r="G67">
            <v>727</v>
          </cell>
          <cell r="H67">
            <v>479.5</v>
          </cell>
        </row>
        <row r="68">
          <cell r="G68">
            <v>730</v>
          </cell>
          <cell r="H68">
            <v>657.5</v>
          </cell>
        </row>
        <row r="69">
          <cell r="G69">
            <v>732</v>
          </cell>
          <cell r="H69">
            <v>415.5</v>
          </cell>
        </row>
        <row r="70">
          <cell r="G70">
            <v>733</v>
          </cell>
          <cell r="H70">
            <v>68.5</v>
          </cell>
        </row>
        <row r="71">
          <cell r="G71">
            <v>734</v>
          </cell>
          <cell r="H71">
            <v>1035</v>
          </cell>
        </row>
        <row r="72">
          <cell r="G72">
            <v>737</v>
          </cell>
          <cell r="H72">
            <v>306</v>
          </cell>
        </row>
        <row r="73">
          <cell r="G73">
            <v>738</v>
          </cell>
          <cell r="H73">
            <v>543.5</v>
          </cell>
        </row>
        <row r="74">
          <cell r="G74">
            <v>740</v>
          </cell>
          <cell r="H74">
            <v>756.5</v>
          </cell>
        </row>
        <row r="75">
          <cell r="G75">
            <v>741</v>
          </cell>
          <cell r="H75">
            <v>385</v>
          </cell>
        </row>
        <row r="76">
          <cell r="G76">
            <v>742</v>
          </cell>
          <cell r="H76">
            <v>969.5</v>
          </cell>
        </row>
        <row r="77">
          <cell r="G77">
            <v>743</v>
          </cell>
          <cell r="H77">
            <v>545</v>
          </cell>
        </row>
        <row r="78">
          <cell r="G78">
            <v>744</v>
          </cell>
          <cell r="H78">
            <v>240.5</v>
          </cell>
        </row>
        <row r="79">
          <cell r="G79">
            <v>745</v>
          </cell>
          <cell r="H79">
            <v>651.5</v>
          </cell>
        </row>
        <row r="80">
          <cell r="G80">
            <v>746</v>
          </cell>
          <cell r="H80">
            <v>922.12</v>
          </cell>
        </row>
        <row r="81">
          <cell r="G81">
            <v>747</v>
          </cell>
          <cell r="H81">
            <v>508.5</v>
          </cell>
        </row>
        <row r="82">
          <cell r="G82">
            <v>748</v>
          </cell>
          <cell r="H82">
            <v>983.54</v>
          </cell>
        </row>
        <row r="83">
          <cell r="G83">
            <v>750</v>
          </cell>
          <cell r="H83">
            <v>549.5</v>
          </cell>
        </row>
        <row r="84">
          <cell r="G84">
            <v>752</v>
          </cell>
          <cell r="H84">
            <v>167.5</v>
          </cell>
        </row>
        <row r="85">
          <cell r="G85">
            <v>753</v>
          </cell>
          <cell r="H85">
            <v>385</v>
          </cell>
        </row>
        <row r="86">
          <cell r="G86">
            <v>754</v>
          </cell>
          <cell r="H86">
            <v>28.25</v>
          </cell>
        </row>
        <row r="87">
          <cell r="G87" t="str">
            <v>总计</v>
          </cell>
          <cell r="H87">
            <v>64609.77</v>
          </cell>
        </row>
      </sheetData>
      <sheetData sheetId="3"/>
      <sheetData sheetId="4">
        <row r="1">
          <cell r="H1" t="str">
            <v>门店ID</v>
          </cell>
          <cell r="I1" t="str">
            <v>汇总</v>
          </cell>
        </row>
        <row r="2">
          <cell r="H2">
            <v>52</v>
          </cell>
          <cell r="I2">
            <v>2573.76</v>
          </cell>
        </row>
        <row r="3">
          <cell r="H3">
            <v>54</v>
          </cell>
          <cell r="I3">
            <v>6337</v>
          </cell>
        </row>
        <row r="4">
          <cell r="H4">
            <v>56</v>
          </cell>
          <cell r="I4">
            <v>5719.01</v>
          </cell>
        </row>
        <row r="5">
          <cell r="H5">
            <v>307</v>
          </cell>
          <cell r="I5">
            <v>31189.01</v>
          </cell>
        </row>
        <row r="6">
          <cell r="H6">
            <v>308</v>
          </cell>
          <cell r="I6">
            <v>4408</v>
          </cell>
        </row>
        <row r="7">
          <cell r="H7">
            <v>311</v>
          </cell>
          <cell r="I7">
            <v>3551</v>
          </cell>
        </row>
        <row r="8">
          <cell r="H8">
            <v>329</v>
          </cell>
          <cell r="I8">
            <v>3976</v>
          </cell>
        </row>
        <row r="9">
          <cell r="H9">
            <v>337</v>
          </cell>
          <cell r="I9">
            <v>4846</v>
          </cell>
        </row>
        <row r="10">
          <cell r="H10">
            <v>339</v>
          </cell>
          <cell r="I10">
            <v>2574</v>
          </cell>
        </row>
        <row r="11">
          <cell r="H11">
            <v>341</v>
          </cell>
          <cell r="I11">
            <v>13313</v>
          </cell>
        </row>
        <row r="12">
          <cell r="H12">
            <v>343</v>
          </cell>
          <cell r="I12">
            <v>5775.99</v>
          </cell>
        </row>
        <row r="13">
          <cell r="H13">
            <v>347</v>
          </cell>
          <cell r="I13">
            <v>744.9</v>
          </cell>
        </row>
        <row r="14">
          <cell r="H14">
            <v>349</v>
          </cell>
          <cell r="I14">
            <v>285</v>
          </cell>
        </row>
        <row r="15">
          <cell r="H15">
            <v>351</v>
          </cell>
          <cell r="I15">
            <v>374</v>
          </cell>
        </row>
        <row r="16">
          <cell r="H16">
            <v>355</v>
          </cell>
          <cell r="I16">
            <v>3969.2</v>
          </cell>
        </row>
        <row r="17">
          <cell r="H17">
            <v>357</v>
          </cell>
          <cell r="I17">
            <v>1235</v>
          </cell>
        </row>
        <row r="18">
          <cell r="H18">
            <v>359</v>
          </cell>
          <cell r="I18">
            <v>683</v>
          </cell>
        </row>
        <row r="19">
          <cell r="H19">
            <v>365</v>
          </cell>
          <cell r="I19">
            <v>1787.3</v>
          </cell>
        </row>
        <row r="20">
          <cell r="H20">
            <v>367</v>
          </cell>
          <cell r="I20">
            <v>665</v>
          </cell>
        </row>
        <row r="21">
          <cell r="H21">
            <v>371</v>
          </cell>
          <cell r="I21">
            <v>1235</v>
          </cell>
        </row>
        <row r="22">
          <cell r="H22">
            <v>373</v>
          </cell>
          <cell r="I22">
            <v>1737</v>
          </cell>
        </row>
        <row r="23">
          <cell r="H23">
            <v>377</v>
          </cell>
          <cell r="I23">
            <v>1357</v>
          </cell>
        </row>
        <row r="24">
          <cell r="H24">
            <v>379</v>
          </cell>
          <cell r="I24">
            <v>1755</v>
          </cell>
        </row>
        <row r="25">
          <cell r="H25">
            <v>385</v>
          </cell>
          <cell r="I25">
            <v>665</v>
          </cell>
        </row>
        <row r="26">
          <cell r="H26">
            <v>387</v>
          </cell>
          <cell r="I26">
            <v>2377.01</v>
          </cell>
        </row>
        <row r="27">
          <cell r="H27">
            <v>391</v>
          </cell>
          <cell r="I27">
            <v>285</v>
          </cell>
        </row>
        <row r="28">
          <cell r="H28">
            <v>399</v>
          </cell>
          <cell r="I28">
            <v>1447</v>
          </cell>
        </row>
        <row r="29">
          <cell r="H29">
            <v>511</v>
          </cell>
          <cell r="I29">
            <v>2078.68</v>
          </cell>
        </row>
        <row r="30">
          <cell r="H30">
            <v>513</v>
          </cell>
          <cell r="I30">
            <v>792</v>
          </cell>
        </row>
        <row r="31">
          <cell r="H31">
            <v>514</v>
          </cell>
          <cell r="I31">
            <v>5959</v>
          </cell>
        </row>
        <row r="32">
          <cell r="H32">
            <v>515</v>
          </cell>
          <cell r="I32">
            <v>2730</v>
          </cell>
        </row>
        <row r="33">
          <cell r="H33">
            <v>517</v>
          </cell>
          <cell r="I33">
            <v>2230</v>
          </cell>
        </row>
        <row r="34">
          <cell r="H34">
            <v>539</v>
          </cell>
          <cell r="I34">
            <v>849.72</v>
          </cell>
        </row>
        <row r="35">
          <cell r="H35">
            <v>541</v>
          </cell>
          <cell r="I35">
            <v>1461</v>
          </cell>
        </row>
        <row r="36">
          <cell r="H36">
            <v>545</v>
          </cell>
          <cell r="I36">
            <v>3828.89</v>
          </cell>
        </row>
        <row r="37">
          <cell r="H37">
            <v>546</v>
          </cell>
          <cell r="I37">
            <v>2108</v>
          </cell>
        </row>
        <row r="38">
          <cell r="H38">
            <v>549</v>
          </cell>
          <cell r="I38">
            <v>2660</v>
          </cell>
        </row>
        <row r="39">
          <cell r="H39">
            <v>570</v>
          </cell>
          <cell r="I39">
            <v>380</v>
          </cell>
        </row>
        <row r="40">
          <cell r="H40">
            <v>571</v>
          </cell>
          <cell r="I40">
            <v>3569</v>
          </cell>
        </row>
        <row r="41">
          <cell r="H41">
            <v>572</v>
          </cell>
          <cell r="I41">
            <v>1277.47</v>
          </cell>
        </row>
        <row r="42">
          <cell r="H42">
            <v>573</v>
          </cell>
          <cell r="I42">
            <v>389.01</v>
          </cell>
        </row>
        <row r="43">
          <cell r="H43">
            <v>578</v>
          </cell>
          <cell r="I43">
            <v>1431</v>
          </cell>
        </row>
        <row r="44">
          <cell r="H44">
            <v>581</v>
          </cell>
          <cell r="I44">
            <v>3100</v>
          </cell>
        </row>
        <row r="45">
          <cell r="H45">
            <v>582</v>
          </cell>
          <cell r="I45">
            <v>1850</v>
          </cell>
        </row>
        <row r="46">
          <cell r="H46">
            <v>584</v>
          </cell>
          <cell r="I46">
            <v>1556</v>
          </cell>
        </row>
        <row r="47">
          <cell r="H47">
            <v>585</v>
          </cell>
          <cell r="I47">
            <v>1823.01</v>
          </cell>
        </row>
        <row r="48">
          <cell r="H48">
            <v>587</v>
          </cell>
          <cell r="I48">
            <v>977</v>
          </cell>
        </row>
        <row r="49">
          <cell r="H49">
            <v>591</v>
          </cell>
          <cell r="I49">
            <v>1235</v>
          </cell>
        </row>
        <row r="50">
          <cell r="H50">
            <v>594</v>
          </cell>
          <cell r="I50">
            <v>3040</v>
          </cell>
        </row>
        <row r="51">
          <cell r="H51">
            <v>598</v>
          </cell>
          <cell r="I51">
            <v>959</v>
          </cell>
        </row>
        <row r="52">
          <cell r="H52">
            <v>704</v>
          </cell>
          <cell r="I52">
            <v>1140</v>
          </cell>
        </row>
        <row r="53">
          <cell r="H53">
            <v>706</v>
          </cell>
          <cell r="I53">
            <v>950</v>
          </cell>
        </row>
        <row r="54">
          <cell r="H54">
            <v>707</v>
          </cell>
          <cell r="I54">
            <v>2096</v>
          </cell>
        </row>
        <row r="55">
          <cell r="H55">
            <v>709</v>
          </cell>
          <cell r="I55">
            <v>1455</v>
          </cell>
        </row>
        <row r="56">
          <cell r="H56">
            <v>710</v>
          </cell>
          <cell r="I56">
            <v>1460.34</v>
          </cell>
        </row>
        <row r="57">
          <cell r="H57">
            <v>712</v>
          </cell>
          <cell r="I57">
            <v>4302</v>
          </cell>
        </row>
        <row r="58">
          <cell r="H58">
            <v>713</v>
          </cell>
          <cell r="I58">
            <v>1239</v>
          </cell>
        </row>
        <row r="59">
          <cell r="H59">
            <v>716</v>
          </cell>
          <cell r="I59">
            <v>1850</v>
          </cell>
        </row>
        <row r="60">
          <cell r="H60">
            <v>717</v>
          </cell>
          <cell r="I60">
            <v>80</v>
          </cell>
        </row>
        <row r="61">
          <cell r="H61">
            <v>718</v>
          </cell>
          <cell r="I61">
            <v>1048</v>
          </cell>
        </row>
        <row r="62">
          <cell r="H62">
            <v>720</v>
          </cell>
          <cell r="I62">
            <v>1833</v>
          </cell>
        </row>
        <row r="63">
          <cell r="H63">
            <v>721</v>
          </cell>
          <cell r="I63">
            <v>1140</v>
          </cell>
        </row>
        <row r="64">
          <cell r="H64">
            <v>723</v>
          </cell>
          <cell r="I64">
            <v>882</v>
          </cell>
        </row>
        <row r="65">
          <cell r="H65">
            <v>724</v>
          </cell>
          <cell r="I65">
            <v>1565</v>
          </cell>
        </row>
        <row r="66">
          <cell r="H66">
            <v>726</v>
          </cell>
          <cell r="I66">
            <v>3105.71</v>
          </cell>
        </row>
        <row r="67">
          <cell r="H67">
            <v>727</v>
          </cell>
          <cell r="I67">
            <v>1054</v>
          </cell>
        </row>
        <row r="68">
          <cell r="H68">
            <v>730</v>
          </cell>
          <cell r="I68">
            <v>3800</v>
          </cell>
        </row>
        <row r="69">
          <cell r="H69">
            <v>732</v>
          </cell>
          <cell r="I69">
            <v>3236</v>
          </cell>
        </row>
        <row r="70">
          <cell r="H70">
            <v>733</v>
          </cell>
          <cell r="I70">
            <v>1101</v>
          </cell>
        </row>
        <row r="71">
          <cell r="H71">
            <v>734</v>
          </cell>
          <cell r="I71">
            <v>2102</v>
          </cell>
        </row>
        <row r="72">
          <cell r="H72">
            <v>737</v>
          </cell>
          <cell r="I72">
            <v>660.13</v>
          </cell>
        </row>
        <row r="73">
          <cell r="H73">
            <v>738</v>
          </cell>
          <cell r="I73">
            <v>570</v>
          </cell>
        </row>
        <row r="74">
          <cell r="H74">
            <v>740</v>
          </cell>
          <cell r="I74">
            <v>4103</v>
          </cell>
        </row>
        <row r="75">
          <cell r="H75">
            <v>741</v>
          </cell>
          <cell r="I75">
            <v>285</v>
          </cell>
        </row>
        <row r="76">
          <cell r="H76">
            <v>742</v>
          </cell>
          <cell r="I76">
            <v>953</v>
          </cell>
        </row>
        <row r="77">
          <cell r="H77">
            <v>743</v>
          </cell>
          <cell r="I77">
            <v>1720</v>
          </cell>
        </row>
        <row r="78">
          <cell r="H78">
            <v>744</v>
          </cell>
          <cell r="I78">
            <v>2336.8</v>
          </cell>
        </row>
        <row r="79">
          <cell r="H79">
            <v>745</v>
          </cell>
          <cell r="I79">
            <v>652</v>
          </cell>
        </row>
        <row r="80">
          <cell r="H80">
            <v>746</v>
          </cell>
          <cell r="I80">
            <v>1235</v>
          </cell>
        </row>
        <row r="81">
          <cell r="H81">
            <v>747</v>
          </cell>
          <cell r="I81">
            <v>763</v>
          </cell>
        </row>
        <row r="82">
          <cell r="H82">
            <v>748</v>
          </cell>
          <cell r="I82">
            <v>752</v>
          </cell>
        </row>
        <row r="83">
          <cell r="H83">
            <v>750</v>
          </cell>
          <cell r="I83">
            <v>2497</v>
          </cell>
        </row>
        <row r="84">
          <cell r="H84">
            <v>752</v>
          </cell>
          <cell r="I84">
            <v>954</v>
          </cell>
        </row>
        <row r="85">
          <cell r="H85" t="str">
            <v>总计</v>
          </cell>
          <cell r="I85">
            <v>204067.94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8" customWidth="1"/>
    <col min="5" max="5" width="16" style="8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70" customWidth="1"/>
    <col min="11" max="11" width="10.125" style="6" customWidth="1"/>
    <col min="12" max="12" width="11.125" style="71" customWidth="1"/>
    <col min="13" max="13" width="11.125" style="71" hidden="1" customWidth="1"/>
    <col min="14" max="14" width="7.25" style="71" customWidth="1"/>
    <col min="15" max="15" width="8.875" style="6" customWidth="1"/>
    <col min="16" max="17" width="9.75" style="6" customWidth="1"/>
    <col min="18" max="18" width="9.875" style="6" customWidth="1"/>
    <col min="19" max="19" width="7.25" style="71" customWidth="1"/>
    <col min="20" max="20" width="6" style="6" customWidth="1"/>
  </cols>
  <sheetData>
    <row r="1" ht="41" customHeight="1" spans="1:20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83"/>
      <c r="K1" s="72"/>
      <c r="L1" s="84" t="s">
        <v>1</v>
      </c>
      <c r="M1" s="84"/>
      <c r="N1" s="84"/>
      <c r="O1" s="85" t="s">
        <v>2</v>
      </c>
      <c r="P1" s="85"/>
      <c r="Q1" s="84" t="s">
        <v>3</v>
      </c>
      <c r="R1" s="84"/>
      <c r="S1" s="84"/>
      <c r="T1" s="72"/>
    </row>
    <row r="2" s="3" customFormat="1" ht="46" customHeight="1" spans="1:20">
      <c r="A2" s="73" t="s">
        <v>4</v>
      </c>
      <c r="B2" s="73" t="s">
        <v>5</v>
      </c>
      <c r="C2" s="73" t="s">
        <v>6</v>
      </c>
      <c r="D2" s="73" t="s">
        <v>7</v>
      </c>
      <c r="E2" s="73" t="s">
        <v>8</v>
      </c>
      <c r="F2" s="73" t="s">
        <v>9</v>
      </c>
      <c r="G2" s="73" t="s">
        <v>10</v>
      </c>
      <c r="H2" s="73" t="s">
        <v>11</v>
      </c>
      <c r="I2" s="73" t="s">
        <v>12</v>
      </c>
      <c r="J2" s="73" t="s">
        <v>13</v>
      </c>
      <c r="K2" s="73" t="s">
        <v>14</v>
      </c>
      <c r="L2" s="13" t="s">
        <v>15</v>
      </c>
      <c r="M2" s="13" t="s">
        <v>16</v>
      </c>
      <c r="N2" s="13" t="s">
        <v>17</v>
      </c>
      <c r="O2" s="73" t="s">
        <v>18</v>
      </c>
      <c r="P2" s="73" t="s">
        <v>19</v>
      </c>
      <c r="Q2" s="13" t="s">
        <v>20</v>
      </c>
      <c r="R2" s="13" t="s">
        <v>21</v>
      </c>
      <c r="S2" s="13" t="s">
        <v>22</v>
      </c>
      <c r="T2" s="101" t="s">
        <v>23</v>
      </c>
    </row>
    <row r="3" s="2" customFormat="1" ht="49" customHeight="1" spans="1:20">
      <c r="A3" s="74">
        <v>1</v>
      </c>
      <c r="B3" s="17" t="s">
        <v>24</v>
      </c>
      <c r="C3" s="75">
        <v>133360</v>
      </c>
      <c r="D3" s="75" t="s">
        <v>25</v>
      </c>
      <c r="E3" s="75" t="s">
        <v>26</v>
      </c>
      <c r="F3" s="75" t="s">
        <v>27</v>
      </c>
      <c r="G3" s="75">
        <f>VLOOKUP(C:C,[2]考核价查询!$A$1:$E$65536,5,0)</f>
        <v>16.4</v>
      </c>
      <c r="H3" s="75">
        <v>39.9</v>
      </c>
      <c r="I3" s="86">
        <f>(H3-G3)/H3</f>
        <v>0.588972431077694</v>
      </c>
      <c r="J3" s="87" t="s">
        <v>28</v>
      </c>
      <c r="K3" s="86" t="s">
        <v>29</v>
      </c>
      <c r="L3" s="88">
        <v>0.07</v>
      </c>
      <c r="M3" s="89">
        <f>H3*L3</f>
        <v>2.793</v>
      </c>
      <c r="N3" s="88">
        <v>0.09</v>
      </c>
      <c r="O3" s="90">
        <v>864</v>
      </c>
      <c r="P3" s="75"/>
      <c r="Q3" s="102">
        <v>1520</v>
      </c>
      <c r="R3" s="102">
        <v>2023</v>
      </c>
      <c r="S3" s="103" t="s">
        <v>30</v>
      </c>
      <c r="T3" s="75" t="s">
        <v>31</v>
      </c>
    </row>
    <row r="4" s="2" customFormat="1" ht="35" customHeight="1" spans="1:20">
      <c r="A4" s="74">
        <f>A3+1</f>
        <v>2</v>
      </c>
      <c r="B4" s="17"/>
      <c r="C4" s="75">
        <v>31440</v>
      </c>
      <c r="D4" s="75" t="s">
        <v>32</v>
      </c>
      <c r="E4" s="75" t="s">
        <v>33</v>
      </c>
      <c r="F4" s="75" t="s">
        <v>34</v>
      </c>
      <c r="G4" s="75">
        <f>VLOOKUP(C:C,[2]考核价查询!$A$1:$E$65536,5,0)</f>
        <v>15.2</v>
      </c>
      <c r="H4" s="75">
        <v>38</v>
      </c>
      <c r="I4" s="86">
        <f>(H4-G4)/H4</f>
        <v>0.6</v>
      </c>
      <c r="J4" s="87" t="s">
        <v>35</v>
      </c>
      <c r="K4" s="86" t="s">
        <v>29</v>
      </c>
      <c r="L4" s="88">
        <v>0.07</v>
      </c>
      <c r="M4" s="89">
        <f>H4*L4</f>
        <v>2.66</v>
      </c>
      <c r="N4" s="88">
        <v>0.09</v>
      </c>
      <c r="O4" s="90">
        <v>233</v>
      </c>
      <c r="P4" s="75"/>
      <c r="Q4" s="104"/>
      <c r="R4" s="104"/>
      <c r="S4" s="105"/>
      <c r="T4" s="75" t="s">
        <v>31</v>
      </c>
    </row>
    <row r="5" ht="25" customHeight="1" spans="1:20">
      <c r="A5" s="76">
        <f>A4+1</f>
        <v>3</v>
      </c>
      <c r="B5" s="77" t="s">
        <v>36</v>
      </c>
      <c r="C5" s="44">
        <v>118954</v>
      </c>
      <c r="D5" s="44" t="s">
        <v>37</v>
      </c>
      <c r="E5" s="44" t="s">
        <v>38</v>
      </c>
      <c r="F5" s="44" t="s">
        <v>39</v>
      </c>
      <c r="G5" s="78">
        <f>VLOOKUP(C:C,[2]考核价查询!$A$1:$E$65536,5,0)</f>
        <v>9.3</v>
      </c>
      <c r="H5" s="78">
        <v>21.9</v>
      </c>
      <c r="I5" s="91">
        <f>(H5-G5)/H5</f>
        <v>0.575342465753425</v>
      </c>
      <c r="J5" s="92" t="s">
        <v>29</v>
      </c>
      <c r="K5" s="91"/>
      <c r="L5" s="93" t="s">
        <v>40</v>
      </c>
      <c r="M5" s="94"/>
      <c r="N5" s="93"/>
      <c r="O5" s="78"/>
      <c r="P5" s="50">
        <v>53959</v>
      </c>
      <c r="Q5" s="50">
        <v>53959</v>
      </c>
      <c r="R5" s="106"/>
      <c r="S5" s="95"/>
      <c r="T5" s="78"/>
    </row>
    <row r="6" ht="48" customHeight="1" spans="1:20">
      <c r="A6" s="76">
        <f t="shared" ref="A5:A17" si="0">A5+1</f>
        <v>4</v>
      </c>
      <c r="B6" s="77"/>
      <c r="C6" s="44">
        <v>136714</v>
      </c>
      <c r="D6" s="44" t="s">
        <v>41</v>
      </c>
      <c r="E6" s="44" t="s">
        <v>42</v>
      </c>
      <c r="F6" s="44" t="s">
        <v>43</v>
      </c>
      <c r="G6" s="78">
        <f>VLOOKUP(C:C,[2]考核价查询!$A$1:$E$65536,5,0)</f>
        <v>14.8</v>
      </c>
      <c r="H6" s="78">
        <v>29.8</v>
      </c>
      <c r="I6" s="91">
        <f t="shared" ref="I6:I15" si="1">(H6-G6)/H6</f>
        <v>0.503355704697987</v>
      </c>
      <c r="J6" s="92" t="s">
        <v>44</v>
      </c>
      <c r="K6" s="91"/>
      <c r="L6" s="93" t="s">
        <v>40</v>
      </c>
      <c r="M6" s="94"/>
      <c r="N6" s="93"/>
      <c r="O6" s="78"/>
      <c r="P6" s="50">
        <v>96817</v>
      </c>
      <c r="Q6" s="50">
        <v>96817</v>
      </c>
      <c r="R6" s="106"/>
      <c r="S6" s="95"/>
      <c r="T6" s="78"/>
    </row>
    <row r="7" ht="25" customHeight="1" spans="1:20">
      <c r="A7" s="76">
        <f t="shared" si="0"/>
        <v>5</v>
      </c>
      <c r="B7" s="77"/>
      <c r="C7" s="78">
        <v>139379</v>
      </c>
      <c r="D7" s="78" t="s">
        <v>45</v>
      </c>
      <c r="E7" s="78" t="s">
        <v>46</v>
      </c>
      <c r="F7" s="78" t="s">
        <v>34</v>
      </c>
      <c r="G7" s="78">
        <f>VLOOKUP(C:C,[2]考核价查询!$A$1:$E$65536,5,0)</f>
        <v>8.4</v>
      </c>
      <c r="H7" s="78">
        <v>24</v>
      </c>
      <c r="I7" s="91">
        <f t="shared" si="1"/>
        <v>0.65</v>
      </c>
      <c r="J7" s="92" t="s">
        <v>29</v>
      </c>
      <c r="K7" s="91" t="s">
        <v>29</v>
      </c>
      <c r="L7" s="95">
        <v>0.05</v>
      </c>
      <c r="M7" s="94">
        <f>H7*L7</f>
        <v>1.2</v>
      </c>
      <c r="N7" s="93"/>
      <c r="O7" s="78"/>
      <c r="P7" s="50">
        <v>100485</v>
      </c>
      <c r="Q7" s="50">
        <v>100485</v>
      </c>
      <c r="R7" s="106"/>
      <c r="S7" s="95"/>
      <c r="T7" s="78"/>
    </row>
    <row r="8" ht="25" customHeight="1" spans="1:20">
      <c r="A8" s="76">
        <f t="shared" si="0"/>
        <v>6</v>
      </c>
      <c r="B8" s="77"/>
      <c r="C8" s="78">
        <v>113826</v>
      </c>
      <c r="D8" s="78" t="s">
        <v>47</v>
      </c>
      <c r="E8" s="78" t="s">
        <v>48</v>
      </c>
      <c r="F8" s="78" t="s">
        <v>49</v>
      </c>
      <c r="G8" s="78">
        <f>VLOOKUP(C:C,[2]考核价查询!$A$1:$E$65536,5,0)</f>
        <v>12</v>
      </c>
      <c r="H8" s="78">
        <v>22</v>
      </c>
      <c r="I8" s="91">
        <f t="shared" si="1"/>
        <v>0.454545454545455</v>
      </c>
      <c r="J8" s="92" t="s">
        <v>29</v>
      </c>
      <c r="K8" s="96">
        <v>3</v>
      </c>
      <c r="L8" s="95">
        <v>0.07</v>
      </c>
      <c r="M8" s="94">
        <f t="shared" ref="M5:M15" si="2">H8*L8</f>
        <v>1.54</v>
      </c>
      <c r="N8" s="93"/>
      <c r="O8" s="78"/>
      <c r="P8" s="50">
        <v>5616</v>
      </c>
      <c r="Q8" s="50">
        <v>5616</v>
      </c>
      <c r="R8" s="106"/>
      <c r="S8" s="95"/>
      <c r="T8" s="78"/>
    </row>
    <row r="9" ht="25" customHeight="1" spans="1:20">
      <c r="A9" s="76">
        <f t="shared" si="0"/>
        <v>7</v>
      </c>
      <c r="B9" s="79" t="s">
        <v>50</v>
      </c>
      <c r="C9" s="52">
        <v>162305</v>
      </c>
      <c r="D9" s="52" t="s">
        <v>51</v>
      </c>
      <c r="E9" s="52" t="s">
        <v>52</v>
      </c>
      <c r="F9" s="78" t="s">
        <v>53</v>
      </c>
      <c r="G9" s="78">
        <f>VLOOKUP(C:C,[2]考核价查询!$A$1:$E$65536,5,0)</f>
        <v>174.6</v>
      </c>
      <c r="H9" s="78">
        <v>388</v>
      </c>
      <c r="I9" s="91">
        <f t="shared" si="1"/>
        <v>0.55</v>
      </c>
      <c r="J9" s="92" t="s">
        <v>54</v>
      </c>
      <c r="K9" s="91"/>
      <c r="L9" s="97">
        <v>0.08</v>
      </c>
      <c r="M9" s="94">
        <f t="shared" si="2"/>
        <v>31.04</v>
      </c>
      <c r="N9" s="98"/>
      <c r="O9" s="78">
        <v>798</v>
      </c>
      <c r="P9" s="78"/>
      <c r="Q9" s="78">
        <v>798</v>
      </c>
      <c r="R9" s="78"/>
      <c r="S9" s="98"/>
      <c r="T9" s="78"/>
    </row>
    <row r="10" ht="25" customHeight="1" spans="1:20">
      <c r="A10" s="76">
        <f t="shared" si="0"/>
        <v>8</v>
      </c>
      <c r="B10" s="79"/>
      <c r="C10" s="52">
        <v>116987</v>
      </c>
      <c r="D10" s="52" t="s">
        <v>55</v>
      </c>
      <c r="E10" s="52" t="s">
        <v>56</v>
      </c>
      <c r="F10" s="78" t="s">
        <v>57</v>
      </c>
      <c r="G10" s="78">
        <f>VLOOKUP(C:C,[2]考核价查询!$A$1:$E$65536,5,0)</f>
        <v>71</v>
      </c>
      <c r="H10" s="78">
        <v>198</v>
      </c>
      <c r="I10" s="91">
        <f t="shared" si="1"/>
        <v>0.641414141414141</v>
      </c>
      <c r="J10" s="92" t="s">
        <v>58</v>
      </c>
      <c r="K10" s="91"/>
      <c r="L10" s="99">
        <v>0.05</v>
      </c>
      <c r="M10" s="94">
        <f t="shared" si="2"/>
        <v>9.9</v>
      </c>
      <c r="N10" s="84"/>
      <c r="O10" s="78">
        <v>71</v>
      </c>
      <c r="P10" s="78"/>
      <c r="Q10" s="78">
        <v>71</v>
      </c>
      <c r="R10" s="78"/>
      <c r="S10" s="84"/>
      <c r="T10" s="78"/>
    </row>
    <row r="11" ht="25" customHeight="1" spans="1:20">
      <c r="A11" s="76">
        <f t="shared" si="0"/>
        <v>9</v>
      </c>
      <c r="B11" s="80" t="s">
        <v>59</v>
      </c>
      <c r="C11" s="52">
        <v>164949</v>
      </c>
      <c r="D11" s="52" t="s">
        <v>60</v>
      </c>
      <c r="E11" s="54" t="s">
        <v>61</v>
      </c>
      <c r="F11" s="53" t="s">
        <v>49</v>
      </c>
      <c r="G11" s="78">
        <f>VLOOKUP(C:C,[2]考核价查询!$A$1:$E$65536,5,0)</f>
        <v>84</v>
      </c>
      <c r="H11" s="81">
        <v>180</v>
      </c>
      <c r="I11" s="91">
        <f t="shared" si="1"/>
        <v>0.533333333333333</v>
      </c>
      <c r="J11" s="92" t="s">
        <v>62</v>
      </c>
      <c r="K11" s="96">
        <v>5</v>
      </c>
      <c r="L11" s="99">
        <v>0.07</v>
      </c>
      <c r="M11" s="94">
        <f t="shared" si="2"/>
        <v>12.6</v>
      </c>
      <c r="N11" s="84" t="s">
        <v>63</v>
      </c>
      <c r="O11" s="81">
        <v>34449</v>
      </c>
      <c r="P11" s="81"/>
      <c r="Q11" s="81">
        <v>34449</v>
      </c>
      <c r="R11" s="107"/>
      <c r="S11" s="84"/>
      <c r="T11" s="78"/>
    </row>
    <row r="12" ht="25" customHeight="1" spans="1:20">
      <c r="A12" s="76">
        <f t="shared" si="0"/>
        <v>10</v>
      </c>
      <c r="B12" s="80"/>
      <c r="C12" s="52">
        <v>75138</v>
      </c>
      <c r="D12" s="52" t="s">
        <v>60</v>
      </c>
      <c r="E12" s="52" t="s">
        <v>64</v>
      </c>
      <c r="F12" s="53" t="s">
        <v>49</v>
      </c>
      <c r="G12" s="78">
        <f>VLOOKUP(C:C,[2]考核价查询!$A$1:$E$65536,5,0)</f>
        <v>60</v>
      </c>
      <c r="H12" s="82">
        <v>86</v>
      </c>
      <c r="I12" s="91">
        <f t="shared" si="1"/>
        <v>0.302325581395349</v>
      </c>
      <c r="J12" s="92" t="s">
        <v>65</v>
      </c>
      <c r="K12" s="96">
        <v>3</v>
      </c>
      <c r="L12" s="97">
        <v>0.07</v>
      </c>
      <c r="M12" s="94">
        <f t="shared" si="2"/>
        <v>6.02</v>
      </c>
      <c r="N12" s="84" t="s">
        <v>66</v>
      </c>
      <c r="O12" s="81"/>
      <c r="P12" s="81"/>
      <c r="Q12" s="81"/>
      <c r="R12" s="108"/>
      <c r="S12" s="84"/>
      <c r="T12" s="78"/>
    </row>
    <row r="13" ht="25" customHeight="1" spans="1:20">
      <c r="A13" s="76">
        <f t="shared" si="0"/>
        <v>11</v>
      </c>
      <c r="B13" s="80"/>
      <c r="C13" s="52">
        <v>84174</v>
      </c>
      <c r="D13" s="52" t="s">
        <v>67</v>
      </c>
      <c r="E13" s="52" t="s">
        <v>68</v>
      </c>
      <c r="F13" s="53" t="s">
        <v>34</v>
      </c>
      <c r="G13" s="78">
        <f>VLOOKUP(C:C,[2]考核价查询!$A$1:$E$65536,5,0)</f>
        <v>12.25</v>
      </c>
      <c r="H13" s="46">
        <v>35</v>
      </c>
      <c r="I13" s="91">
        <f t="shared" si="1"/>
        <v>0.65</v>
      </c>
      <c r="J13" s="92" t="s">
        <v>29</v>
      </c>
      <c r="K13" s="91" t="s">
        <v>29</v>
      </c>
      <c r="L13" s="99">
        <v>0.07</v>
      </c>
      <c r="M13" s="94">
        <f t="shared" si="2"/>
        <v>2.45</v>
      </c>
      <c r="N13" s="84"/>
      <c r="O13" s="82"/>
      <c r="P13" s="82">
        <v>64600</v>
      </c>
      <c r="Q13" s="82">
        <v>64600</v>
      </c>
      <c r="R13" s="82"/>
      <c r="S13" s="84"/>
      <c r="T13" s="78"/>
    </row>
    <row r="14" ht="25" customHeight="1" spans="1:20">
      <c r="A14" s="76">
        <f t="shared" si="0"/>
        <v>12</v>
      </c>
      <c r="B14" s="80"/>
      <c r="C14" s="52">
        <v>166880</v>
      </c>
      <c r="D14" s="52" t="s">
        <v>69</v>
      </c>
      <c r="E14" s="52" t="s">
        <v>70</v>
      </c>
      <c r="F14" s="47" t="s">
        <v>71</v>
      </c>
      <c r="G14" s="78">
        <f>VLOOKUP(C:C,[2]考核价查询!$A$1:$E$65536,5,0)</f>
        <v>89.1</v>
      </c>
      <c r="H14" s="47">
        <v>198</v>
      </c>
      <c r="I14" s="91">
        <f t="shared" si="1"/>
        <v>0.55</v>
      </c>
      <c r="J14" s="92" t="s">
        <v>72</v>
      </c>
      <c r="K14" s="96">
        <v>4</v>
      </c>
      <c r="L14" s="99">
        <v>0.07</v>
      </c>
      <c r="M14" s="94">
        <f t="shared" si="2"/>
        <v>13.86</v>
      </c>
      <c r="N14" s="100" t="s">
        <v>63</v>
      </c>
      <c r="O14" s="47">
        <v>29100</v>
      </c>
      <c r="P14" s="47"/>
      <c r="Q14" s="109">
        <v>36518</v>
      </c>
      <c r="R14" s="47">
        <f>Q14*1.5</f>
        <v>54777</v>
      </c>
      <c r="S14" s="84"/>
      <c r="T14" s="78"/>
    </row>
    <row r="15" ht="25" customHeight="1" spans="1:20">
      <c r="A15" s="76">
        <f t="shared" si="0"/>
        <v>13</v>
      </c>
      <c r="B15" s="80"/>
      <c r="C15" s="52">
        <v>21580</v>
      </c>
      <c r="D15" s="52" t="s">
        <v>73</v>
      </c>
      <c r="E15" s="52" t="s">
        <v>74</v>
      </c>
      <c r="F15" s="47" t="s">
        <v>27</v>
      </c>
      <c r="G15" s="78">
        <f>VLOOKUP(C:C,[2]考核价查询!$A$1:$E$65536,5,0)</f>
        <v>55.6</v>
      </c>
      <c r="H15" s="47">
        <v>98</v>
      </c>
      <c r="I15" s="91">
        <f t="shared" si="1"/>
        <v>0.43265306122449</v>
      </c>
      <c r="J15" s="92" t="s">
        <v>75</v>
      </c>
      <c r="K15" s="91" t="s">
        <v>29</v>
      </c>
      <c r="L15" s="99">
        <v>0.07</v>
      </c>
      <c r="M15" s="94">
        <f t="shared" si="2"/>
        <v>6.86</v>
      </c>
      <c r="N15" s="84"/>
      <c r="O15" s="47"/>
      <c r="P15" s="47">
        <v>20400</v>
      </c>
      <c r="Q15" s="47">
        <v>20400</v>
      </c>
      <c r="R15" s="47"/>
      <c r="S15" s="84"/>
      <c r="T15" s="78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4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J11" sqref="J11"/>
    </sheetView>
  </sheetViews>
  <sheetFormatPr defaultColWidth="9" defaultRowHeight="13.5"/>
  <cols>
    <col min="1" max="1" width="4.25" style="38" customWidth="1"/>
    <col min="2" max="2" width="10.375" style="38" customWidth="1"/>
    <col min="3" max="3" width="6.375" style="38" customWidth="1"/>
    <col min="4" max="4" width="14.3916666666667" style="39" customWidth="1"/>
    <col min="5" max="5" width="7.625" style="39" customWidth="1"/>
    <col min="6" max="6" width="12" style="38" customWidth="1"/>
    <col min="7" max="8" width="10.875" style="38" customWidth="1"/>
    <col min="9" max="10" width="10.25" style="40" customWidth="1"/>
    <col min="11" max="11" width="13.375" style="40" customWidth="1"/>
    <col min="12" max="12" width="6" style="38" customWidth="1"/>
    <col min="13" max="13" width="13.375" style="38" customWidth="1"/>
  </cols>
  <sheetData>
    <row r="1" ht="26" customHeight="1" spans="1:13">
      <c r="A1" s="41" t="s">
        <v>0</v>
      </c>
      <c r="B1" s="42"/>
      <c r="C1" s="42"/>
      <c r="D1" s="42"/>
      <c r="E1" s="42"/>
      <c r="F1" s="43"/>
      <c r="G1" s="44" t="s">
        <v>3</v>
      </c>
      <c r="H1" s="44"/>
      <c r="I1" s="44" t="s">
        <v>1</v>
      </c>
      <c r="J1" s="44"/>
      <c r="K1" s="44" t="s">
        <v>76</v>
      </c>
      <c r="L1" s="46"/>
      <c r="M1" s="58" t="s">
        <v>77</v>
      </c>
    </row>
    <row r="2" s="3" customFormat="1" ht="46" customHeight="1" spans="1:13">
      <c r="A2" s="45" t="s">
        <v>4</v>
      </c>
      <c r="B2" s="45" t="s">
        <v>5</v>
      </c>
      <c r="C2" s="45" t="s">
        <v>6</v>
      </c>
      <c r="D2" s="45" t="s">
        <v>7</v>
      </c>
      <c r="E2" s="45" t="s">
        <v>8</v>
      </c>
      <c r="F2" s="45" t="s">
        <v>9</v>
      </c>
      <c r="G2" s="45" t="s">
        <v>20</v>
      </c>
      <c r="H2" s="45" t="s">
        <v>21</v>
      </c>
      <c r="I2" s="45" t="s">
        <v>15</v>
      </c>
      <c r="J2" s="45" t="s">
        <v>78</v>
      </c>
      <c r="K2" s="45" t="s">
        <v>22</v>
      </c>
      <c r="L2" s="59" t="s">
        <v>23</v>
      </c>
      <c r="M2" s="60"/>
    </row>
    <row r="3" s="2" customFormat="1" ht="59" customHeight="1" spans="1:13">
      <c r="A3" s="46">
        <v>1</v>
      </c>
      <c r="B3" s="47" t="s">
        <v>24</v>
      </c>
      <c r="C3" s="47">
        <v>133360</v>
      </c>
      <c r="D3" s="47" t="s">
        <v>25</v>
      </c>
      <c r="E3" s="47" t="s">
        <v>26</v>
      </c>
      <c r="F3" s="47" t="s">
        <v>27</v>
      </c>
      <c r="G3" s="48">
        <v>1520</v>
      </c>
      <c r="H3" s="48">
        <v>2023</v>
      </c>
      <c r="I3" s="61" t="s">
        <v>79</v>
      </c>
      <c r="J3" s="61" t="s">
        <v>80</v>
      </c>
      <c r="K3" s="62" t="s">
        <v>81</v>
      </c>
      <c r="L3" s="47" t="s">
        <v>31</v>
      </c>
      <c r="M3" s="52" t="s">
        <v>82</v>
      </c>
    </row>
    <row r="4" s="2" customFormat="1" ht="35" customHeight="1" spans="1:13">
      <c r="A4" s="46">
        <f t="shared" ref="A4:A14" si="0">A3+1</f>
        <v>2</v>
      </c>
      <c r="B4" s="47"/>
      <c r="C4" s="47">
        <v>31440</v>
      </c>
      <c r="D4" s="47" t="s">
        <v>32</v>
      </c>
      <c r="E4" s="47" t="s">
        <v>33</v>
      </c>
      <c r="F4" s="47" t="s">
        <v>34</v>
      </c>
      <c r="G4" s="49"/>
      <c r="H4" s="49"/>
      <c r="I4" s="61" t="s">
        <v>79</v>
      </c>
      <c r="J4" s="61" t="s">
        <v>80</v>
      </c>
      <c r="K4" s="63"/>
      <c r="L4" s="47" t="s">
        <v>31</v>
      </c>
      <c r="M4" s="52" t="s">
        <v>82</v>
      </c>
    </row>
    <row r="5" s="2" customFormat="1" ht="56" customHeight="1" spans="1:59">
      <c r="A5" s="46">
        <f t="shared" si="0"/>
        <v>3</v>
      </c>
      <c r="B5" s="48" t="s">
        <v>36</v>
      </c>
      <c r="C5" s="44">
        <v>136714</v>
      </c>
      <c r="D5" s="44" t="s">
        <v>41</v>
      </c>
      <c r="E5" s="44" t="s">
        <v>42</v>
      </c>
      <c r="F5" s="44" t="s">
        <v>43</v>
      </c>
      <c r="G5" s="50">
        <v>3330</v>
      </c>
      <c r="H5" s="50">
        <v>3720</v>
      </c>
      <c r="I5" s="64" t="s">
        <v>40</v>
      </c>
      <c r="J5" s="64" t="s">
        <v>83</v>
      </c>
      <c r="K5" s="65" t="s">
        <v>84</v>
      </c>
      <c r="L5" s="47" t="s">
        <v>31</v>
      </c>
      <c r="M5" s="47" t="s">
        <v>85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="2" customFormat="1" ht="45" customHeight="1" spans="1:13">
      <c r="A6" s="46">
        <f t="shared" si="0"/>
        <v>4</v>
      </c>
      <c r="B6" s="51"/>
      <c r="C6" s="47">
        <v>113826</v>
      </c>
      <c r="D6" s="47" t="s">
        <v>47</v>
      </c>
      <c r="E6" s="47" t="s">
        <v>48</v>
      </c>
      <c r="F6" s="47" t="s">
        <v>49</v>
      </c>
      <c r="G6" s="50">
        <v>301</v>
      </c>
      <c r="H6" s="50">
        <v>390</v>
      </c>
      <c r="I6" s="66" t="s">
        <v>40</v>
      </c>
      <c r="J6" s="66" t="s">
        <v>83</v>
      </c>
      <c r="K6" s="65" t="s">
        <v>86</v>
      </c>
      <c r="L6" s="47" t="s">
        <v>31</v>
      </c>
      <c r="M6" s="47" t="s">
        <v>85</v>
      </c>
    </row>
    <row r="7" ht="45" customHeight="1" spans="1:13">
      <c r="A7" s="46">
        <f t="shared" si="0"/>
        <v>5</v>
      </c>
      <c r="B7" s="49"/>
      <c r="C7" s="47">
        <v>139379</v>
      </c>
      <c r="D7" s="47" t="s">
        <v>45</v>
      </c>
      <c r="E7" s="47" t="s">
        <v>46</v>
      </c>
      <c r="F7" s="47" t="s">
        <v>34</v>
      </c>
      <c r="G7" s="50">
        <v>4560</v>
      </c>
      <c r="H7" s="50">
        <v>5074</v>
      </c>
      <c r="I7" s="66" t="s">
        <v>40</v>
      </c>
      <c r="J7" s="66" t="s">
        <v>87</v>
      </c>
      <c r="K7" s="65" t="s">
        <v>86</v>
      </c>
      <c r="L7" s="47" t="s">
        <v>31</v>
      </c>
      <c r="M7" s="47" t="s">
        <v>85</v>
      </c>
    </row>
    <row r="8" ht="62" customHeight="1" spans="1:13">
      <c r="A8" s="46">
        <f t="shared" si="0"/>
        <v>6</v>
      </c>
      <c r="B8" s="47" t="s">
        <v>50</v>
      </c>
      <c r="C8" s="52">
        <v>162305</v>
      </c>
      <c r="D8" s="52" t="s">
        <v>51</v>
      </c>
      <c r="E8" s="52" t="s">
        <v>52</v>
      </c>
      <c r="F8" s="47" t="s">
        <v>53</v>
      </c>
      <c r="G8" s="47">
        <v>808</v>
      </c>
      <c r="H8" s="47">
        <v>1041</v>
      </c>
      <c r="I8" s="67">
        <v>31</v>
      </c>
      <c r="J8" s="53">
        <v>38</v>
      </c>
      <c r="K8" s="65" t="s">
        <v>88</v>
      </c>
      <c r="L8" s="47" t="s">
        <v>31</v>
      </c>
      <c r="M8" s="47" t="s">
        <v>82</v>
      </c>
    </row>
    <row r="9" ht="55" customHeight="1" spans="1:13">
      <c r="A9" s="46">
        <f t="shared" si="0"/>
        <v>7</v>
      </c>
      <c r="B9" s="47"/>
      <c r="C9" s="52">
        <v>116987</v>
      </c>
      <c r="D9" s="52" t="s">
        <v>55</v>
      </c>
      <c r="E9" s="52" t="s">
        <v>56</v>
      </c>
      <c r="F9" s="47" t="s">
        <v>57</v>
      </c>
      <c r="G9" s="47">
        <v>139</v>
      </c>
      <c r="H9" s="47">
        <v>242</v>
      </c>
      <c r="I9" s="68">
        <v>10</v>
      </c>
      <c r="J9" s="44">
        <v>12</v>
      </c>
      <c r="K9" s="65" t="s">
        <v>89</v>
      </c>
      <c r="L9" s="47" t="s">
        <v>31</v>
      </c>
      <c r="M9" s="47" t="s">
        <v>82</v>
      </c>
    </row>
    <row r="10" ht="30" customHeight="1" spans="1:13">
      <c r="A10" s="46">
        <f t="shared" si="0"/>
        <v>8</v>
      </c>
      <c r="B10" s="53" t="s">
        <v>59</v>
      </c>
      <c r="C10" s="52">
        <v>164949</v>
      </c>
      <c r="D10" s="52" t="s">
        <v>60</v>
      </c>
      <c r="E10" s="54" t="s">
        <v>61</v>
      </c>
      <c r="F10" s="53" t="s">
        <v>49</v>
      </c>
      <c r="G10" s="44">
        <v>35205</v>
      </c>
      <c r="H10" s="55">
        <v>45306</v>
      </c>
      <c r="I10" s="69">
        <v>0.07</v>
      </c>
      <c r="J10" s="69">
        <v>0.09</v>
      </c>
      <c r="K10" s="53" t="s">
        <v>90</v>
      </c>
      <c r="L10" s="47" t="s">
        <v>31</v>
      </c>
      <c r="M10" s="44" t="s">
        <v>82</v>
      </c>
    </row>
    <row r="11" ht="30" customHeight="1" spans="1:13">
      <c r="A11" s="46">
        <f t="shared" si="0"/>
        <v>9</v>
      </c>
      <c r="B11" s="53"/>
      <c r="C11" s="52">
        <v>75138</v>
      </c>
      <c r="D11" s="52" t="s">
        <v>60</v>
      </c>
      <c r="E11" s="52" t="s">
        <v>64</v>
      </c>
      <c r="F11" s="53" t="s">
        <v>49</v>
      </c>
      <c r="G11" s="44"/>
      <c r="H11" s="56"/>
      <c r="I11" s="61">
        <v>0.07</v>
      </c>
      <c r="J11" s="69">
        <v>0.08</v>
      </c>
      <c r="K11" s="53" t="s">
        <v>90</v>
      </c>
      <c r="L11" s="47" t="s">
        <v>31</v>
      </c>
      <c r="M11" s="44"/>
    </row>
    <row r="12" ht="30" customHeight="1" spans="1:13">
      <c r="A12" s="46">
        <f t="shared" si="0"/>
        <v>10</v>
      </c>
      <c r="B12" s="53"/>
      <c r="C12" s="52">
        <v>84174</v>
      </c>
      <c r="D12" s="52" t="s">
        <v>67</v>
      </c>
      <c r="E12" s="52" t="s">
        <v>68</v>
      </c>
      <c r="F12" s="53" t="s">
        <v>34</v>
      </c>
      <c r="G12" s="46">
        <v>69978.33</v>
      </c>
      <c r="H12" s="46">
        <v>85166</v>
      </c>
      <c r="I12" s="69">
        <v>0.07</v>
      </c>
      <c r="J12" s="69">
        <v>0.09</v>
      </c>
      <c r="K12" s="53" t="s">
        <v>90</v>
      </c>
      <c r="L12" s="47" t="s">
        <v>31</v>
      </c>
      <c r="M12" s="46" t="s">
        <v>85</v>
      </c>
    </row>
    <row r="13" ht="30" customHeight="1" spans="1:13">
      <c r="A13" s="46">
        <f t="shared" si="0"/>
        <v>11</v>
      </c>
      <c r="B13" s="53"/>
      <c r="C13" s="52">
        <v>166880</v>
      </c>
      <c r="D13" s="52" t="s">
        <v>69</v>
      </c>
      <c r="E13" s="52" t="s">
        <v>70</v>
      </c>
      <c r="F13" s="47" t="s">
        <v>71</v>
      </c>
      <c r="G13" s="46">
        <v>40952</v>
      </c>
      <c r="H13" s="47">
        <v>55909</v>
      </c>
      <c r="I13" s="69">
        <v>0.07</v>
      </c>
      <c r="J13" s="65">
        <v>0.08</v>
      </c>
      <c r="K13" s="53" t="s">
        <v>90</v>
      </c>
      <c r="L13" s="47" t="s">
        <v>31</v>
      </c>
      <c r="M13" s="47" t="s">
        <v>82</v>
      </c>
    </row>
    <row r="14" ht="45" customHeight="1" spans="1:13">
      <c r="A14" s="46">
        <f t="shared" si="0"/>
        <v>12</v>
      </c>
      <c r="B14" s="53"/>
      <c r="C14" s="52">
        <v>21580</v>
      </c>
      <c r="D14" s="52" t="s">
        <v>73</v>
      </c>
      <c r="E14" s="52" t="s">
        <v>74</v>
      </c>
      <c r="F14" s="47" t="s">
        <v>27</v>
      </c>
      <c r="G14" s="57">
        <v>202159.94</v>
      </c>
      <c r="H14" s="57">
        <v>242398.49</v>
      </c>
      <c r="I14" s="69">
        <v>0.07</v>
      </c>
      <c r="J14" s="69">
        <v>0.09</v>
      </c>
      <c r="K14" s="53" t="s">
        <v>90</v>
      </c>
      <c r="L14" s="47" t="s">
        <v>31</v>
      </c>
      <c r="M14" s="47" t="s">
        <v>85</v>
      </c>
    </row>
  </sheetData>
  <mergeCells count="14">
    <mergeCell ref="A1:F1"/>
    <mergeCell ref="G1:H1"/>
    <mergeCell ref="I1:J1"/>
    <mergeCell ref="B3:B4"/>
    <mergeCell ref="B5:B7"/>
    <mergeCell ref="B8:B9"/>
    <mergeCell ref="B10:B14"/>
    <mergeCell ref="G3:G4"/>
    <mergeCell ref="G10:G11"/>
    <mergeCell ref="H3:H4"/>
    <mergeCell ref="H10:H11"/>
    <mergeCell ref="K3:K4"/>
    <mergeCell ref="M1:M2"/>
    <mergeCell ref="M10:M11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tabSelected="1" workbookViewId="0">
      <pane xSplit="5" ySplit="2" topLeftCell="Q3" activePane="bottomRight" state="frozen"/>
      <selection/>
      <selection pane="topRight"/>
      <selection pane="bottomLeft"/>
      <selection pane="bottomRight" activeCell="L1" sqref="L1:M1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ht="18.75" spans="1:25">
      <c r="A1" s="9" t="s">
        <v>91</v>
      </c>
      <c r="B1" s="9"/>
      <c r="C1" s="9"/>
      <c r="D1" s="9"/>
      <c r="E1" s="10"/>
      <c r="F1" s="30" t="s">
        <v>24</v>
      </c>
      <c r="G1" s="31"/>
      <c r="H1" s="30" t="s">
        <v>41</v>
      </c>
      <c r="I1" s="31"/>
      <c r="J1" s="30" t="s">
        <v>45</v>
      </c>
      <c r="K1" s="31"/>
      <c r="L1" s="30" t="s">
        <v>47</v>
      </c>
      <c r="M1" s="31"/>
      <c r="N1" s="33" t="s">
        <v>92</v>
      </c>
      <c r="O1" s="34"/>
      <c r="P1" s="35" t="s">
        <v>93</v>
      </c>
      <c r="Q1" s="36"/>
      <c r="R1" s="30" t="s">
        <v>69</v>
      </c>
      <c r="S1" s="31"/>
      <c r="T1" s="30" t="s">
        <v>94</v>
      </c>
      <c r="U1" s="31"/>
      <c r="V1" s="30" t="s">
        <v>67</v>
      </c>
      <c r="W1" s="31"/>
      <c r="X1" s="30" t="s">
        <v>73</v>
      </c>
      <c r="Y1" s="31"/>
    </row>
    <row r="2" s="1" customFormat="1" ht="24" spans="1:25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32" t="s">
        <v>20</v>
      </c>
      <c r="G2" s="32" t="s">
        <v>21</v>
      </c>
      <c r="H2" s="32" t="s">
        <v>20</v>
      </c>
      <c r="I2" s="32" t="s">
        <v>21</v>
      </c>
      <c r="J2" s="32" t="s">
        <v>20</v>
      </c>
      <c r="K2" s="32" t="s">
        <v>21</v>
      </c>
      <c r="L2" s="32" t="s">
        <v>20</v>
      </c>
      <c r="M2" s="32" t="s">
        <v>21</v>
      </c>
      <c r="N2" s="32" t="s">
        <v>20</v>
      </c>
      <c r="O2" s="32" t="s">
        <v>21</v>
      </c>
      <c r="P2" s="32" t="s">
        <v>20</v>
      </c>
      <c r="Q2" s="32" t="s">
        <v>21</v>
      </c>
      <c r="R2" s="32" t="s">
        <v>20</v>
      </c>
      <c r="S2" s="32" t="s">
        <v>21</v>
      </c>
      <c r="T2" s="32" t="s">
        <v>20</v>
      </c>
      <c r="U2" s="32" t="s">
        <v>21</v>
      </c>
      <c r="V2" s="32" t="s">
        <v>20</v>
      </c>
      <c r="W2" s="32" t="s">
        <v>21</v>
      </c>
      <c r="X2" s="37" t="s">
        <v>20</v>
      </c>
      <c r="Y2" s="37" t="s">
        <v>21</v>
      </c>
    </row>
    <row r="3" spans="1:25">
      <c r="A3" s="14">
        <v>1</v>
      </c>
      <c r="B3" s="14">
        <v>307</v>
      </c>
      <c r="C3" s="14" t="s">
        <v>100</v>
      </c>
      <c r="D3" s="14" t="str">
        <f>VLOOKUP(B:B,[1]查询时间段分门店销售汇总!$B$1:$F$65536,5,0)</f>
        <v>T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21</v>
      </c>
      <c r="M3" s="21">
        <v>27</v>
      </c>
      <c r="N3" s="21">
        <v>6</v>
      </c>
      <c r="O3" s="21">
        <v>9</v>
      </c>
      <c r="P3" s="21">
        <f>VLOOKUP(B:B,[4]Sheet5!$G$1:$H$65536,2,0)</f>
        <v>105</v>
      </c>
      <c r="Q3" s="21">
        <v>116</v>
      </c>
      <c r="R3" s="15">
        <v>1920.6</v>
      </c>
      <c r="S3" s="15">
        <v>2304.72</v>
      </c>
      <c r="T3" s="15">
        <f>VLOOKUP(B:B,[5]Sheet3!$F$1:$G$65536,2,0)</f>
        <v>2520.02</v>
      </c>
      <c r="U3" s="15">
        <v>2646</v>
      </c>
      <c r="V3" s="15">
        <f>VLOOKUP(B:B,[6]Sheet3!$G$1:$H$65536,2,0)</f>
        <v>6175.94</v>
      </c>
      <c r="W3" s="15">
        <v>6794</v>
      </c>
      <c r="X3" s="22">
        <f>VLOOKUP(B:B,[6]Sheet5!$H$1:$I$65536,2,0)</f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tr">
        <f>VLOOKUP(B:B,[1]查询时间段分门店销售汇总!$B$1:$F$65536,5,0)</f>
        <v>A1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f>VLOOKUP(B:B,[3]Sheet6!$F$1:$G$65536,2,0)</f>
        <v>7</v>
      </c>
      <c r="M4" s="21">
        <v>9</v>
      </c>
      <c r="N4" s="21">
        <v>2</v>
      </c>
      <c r="O4" s="21">
        <v>3</v>
      </c>
      <c r="P4" s="21">
        <f>VLOOKUP(B:B,[4]Sheet5!$G$1:$H$65536,2,0)</f>
        <v>11</v>
      </c>
      <c r="Q4" s="21">
        <v>17</v>
      </c>
      <c r="R4" s="15">
        <v>594</v>
      </c>
      <c r="S4" s="15">
        <v>831.6</v>
      </c>
      <c r="T4" s="15">
        <f>VLOOKUP(B:B,[5]Sheet3!$F$1:$G$65536,2,0)</f>
        <v>2049.54</v>
      </c>
      <c r="U4" s="15">
        <v>2152</v>
      </c>
      <c r="V4" s="15">
        <f>VLOOKUP(B:B,[6]Sheet3!$G$1:$H$65536,2,0)</f>
        <v>1908.39</v>
      </c>
      <c r="W4" s="15">
        <v>2099</v>
      </c>
      <c r="X4" s="22">
        <f>VLOOKUP(B:B,[6]Sheet5!$H$1:$I$65536,2,0)</f>
        <v>5775.99</v>
      </c>
      <c r="Y4" s="22">
        <v>6064.79</v>
      </c>
    </row>
    <row r="5" s="2" customFormat="1" spans="1:25">
      <c r="A5" s="16">
        <v>3</v>
      </c>
      <c r="B5" s="16">
        <v>341</v>
      </c>
      <c r="C5" s="16" t="s">
        <v>104</v>
      </c>
      <c r="D5" s="16" t="str">
        <f>VLOOKUP(B:B,[1]查询时间段分门店销售汇总!$B$1:$F$65536,5,0)</f>
        <v>A1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2</v>
      </c>
      <c r="O5" s="21">
        <v>3</v>
      </c>
      <c r="P5" s="21">
        <f>VLOOKUP(B:B,[4]Sheet5!$G$1:$H$65536,2,0)</f>
        <v>14</v>
      </c>
      <c r="Q5" s="21">
        <v>18</v>
      </c>
      <c r="R5" s="15">
        <v>2406.3</v>
      </c>
      <c r="S5" s="15">
        <v>2887.56</v>
      </c>
      <c r="T5" s="15">
        <f>VLOOKUP(B:B,[5]Sheet3!$F$1:$G$65536,2,0)</f>
        <v>4542.1</v>
      </c>
      <c r="U5" s="15">
        <v>4769.2</v>
      </c>
      <c r="V5" s="15">
        <v>1630</v>
      </c>
      <c r="W5" s="17">
        <v>1793</v>
      </c>
      <c r="X5" s="22">
        <f>VLOOKUP(B:B,[6]Sheet5!$H$1:$I$65536,2,0)</f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tr">
        <f>VLOOKUP(B:B,[1]查询时间段分门店销售汇总!$B$1:$F$65536,5,0)</f>
        <v>A1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19</v>
      </c>
      <c r="M6" s="21">
        <v>23</v>
      </c>
      <c r="N6" s="21">
        <v>1</v>
      </c>
      <c r="O6" s="21">
        <v>2</v>
      </c>
      <c r="P6" s="21">
        <f>VLOOKUP(B:B,[4]Sheet5!$G$1:$H$65536,2,0)</f>
        <v>5</v>
      </c>
      <c r="Q6" s="21">
        <v>8</v>
      </c>
      <c r="R6" s="15">
        <v>1386</v>
      </c>
      <c r="S6" s="15">
        <v>1801.8</v>
      </c>
      <c r="T6" s="15">
        <f>VLOOKUP(B:B,[5]Sheet3!$F$1:$G$65536,2,0)</f>
        <v>1027.5</v>
      </c>
      <c r="U6" s="15">
        <v>1181.6</v>
      </c>
      <c r="V6" s="15">
        <f>VLOOKUP(B:B,[6]Sheet3!$G$1:$H$65536,2,0)</f>
        <v>656</v>
      </c>
      <c r="W6" s="17">
        <v>820</v>
      </c>
      <c r="X6" s="22">
        <f>VLOOKUP(B:B,[6]Sheet5!$H$1:$I$65536,2,0)</f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tr">
        <f>VLOOKUP(B:B,[1]查询时间段分门店销售汇总!$B$1:$F$65536,5,0)</f>
        <v>A2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f>VLOOKUP(B:B,[3]Sheet6!$F$1:$G$65536,2,0)</f>
        <v>1</v>
      </c>
      <c r="M7" s="21">
        <v>1</v>
      </c>
      <c r="N7" s="21">
        <v>1</v>
      </c>
      <c r="O7" s="21">
        <v>2</v>
      </c>
      <c r="P7" s="21">
        <f>VLOOKUP(B:B,[4]Sheet5!$G$1:$H$65536,2,0)</f>
        <v>2</v>
      </c>
      <c r="Q7" s="21">
        <v>4</v>
      </c>
      <c r="R7" s="15">
        <v>1634.1</v>
      </c>
      <c r="S7" s="15">
        <v>1960.92</v>
      </c>
      <c r="T7" s="15">
        <f>VLOOKUP(B:B,[5]Sheet3!$F$1:$G$65536,2,0)</f>
        <v>148.75</v>
      </c>
      <c r="U7" s="15">
        <v>223.1</v>
      </c>
      <c r="V7" s="15">
        <f>VLOOKUP(B:B,[6]Sheet3!$G$1:$H$65536,2,0)</f>
        <v>709.49</v>
      </c>
      <c r="W7" s="17">
        <v>887</v>
      </c>
      <c r="X7" s="22">
        <f>VLOOKUP(B:B,[6]Sheet5!$H$1:$I$65536,2,0)</f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tr">
        <f>VLOOKUP(B:B,[1]查询时间段分门店销售汇总!$B$1:$F$65536,5,0)</f>
        <v>A1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f>VLOOKUP(B:B,[3]Sheet6!$F$1:$G$65536,2,0)</f>
        <v>15</v>
      </c>
      <c r="M8" s="21">
        <v>19</v>
      </c>
      <c r="N8" s="21">
        <v>2</v>
      </c>
      <c r="O8" s="21">
        <v>3</v>
      </c>
      <c r="P8" s="21">
        <f>VLOOKUP(B:B,[4]Sheet5!$G$1:$H$65536,2,0)</f>
        <v>9</v>
      </c>
      <c r="Q8" s="21">
        <v>14</v>
      </c>
      <c r="R8" s="15">
        <v>982</v>
      </c>
      <c r="S8" s="15">
        <v>1374.8</v>
      </c>
      <c r="T8" s="15">
        <f>VLOOKUP(B:B,[5]Sheet3!$F$1:$G$65536,2,0)</f>
        <v>258.01</v>
      </c>
      <c r="U8" s="15">
        <v>387</v>
      </c>
      <c r="V8" s="15">
        <f>VLOOKUP(B:B,[6]Sheet3!$G$1:$H$65536,2,0)</f>
        <v>1630</v>
      </c>
      <c r="W8" s="15">
        <v>1793</v>
      </c>
      <c r="X8" s="22">
        <f>VLOOKUP(B:B,[6]Sheet5!$H$1:$I$65536,2,0)</f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tr">
        <f>VLOOKUP(B:B,[1]查询时间段分门店销售汇总!$B$1:$F$65536,5,0)</f>
        <v>A1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f>VLOOKUP(B:B,[3]Sheet6!$F$1:$G$65536,2,0)</f>
        <v>16</v>
      </c>
      <c r="M9" s="21">
        <v>20</v>
      </c>
      <c r="N9" s="21">
        <f>VLOOKUP(B:B,[4]Sheet3!$H$1:$I$65536,2,0)</f>
        <v>5</v>
      </c>
      <c r="O9" s="21">
        <v>7</v>
      </c>
      <c r="P9" s="21">
        <f>VLOOKUP(B:B,[4]Sheet5!$G$1:$H$65536,2,0)</f>
        <v>24</v>
      </c>
      <c r="Q9" s="21">
        <v>31</v>
      </c>
      <c r="R9" s="15">
        <v>630.3</v>
      </c>
      <c r="S9" s="15">
        <v>882.42</v>
      </c>
      <c r="T9" s="15">
        <f>VLOOKUP(B:B,[5]Sheet3!$F$1:$G$65536,2,0)</f>
        <v>709.01</v>
      </c>
      <c r="U9" s="15">
        <v>850.8</v>
      </c>
      <c r="V9" s="15">
        <f>VLOOKUP(B:B,[6]Sheet3!$G$1:$H$65536,2,0)</f>
        <v>549.5</v>
      </c>
      <c r="W9" s="17">
        <v>687</v>
      </c>
      <c r="X9" s="22">
        <f>VLOOKUP(B:B,[6]Sheet5!$H$1:$I$65536,2,0)</f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tr">
        <f>VLOOKUP(B:B,[1]查询时间段分门店销售汇总!$B$1:$F$65536,5,0)</f>
        <v>A2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f>VLOOKUP(B:B,[3]Sheet6!$F$1:$G$65536,2,0)</f>
        <v>4</v>
      </c>
      <c r="M10" s="21">
        <v>5</v>
      </c>
      <c r="N10" s="21">
        <v>1</v>
      </c>
      <c r="O10" s="21">
        <v>2</v>
      </c>
      <c r="P10" s="21">
        <f>VLOOKUP(B:B,[4]Sheet5!$G$1:$H$65536,2,0)</f>
        <v>8</v>
      </c>
      <c r="Q10" s="21">
        <v>12</v>
      </c>
      <c r="R10" s="15">
        <v>168.3</v>
      </c>
      <c r="S10" s="15">
        <v>252.45</v>
      </c>
      <c r="T10" s="15">
        <f>VLOOKUP(B:B,[5]Sheet3!$F$1:$G$65536,2,0)</f>
        <v>84.5</v>
      </c>
      <c r="U10" s="15">
        <v>169</v>
      </c>
      <c r="V10" s="15">
        <f>VLOOKUP(B:B,[6]Sheet3!$G$1:$H$65536,2,0)</f>
        <v>791.1</v>
      </c>
      <c r="W10" s="17">
        <v>989</v>
      </c>
      <c r="X10" s="22">
        <f>VLOOKUP(B:B,[6]Sheet5!$H$1:$I$65536,2,0)</f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tr">
        <f>VLOOKUP(B:B,[1]查询时间段分门店销售汇总!$B$1:$F$65536,5,0)</f>
        <v>A1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f>VLOOKUP(B:B,[3]Sheet6!$F$1:$G$65536,2,0)</f>
        <v>8</v>
      </c>
      <c r="M11" s="21">
        <v>10</v>
      </c>
      <c r="N11" s="21">
        <v>2</v>
      </c>
      <c r="O11" s="21">
        <v>3</v>
      </c>
      <c r="P11" s="21">
        <f>VLOOKUP(B:B,[4]Sheet5!$G$1:$H$65536,2,0)</f>
        <v>7</v>
      </c>
      <c r="Q11" s="21">
        <v>11</v>
      </c>
      <c r="R11" s="15">
        <v>1299.2</v>
      </c>
      <c r="S11" s="15">
        <v>1688.96</v>
      </c>
      <c r="T11" s="15">
        <f>VLOOKUP(B:B,[5]Sheet3!$F$1:$G$65536,2,0)</f>
        <v>2500.36</v>
      </c>
      <c r="U11" s="15">
        <v>2625.4</v>
      </c>
      <c r="V11" s="15">
        <f>VLOOKUP(B:B,[6]Sheet3!$G$1:$H$65536,2,0)</f>
        <v>475.89</v>
      </c>
      <c r="W11" s="15">
        <v>666</v>
      </c>
      <c r="X11" s="22">
        <f>VLOOKUP(B:B,[6]Sheet5!$H$1:$I$65536,2,0)</f>
        <v>2377.01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tr">
        <f>VLOOKUP(B:B,[1]查询时间段分门店销售汇总!$B$1:$F$65536,5,0)</f>
        <v>A1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f>VLOOKUP(B:B,[3]Sheet6!$F$1:$G$65536,2,0)</f>
        <v>15</v>
      </c>
      <c r="M12" s="21">
        <v>19</v>
      </c>
      <c r="N12" s="21">
        <v>1</v>
      </c>
      <c r="O12" s="21">
        <v>2</v>
      </c>
      <c r="P12" s="21">
        <f>VLOOKUP(B:B,[4]Sheet5!$G$1:$H$65536,2,0)</f>
        <v>20</v>
      </c>
      <c r="Q12" s="21">
        <v>26</v>
      </c>
      <c r="R12" s="15">
        <v>532</v>
      </c>
      <c r="S12" s="15">
        <v>744.8</v>
      </c>
      <c r="T12" s="15">
        <f>VLOOKUP(B:B,[5]Sheet3!$F$1:$G$65536,2,0)</f>
        <v>892.02</v>
      </c>
      <c r="U12" s="15">
        <v>1070.4</v>
      </c>
      <c r="V12" s="15">
        <f>VLOOKUP(B:B,[6]Sheet3!$G$1:$H$65536,2,0)</f>
        <v>1110.45</v>
      </c>
      <c r="W12" s="15">
        <v>1221</v>
      </c>
      <c r="X12" s="22">
        <f>VLOOKUP(B:B,[6]Sheet5!$H$1:$I$65536,2,0)</f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tr">
        <f>VLOOKUP(B:B,[1]查询时间段分门店销售汇总!$B$1:$F$65536,5,0)</f>
        <v>A2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f>VLOOKUP(B:B,[3]Sheet6!$F$1:$G$65536,2,0)</f>
        <v>1</v>
      </c>
      <c r="M13" s="21">
        <v>1</v>
      </c>
      <c r="N13" s="21">
        <f>VLOOKUP(B:B,[4]Sheet3!$H$1:$I$65536,2,0)</f>
        <v>1</v>
      </c>
      <c r="O13" s="21">
        <v>2</v>
      </c>
      <c r="P13" s="21">
        <f>VLOOKUP(B:B,[4]Sheet5!$G$1:$H$65536,2,0)</f>
        <v>7</v>
      </c>
      <c r="Q13" s="21">
        <v>11</v>
      </c>
      <c r="R13" s="17">
        <v>300</v>
      </c>
      <c r="S13" s="15">
        <v>450</v>
      </c>
      <c r="T13" s="15">
        <f>VLOOKUP(B:B,[5]Sheet3!$F$1:$G$65536,2,0)</f>
        <v>259.5</v>
      </c>
      <c r="U13" s="15">
        <v>389.3</v>
      </c>
      <c r="V13" s="15">
        <f>VLOOKUP(B:B,[6]Sheet3!$G$1:$H$65536,2,0)</f>
        <v>804.84</v>
      </c>
      <c r="W13" s="17">
        <v>1006</v>
      </c>
      <c r="X13" s="22">
        <f>VLOOKUP(B:B,[6]Sheet5!$H$1:$I$65536,2,0)</f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tr">
        <f>VLOOKUP(B:B,[1]查询时间段分门店销售汇总!$B$1:$F$65536,5,0)</f>
        <v>A2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f>VLOOKUP(B:B,[3]Sheet6!$F$1:$G$65536,2,0)</f>
        <v>2</v>
      </c>
      <c r="M14" s="21">
        <v>3</v>
      </c>
      <c r="N14" s="21">
        <v>4</v>
      </c>
      <c r="O14" s="21">
        <v>6</v>
      </c>
      <c r="P14" s="21">
        <f>VLOOKUP(B:B,[4]Sheet5!$G$1:$H$65536,2,0)</f>
        <v>7</v>
      </c>
      <c r="Q14" s="21">
        <v>11</v>
      </c>
      <c r="R14" s="17">
        <v>300</v>
      </c>
      <c r="S14" s="15">
        <v>450</v>
      </c>
      <c r="T14" s="15">
        <f>VLOOKUP(B:B,[5]Sheet3!$F$1:$G$65536,2,0)</f>
        <v>315.04</v>
      </c>
      <c r="U14" s="15">
        <v>472.6</v>
      </c>
      <c r="V14" s="15">
        <f>VLOOKUP(B:B,[6]Sheet3!$G$1:$H$65536,2,0)</f>
        <v>1287.5</v>
      </c>
      <c r="W14" s="15">
        <v>1416</v>
      </c>
      <c r="X14" s="22">
        <f>VLOOKUP(B:B,[6]Sheet5!$H$1:$I$65536,2,0)</f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tr">
        <f>VLOOKUP(B:B,[1]查询时间段分门店销售汇总!$B$1:$F$65536,5,0)</f>
        <v>A2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f>VLOOKUP(B:B,[3]Sheet6!$F$1:$G$65536,2,0)</f>
        <v>1</v>
      </c>
      <c r="M15" s="21">
        <v>1</v>
      </c>
      <c r="N15" s="21">
        <v>1</v>
      </c>
      <c r="O15" s="21">
        <v>2</v>
      </c>
      <c r="P15" s="21">
        <f>VLOOKUP(B:B,[4]Sheet5!$G$1:$H$65536,2,0)</f>
        <v>7</v>
      </c>
      <c r="Q15" s="21">
        <v>11</v>
      </c>
      <c r="R15" s="15">
        <v>588</v>
      </c>
      <c r="S15" s="15">
        <v>823.2</v>
      </c>
      <c r="T15" s="15">
        <f>VLOOKUP(B:B,[5]Sheet3!$F$1:$G$65536,2,0)</f>
        <v>597.6</v>
      </c>
      <c r="U15" s="15">
        <v>717.1</v>
      </c>
      <c r="V15" s="15">
        <f>VLOOKUP(B:B,[6]Sheet3!$G$1:$H$65536,2,0)</f>
        <v>1737.5</v>
      </c>
      <c r="W15" s="15">
        <v>1911</v>
      </c>
      <c r="X15" s="22">
        <f>VLOOKUP(B:B,[6]Sheet5!$H$1:$I$65536,2,0)</f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tr">
        <f>VLOOKUP(B:B,[1]查询时间段分门店销售汇总!$B$1:$F$65536,5,0)</f>
        <v>A2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f>VLOOKUP(B:B,[3]Sheet6!$F$1:$G$65536,2,0)</f>
        <v>8</v>
      </c>
      <c r="M16" s="21">
        <v>10</v>
      </c>
      <c r="N16" s="21">
        <v>1</v>
      </c>
      <c r="O16" s="21">
        <v>2</v>
      </c>
      <c r="P16" s="21">
        <f>VLOOKUP(B:B,[4]Sheet5!$G$1:$H$65536,2,0)</f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f>VLOOKUP(B:B,[6]Sheet3!$G$1:$H$65536,2,0)</f>
        <v>380.5</v>
      </c>
      <c r="W16" s="15">
        <v>533</v>
      </c>
      <c r="X16" s="22">
        <f>VLOOKUP(B:B,[6]Sheet5!$H$1:$I$65536,2,0)</f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tr">
        <f>VLOOKUP(B:B,[1]查询时间段分门店销售汇总!$B$1:$F$65536,5,0)</f>
        <v>A2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21</v>
      </c>
      <c r="M17" s="21">
        <v>30</v>
      </c>
      <c r="N17" s="21">
        <v>2</v>
      </c>
      <c r="O17" s="21">
        <v>3</v>
      </c>
      <c r="P17" s="21">
        <f>VLOOKUP(B:B,[4]Sheet5!$G$1:$H$65536,2,0)</f>
        <v>21</v>
      </c>
      <c r="Q17" s="21">
        <v>27</v>
      </c>
      <c r="R17" s="15">
        <v>662</v>
      </c>
      <c r="S17" s="15">
        <v>926.8</v>
      </c>
      <c r="T17" s="15">
        <f>VLOOKUP(B:B,[5]Sheet3!$F$1:$G$65536,2,0)</f>
        <v>890.52</v>
      </c>
      <c r="U17" s="15">
        <v>1068.6</v>
      </c>
      <c r="V17" s="15">
        <f>VLOOKUP(B:B,[6]Sheet3!$G$1:$H$65536,2,0)</f>
        <v>922.02</v>
      </c>
      <c r="W17" s="17">
        <v>1153</v>
      </c>
      <c r="X17" s="22">
        <f>VLOOKUP(B:B,[6]Sheet5!$H$1:$I$65536,2,0)</f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tr">
        <f>VLOOKUP(B:B,[1]查询时间段分门店销售汇总!$B$1:$F$65536,5,0)</f>
        <v>B1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f>VLOOKUP(B:B,[3]Sheet6!$F$1:$G$65536,2,0)</f>
        <v>8</v>
      </c>
      <c r="M18" s="21">
        <v>10</v>
      </c>
      <c r="N18" s="21">
        <v>1</v>
      </c>
      <c r="O18" s="21">
        <v>2</v>
      </c>
      <c r="P18" s="21">
        <f>VLOOKUP(B:B,[4]Sheet5!$G$1:$H$65536,2,0)</f>
        <v>13</v>
      </c>
      <c r="Q18" s="21">
        <v>20</v>
      </c>
      <c r="R18" s="15">
        <v>178.2</v>
      </c>
      <c r="S18" s="15">
        <v>267.3</v>
      </c>
      <c r="T18" s="15">
        <f>VLOOKUP(B:B,[5]Sheet3!$F$1:$G$65536,2,0)</f>
        <v>702.5</v>
      </c>
      <c r="U18" s="15">
        <v>843</v>
      </c>
      <c r="V18" s="15">
        <f>VLOOKUP(B:B,[6]Sheet3!$G$1:$H$65536,2,0)</f>
        <v>794.5</v>
      </c>
      <c r="W18" s="17">
        <v>993</v>
      </c>
      <c r="X18" s="22">
        <f>VLOOKUP(B:B,[6]Sheet5!$H$1:$I$65536,2,0)</f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tr">
        <f>VLOOKUP(B:B,[1]查询时间段分门店销售汇总!$B$1:$F$65536,5,0)</f>
        <v>A2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f>VLOOKUP(B:B,[3]Sheet6!$F$1:$G$65536,2,0)</f>
        <v>3</v>
      </c>
      <c r="M19" s="21">
        <v>4</v>
      </c>
      <c r="N19" s="21">
        <v>1</v>
      </c>
      <c r="O19" s="21">
        <v>2</v>
      </c>
      <c r="P19" s="21">
        <f>VLOOKUP(B:B,[4]Sheet5!$G$1:$H$65536,2,0)</f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f>VLOOKUP(B:B,[6]Sheet3!$G$1:$H$65536,2,0)</f>
        <v>762.5</v>
      </c>
      <c r="W19" s="17">
        <v>953</v>
      </c>
      <c r="X19" s="22">
        <f>VLOOKUP(B:B,[6]Sheet5!$H$1:$I$65536,2,0)</f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tr">
        <f>VLOOKUP(B:B,[1]查询时间段分门店销售汇总!$B$1:$F$65536,5,0)</f>
        <v>A2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f>VLOOKUP(B:B,[3]Sheet6!$F$1:$G$65536,2,0)</f>
        <v>2</v>
      </c>
      <c r="M20" s="21">
        <v>3</v>
      </c>
      <c r="N20" s="21">
        <f>VLOOKUP(B:B,[4]Sheet3!$H$1:$I$65536,2,0)</f>
        <v>3</v>
      </c>
      <c r="O20" s="21">
        <v>4</v>
      </c>
      <c r="P20" s="21">
        <f>VLOOKUP(B:B,[4]Sheet5!$G$1:$H$65536,2,0)</f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f>VLOOKUP(B:B,[6]Sheet3!$G$1:$H$65536,2,0)</f>
        <v>1760.04</v>
      </c>
      <c r="W20" s="15">
        <v>1936</v>
      </c>
      <c r="X20" s="22">
        <f>VLOOKUP(B:B,[6]Sheet5!$H$1:$I$65536,2,0)</f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tr">
        <f>VLOOKUP(B:B,[1]查询时间段分门店销售汇总!$B$1:$F$65536,5,0)</f>
        <v>B2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f>VLOOKUP(B:B,[4]Sheet5!$G$1:$H$65536,2,0)</f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f>VLOOKUP(B:B,[6]Sheet3!$G$1:$H$65536,2,0)</f>
        <v>922.12</v>
      </c>
      <c r="W21" s="17">
        <v>1153</v>
      </c>
      <c r="X21" s="22">
        <f>VLOOKUP(B:B,[6]Sheet5!$H$1:$I$65536,2,0)</f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tr">
        <f>VLOOKUP(B:B,[1]查询时间段分门店销售汇总!$B$1:$F$65536,5,0)</f>
        <v>B1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f>VLOOKUP(B:B,[3]Sheet6!$F$1:$G$65536,2,0)</f>
        <v>2</v>
      </c>
      <c r="M22" s="21">
        <v>3</v>
      </c>
      <c r="N22" s="21">
        <v>1</v>
      </c>
      <c r="O22" s="21">
        <v>2</v>
      </c>
      <c r="P22" s="21">
        <f>VLOOKUP(B:B,[4]Sheet5!$G$1:$H$65536,2,0)</f>
        <v>5</v>
      </c>
      <c r="Q22" s="21">
        <v>8</v>
      </c>
      <c r="R22" s="15">
        <v>734</v>
      </c>
      <c r="S22" s="15">
        <v>1027.6</v>
      </c>
      <c r="T22" s="15">
        <v>84.5</v>
      </c>
      <c r="U22" s="15">
        <v>169</v>
      </c>
      <c r="V22" s="15">
        <f>VLOOKUP(B:B,[6]Sheet3!$G$1:$H$65536,2,0)</f>
        <v>411</v>
      </c>
      <c r="W22" s="15">
        <v>575</v>
      </c>
      <c r="X22" s="22">
        <f>VLOOKUP(B:B,[6]Sheet5!$H$1:$I$65536,2,0)</f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tr">
        <f>VLOOKUP(B:B,[1]查询时间段分门店销售汇总!$B$1:$F$65536,5,0)</f>
        <v>A2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f>VLOOKUP(B:B,[3]Sheet6!$F$1:$G$65536,2,0)</f>
        <v>1</v>
      </c>
      <c r="M23" s="21">
        <v>1</v>
      </c>
      <c r="N23" s="21">
        <f>VLOOKUP(B:B,[4]Sheet3!$H$1:$I$65536,2,0)</f>
        <v>2</v>
      </c>
      <c r="O23" s="21">
        <v>3</v>
      </c>
      <c r="P23" s="21">
        <f>VLOOKUP(B:B,[4]Sheet5!$G$1:$H$65536,2,0)</f>
        <v>3</v>
      </c>
      <c r="Q23" s="21">
        <v>5</v>
      </c>
      <c r="R23" s="17">
        <v>300</v>
      </c>
      <c r="S23" s="15">
        <v>450</v>
      </c>
      <c r="T23" s="15">
        <f>VLOOKUP(B:B,[5]Sheet3!$F$1:$G$65536,2,0)</f>
        <v>444.51</v>
      </c>
      <c r="U23" s="15">
        <v>666.8</v>
      </c>
      <c r="V23" s="15">
        <f>VLOOKUP(B:B,[6]Sheet3!$G$1:$H$65536,2,0)</f>
        <v>657.5</v>
      </c>
      <c r="W23" s="17">
        <v>822</v>
      </c>
      <c r="X23" s="22">
        <f>VLOOKUP(B:B,[6]Sheet5!$H$1:$I$65536,2,0)</f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tr">
        <f>VLOOKUP(B:B,[1]查询时间段分门店销售汇总!$B$1:$F$65536,5,0)</f>
        <v>A2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f>VLOOKUP(B:B,[3]Sheet6!$F$1:$G$65536,2,0)</f>
        <v>1</v>
      </c>
      <c r="M24" s="21">
        <v>1</v>
      </c>
      <c r="N24" s="21">
        <v>1</v>
      </c>
      <c r="O24" s="21">
        <v>2</v>
      </c>
      <c r="P24" s="21">
        <f>VLOOKUP(B:B,[4]Sheet5!$G$1:$H$65536,2,0)</f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f>VLOOKUP(B:B,[6]Sheet3!$G$1:$H$65536,2,0)</f>
        <v>624</v>
      </c>
      <c r="W24" s="17">
        <v>780</v>
      </c>
      <c r="X24" s="22">
        <f>VLOOKUP(B:B,[6]Sheet5!$H$1:$I$65536,2,0)</f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tr">
        <f>VLOOKUP(B:B,[1]查询时间段分门店销售汇总!$B$1:$F$65536,5,0)</f>
        <v>A1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f>VLOOKUP(B:B,[3]Sheet6!$F$1:$G$65536,2,0)</f>
        <v>1</v>
      </c>
      <c r="M25" s="21">
        <v>1</v>
      </c>
      <c r="N25" s="21">
        <f>VLOOKUP(B:B,[4]Sheet3!$H$1:$I$65536,2,0)</f>
        <v>1</v>
      </c>
      <c r="O25" s="21">
        <v>2</v>
      </c>
      <c r="P25" s="21">
        <f>VLOOKUP(B:B,[4]Sheet5!$G$1:$H$65536,2,0)</f>
        <v>1</v>
      </c>
      <c r="Q25" s="21">
        <v>3</v>
      </c>
      <c r="R25" s="15">
        <v>380.1</v>
      </c>
      <c r="S25" s="15">
        <v>570.15</v>
      </c>
      <c r="T25" s="15">
        <f>VLOOKUP(B:B,[5]Sheet3!$F$1:$G$65536,2,0)</f>
        <v>86</v>
      </c>
      <c r="U25" s="15">
        <v>172</v>
      </c>
      <c r="V25" s="15">
        <f>VLOOKUP(B:B,[6]Sheet3!$G$1:$H$65536,2,0)</f>
        <v>848.65</v>
      </c>
      <c r="W25" s="17">
        <v>1061</v>
      </c>
      <c r="X25" s="22">
        <f>VLOOKUP(B:B,[6]Sheet5!$H$1:$I$65536,2,0)</f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tr">
        <f>VLOOKUP(B:B,[1]查询时间段分门店销售汇总!$B$1:$F$65536,5,0)</f>
        <v>A2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f>VLOOKUP(B:B,[3]Sheet6!$F$1:$G$65536,2,0)</f>
        <v>2</v>
      </c>
      <c r="M26" s="21">
        <v>3</v>
      </c>
      <c r="N26" s="21">
        <f>VLOOKUP(B:B,[4]Sheet3!$H$1:$I$65536,2,0)</f>
        <v>1</v>
      </c>
      <c r="O26" s="21">
        <v>2</v>
      </c>
      <c r="P26" s="21">
        <f>VLOOKUP(B:B,[4]Sheet5!$G$1:$H$65536,2,0)</f>
        <v>11</v>
      </c>
      <c r="Q26" s="21">
        <v>17</v>
      </c>
      <c r="R26" s="15">
        <v>1222.9</v>
      </c>
      <c r="S26" s="15">
        <v>1589.77</v>
      </c>
      <c r="T26" s="15">
        <v>168</v>
      </c>
      <c r="U26" s="15">
        <v>252</v>
      </c>
      <c r="V26" s="15">
        <f>VLOOKUP(B:B,[6]Sheet3!$G$1:$H$65536,2,0)</f>
        <v>682</v>
      </c>
      <c r="W26" s="17">
        <v>853</v>
      </c>
      <c r="X26" s="22">
        <f>VLOOKUP(B:B,[6]Sheet5!$H$1:$I$65536,2,0)</f>
        <v>1823.01</v>
      </c>
      <c r="Y26" s="22">
        <v>2278.76</v>
      </c>
    </row>
    <row r="27" spans="1:25">
      <c r="A27" s="14">
        <v>25</v>
      </c>
      <c r="B27" s="14">
        <v>385</v>
      </c>
      <c r="C27" s="14" t="s">
        <v>129</v>
      </c>
      <c r="D27" s="14" t="str">
        <f>VLOOKUP(B:B,[1]查询时间段分门店销售汇总!$B$1:$F$65536,5,0)</f>
        <v>A1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f>VLOOKUP(B:B,[3]Sheet6!$F$1:$G$65536,2,0)</f>
        <v>1</v>
      </c>
      <c r="M27" s="21">
        <v>1</v>
      </c>
      <c r="N27" s="21">
        <f>VLOOKUP(B:B,[4]Sheet3!$H$1:$I$65536,2,0)</f>
        <v>1</v>
      </c>
      <c r="O27" s="21">
        <v>2</v>
      </c>
      <c r="P27" s="21">
        <f>VLOOKUP(B:B,[4]Sheet5!$G$1:$H$65536,2,0)</f>
        <v>11</v>
      </c>
      <c r="Q27" s="21">
        <v>17</v>
      </c>
      <c r="R27" s="15">
        <v>168.3</v>
      </c>
      <c r="S27" s="15">
        <v>252.45</v>
      </c>
      <c r="T27" s="15">
        <f>VLOOKUP(B:B,[5]Sheet3!$F$1:$G$65536,2,0)</f>
        <v>84.5</v>
      </c>
      <c r="U27" s="15">
        <v>169</v>
      </c>
      <c r="V27" s="15">
        <f>VLOOKUP(B:B,[6]Sheet3!$G$1:$H$65536,2,0)</f>
        <v>446</v>
      </c>
      <c r="W27" s="15">
        <v>624</v>
      </c>
      <c r="X27" s="22">
        <f>VLOOKUP(B:B,[6]Sheet5!$H$1:$I$65536,2,0)</f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tr">
        <f>VLOOKUP(B:B,[1]查询时间段分门店销售汇总!$B$1:$F$65536,5,0)</f>
        <v>A2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f>VLOOKUP(B:B,[3]Sheet6!$F$1:$G$65536,2,0)</f>
        <v>4</v>
      </c>
      <c r="M28" s="21">
        <v>5</v>
      </c>
      <c r="N28" s="21">
        <v>1</v>
      </c>
      <c r="O28" s="21">
        <v>2</v>
      </c>
      <c r="P28" s="21">
        <f>VLOOKUP(B:B,[4]Sheet5!$G$1:$H$65536,2,0)</f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f>VLOOKUP(B:B,[6]Sheet3!$G$1:$H$65536,2,0)</f>
        <v>240.5</v>
      </c>
      <c r="W28" s="15">
        <v>337</v>
      </c>
      <c r="X28" s="22">
        <f>VLOOKUP(B:B,[6]Sheet5!$H$1:$I$65536,2,0)</f>
        <v>2336.8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tr">
        <f>VLOOKUP(B:B,[1]查询时间段分门店销售汇总!$B$1:$F$65536,5,0)</f>
        <v>A2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f>VLOOKUP(B:B,[4]Sheet5!$G$1:$H$65536,2,0)</f>
        <v>8</v>
      </c>
      <c r="Q29" s="21">
        <v>12</v>
      </c>
      <c r="R29" s="15">
        <v>366.3</v>
      </c>
      <c r="S29" s="15">
        <v>549.45</v>
      </c>
      <c r="T29" s="15">
        <f>VLOOKUP(B:B,[5]Sheet3!$F$1:$G$65536,2,0)</f>
        <v>84.5</v>
      </c>
      <c r="U29" s="15">
        <v>169</v>
      </c>
      <c r="V29" s="15">
        <f>VLOOKUP(B:B,[6]Sheet3!$G$1:$H$65536,2,0)</f>
        <v>910.58</v>
      </c>
      <c r="W29" s="17">
        <v>1138</v>
      </c>
      <c r="X29" s="22">
        <f>VLOOKUP(B:B,[6]Sheet5!$H$1:$I$65536,2,0)</f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tr">
        <f>VLOOKUP(B:B,[1]查询时间段分门店销售汇总!$B$1:$F$65536,5,0)</f>
        <v>B1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f>VLOOKUP(B:B,[3]Sheet6!$F$1:$G$65536,2,0)</f>
        <v>1</v>
      </c>
      <c r="M30" s="21">
        <v>1</v>
      </c>
      <c r="N30" s="21">
        <v>1</v>
      </c>
      <c r="O30" s="21">
        <v>2</v>
      </c>
      <c r="P30" s="21">
        <f>VLOOKUP(B:B,[4]Sheet5!$G$1:$H$65536,2,0)</f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f>VLOOKUP(B:B,[6]Sheet3!$G$1:$H$65536,2,0)</f>
        <v>1706.58</v>
      </c>
      <c r="W30" s="15">
        <v>1877</v>
      </c>
      <c r="X30" s="22">
        <v>380</v>
      </c>
      <c r="Y30" s="22">
        <v>532</v>
      </c>
    </row>
    <row r="31" spans="1:25">
      <c r="A31" s="14">
        <v>29</v>
      </c>
      <c r="B31" s="14">
        <v>709</v>
      </c>
      <c r="C31" s="14" t="s">
        <v>133</v>
      </c>
      <c r="D31" s="14" t="str">
        <f>VLOOKUP(B:B,[1]查询时间段分门店销售汇总!$B$1:$F$65536,5,0)</f>
        <v>B1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f>VLOOKUP(B:B,[4]Sheet5!$G$1:$H$65536,2,0)</f>
        <v>17</v>
      </c>
      <c r="Q31" s="21">
        <v>22</v>
      </c>
      <c r="R31" s="15">
        <v>168.3</v>
      </c>
      <c r="S31" s="15">
        <v>252.45</v>
      </c>
      <c r="T31" s="15">
        <f>VLOOKUP(B:B,[5]Sheet3!$F$1:$G$65536,2,0)</f>
        <v>84.5</v>
      </c>
      <c r="U31" s="15">
        <v>169</v>
      </c>
      <c r="V31" s="15">
        <f>VLOOKUP(B:B,[6]Sheet3!$G$1:$H$65536,2,0)</f>
        <v>1164</v>
      </c>
      <c r="W31" s="15">
        <v>1280</v>
      </c>
      <c r="X31" s="22">
        <f>VLOOKUP(B:B,[6]Sheet5!$H$1:$I$65536,2,0)</f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tr">
        <f>VLOOKUP(B:B,[1]查询时间段分门店销售汇总!$B$1:$F$65536,5,0)</f>
        <v>A2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f>VLOOKUP(B:B,[3]Sheet6!$F$1:$G$65536,2,0)</f>
        <v>1</v>
      </c>
      <c r="M32" s="21">
        <v>1</v>
      </c>
      <c r="N32" s="21">
        <v>4</v>
      </c>
      <c r="O32" s="21">
        <v>6</v>
      </c>
      <c r="P32" s="21">
        <f>VLOOKUP(B:B,[4]Sheet5!$G$1:$H$65536,2,0)</f>
        <v>4</v>
      </c>
      <c r="Q32" s="21">
        <v>6</v>
      </c>
      <c r="R32" s="17">
        <v>300</v>
      </c>
      <c r="S32" s="15">
        <v>450</v>
      </c>
      <c r="T32" s="15">
        <f>VLOOKUP(B:B,[5]Sheet3!$F$1:$G$65536,2,0)</f>
        <v>535.01</v>
      </c>
      <c r="U32" s="15">
        <v>642</v>
      </c>
      <c r="V32" s="15">
        <f>VLOOKUP(B:B,[6]Sheet3!$G$1:$H$65536,2,0)</f>
        <v>408</v>
      </c>
      <c r="W32" s="15">
        <v>571</v>
      </c>
      <c r="X32" s="22">
        <f>VLOOKUP(B:B,[6]Sheet5!$H$1:$I$65536,2,0)</f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tr">
        <f>VLOOKUP(B:B,[1]查询时间段分门店销售汇总!$B$1:$F$65536,5,0)</f>
        <v>B1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f>VLOOKUP(B:B,[4]Sheet5!$G$1:$H$65536,2,0)</f>
        <v>11</v>
      </c>
      <c r="Q33" s="21">
        <v>17</v>
      </c>
      <c r="R33" s="15">
        <v>396</v>
      </c>
      <c r="S33" s="15">
        <v>594</v>
      </c>
      <c r="T33" s="15">
        <f>VLOOKUP(B:B,[5]Sheet3!$F$1:$G$65536,2,0)</f>
        <v>540.01</v>
      </c>
      <c r="U33" s="15">
        <v>648</v>
      </c>
      <c r="V33" s="15">
        <f>VLOOKUP(B:B,[6]Sheet3!$G$1:$H$65536,2,0)</f>
        <v>274</v>
      </c>
      <c r="W33" s="15">
        <v>384</v>
      </c>
      <c r="X33" s="22">
        <f>VLOOKUP(B:B,[6]Sheet5!$H$1:$I$65536,2,0)</f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tr">
        <f>VLOOKUP(B:B,[1]查询时间段分门店销售汇总!$B$1:$F$65536,5,0)</f>
        <v>A2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f>VLOOKUP(B:B,[3]Sheet6!$F$1:$G$65536,2,0)</f>
        <v>1</v>
      </c>
      <c r="M34" s="21">
        <v>1</v>
      </c>
      <c r="N34" s="21">
        <v>1</v>
      </c>
      <c r="O34" s="21">
        <v>2</v>
      </c>
      <c r="P34" s="21">
        <f>VLOOKUP(B:B,[4]Sheet5!$G$1:$H$65536,2,0)</f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f>VLOOKUP(B:B,[6]Sheet3!$G$1:$H$65536,2,0)</f>
        <v>969.5</v>
      </c>
      <c r="W34" s="17">
        <v>1212</v>
      </c>
      <c r="X34" s="22">
        <f>VLOOKUP(B:B,[6]Sheet5!$H$1:$I$65536,2,0)</f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tr">
        <f>VLOOKUP(B:B,[1]查询时间段分门店销售汇总!$B$1:$F$65536,5,0)</f>
        <v>B2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f>VLOOKUP(B:B,[3]Sheet6!$F$1:$G$65536,2,0)</f>
        <v>2</v>
      </c>
      <c r="M35" s="21">
        <v>3</v>
      </c>
      <c r="N35" s="21">
        <v>1</v>
      </c>
      <c r="O35" s="21">
        <v>2</v>
      </c>
      <c r="P35" s="21">
        <f>VLOOKUP(B:B,[4]Sheet5!$G$1:$H$65536,2,0)</f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f>VLOOKUP(B:B,[6]Sheet3!$G$1:$H$65536,2,0)</f>
        <v>303.5</v>
      </c>
      <c r="W35" s="15">
        <v>425</v>
      </c>
      <c r="X35" s="22">
        <f>VLOOKUP(B:B,[6]Sheet5!$H$1:$I$65536,2,0)</f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tr">
        <f>VLOOKUP(B:B,[1]查询时间段分门店销售汇总!$B$1:$F$65536,5,0)</f>
        <v>B1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f>VLOOKUP(B:B,[3]Sheet6!$F$1:$G$65536,2,0)</f>
        <v>3</v>
      </c>
      <c r="M36" s="21">
        <v>4</v>
      </c>
      <c r="N36" s="21">
        <f>VLOOKUP(B:B,[4]Sheet3!$H$1:$I$65536,2,0)</f>
        <v>2</v>
      </c>
      <c r="O36" s="21">
        <v>3</v>
      </c>
      <c r="P36" s="21">
        <f>VLOOKUP(B:B,[4]Sheet5!$G$1:$H$65536,2,0)</f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f>VLOOKUP(B:B,[6]Sheet3!$G$1:$H$65536,2,0)</f>
        <v>507</v>
      </c>
      <c r="W36" s="17">
        <v>634</v>
      </c>
      <c r="X36" s="22">
        <f>VLOOKUP(B:B,[6]Sheet5!$H$1:$I$65536,2,0)</f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tr">
        <f>VLOOKUP(B:B,[1]查询时间段分门店销售汇总!$B$1:$F$65536,5,0)</f>
        <v>B2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f>VLOOKUP(B:B,[3]Sheet6!$F$1:$G$65536,2,0)</f>
        <v>1</v>
      </c>
      <c r="M37" s="21">
        <v>1</v>
      </c>
      <c r="N37" s="21">
        <f>VLOOKUP(B:B,[4]Sheet3!$H$1:$I$65536,2,0)</f>
        <v>1</v>
      </c>
      <c r="O37" s="21">
        <v>2</v>
      </c>
      <c r="P37" s="21">
        <f>VLOOKUP(B:B,[4]Sheet5!$G$1:$H$65536,2,0)</f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f>VLOOKUP(B:B,[6]Sheet3!$G$1:$H$65536,2,0)</f>
        <v>536</v>
      </c>
      <c r="W37" s="17">
        <v>670</v>
      </c>
      <c r="X37" s="22">
        <f>VLOOKUP(B:B,[6]Sheet5!$H$1:$I$65536,2,0)</f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tr">
        <f>VLOOKUP(B:B,[1]查询时间段分门店销售汇总!$B$1:$F$65536,5,0)</f>
        <v>B1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f>VLOOKUP(B:B,[3]Sheet6!$F$1:$G$65536,2,0)</f>
        <v>5</v>
      </c>
      <c r="M38" s="21">
        <v>7</v>
      </c>
      <c r="N38" s="21">
        <v>1</v>
      </c>
      <c r="O38" s="21">
        <v>2</v>
      </c>
      <c r="P38" s="21">
        <f>VLOOKUP(B:B,[4]Sheet5!$G$1:$H$65536,2,0)</f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f>VLOOKUP(B:B,[6]Sheet3!$G$1:$H$65536,2,0)</f>
        <v>551</v>
      </c>
      <c r="W38" s="17">
        <v>689</v>
      </c>
      <c r="X38" s="22">
        <f>VLOOKUP(B:B,[6]Sheet5!$H$1:$I$65536,2,0)</f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tr">
        <f>VLOOKUP(B:B,[1]查询时间段分门店销售汇总!$B$1:$F$65536,5,0)</f>
        <v>B1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f>VLOOKUP(B:B,[4]Sheet3!$H$1:$I$65536,2,0)</f>
        <v>1</v>
      </c>
      <c r="O39" s="21">
        <v>2</v>
      </c>
      <c r="P39" s="21">
        <f>VLOOKUP(B:B,[4]Sheet5!$G$1:$H$65536,2,0)</f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f>VLOOKUP(B:B,[6]Sheet3!$G$1:$H$65536,2,0)</f>
        <v>441.5</v>
      </c>
      <c r="W39" s="15">
        <v>618</v>
      </c>
      <c r="X39" s="22">
        <f>VLOOKUP(B:B,[6]Sheet5!$H$1:$I$65536,2,0)</f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tr">
        <f>VLOOKUP(B:B,[1]查询时间段分门店销售汇总!$B$1:$F$65536,5,0)</f>
        <v>B2 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f>VLOOKUP(B:B,[4]Sheet5!$G$1:$H$65536,2,0)</f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f>VLOOKUP(B:B,[6]Sheet3!$G$1:$H$65536,2,0)</f>
        <v>1004.5</v>
      </c>
      <c r="W40" s="15">
        <v>1105</v>
      </c>
      <c r="X40" s="22">
        <f>VLOOKUP(B:B,[6]Sheet5!$H$1:$I$65536,2,0)</f>
        <v>2078.68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tr">
        <f>VLOOKUP(B:B,[1]查询时间段分门店销售汇总!$B$1:$F$65536,5,0)</f>
        <v>B1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f>VLOOKUP(B:B,[4]Sheet3!$H$1:$I$65536,2,0)</f>
        <v>1</v>
      </c>
      <c r="O41" s="21">
        <v>2</v>
      </c>
      <c r="P41" s="21">
        <f>VLOOKUP(B:B,[4]Sheet5!$G$1:$H$65536,2,0)</f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f>VLOOKUP(B:B,[6]Sheet3!$G$1:$H$65536,2,0)</f>
        <v>685</v>
      </c>
      <c r="W41" s="17">
        <v>856</v>
      </c>
      <c r="X41" s="22">
        <f>VLOOKUP(B:B,[6]Sheet5!$H$1:$I$65536,2,0)</f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tr">
        <f>VLOOKUP(B:B,[1]查询时间段分门店销售汇总!$B$1:$F$65536,5,0)</f>
        <v>B1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f>VLOOKUP(B:B,[4]Sheet5!$G$1:$H$65536,2,0)</f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f>VLOOKUP(B:B,[6]Sheet3!$G$1:$H$65536,2,0)</f>
        <v>935.01</v>
      </c>
      <c r="W42" s="17">
        <v>1169</v>
      </c>
      <c r="X42" s="22">
        <f>VLOOKUP(B:B,[6]Sheet5!$H$1:$I$65536,2,0)</f>
        <v>2573.76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tr">
        <f>VLOOKUP(B:B,[1]查询时间段分门店销售汇总!$B$1:$F$65536,5,0)</f>
        <v>B2 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f>VLOOKUP(B:B,[4]Sheet5!$G$1:$H$65536,2,0)</f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f>VLOOKUP(B:B,[6]Sheet3!$G$1:$H$65536,2,0)</f>
        <v>784.44</v>
      </c>
      <c r="W43" s="17">
        <v>981</v>
      </c>
      <c r="X43" s="22">
        <f>VLOOKUP(B:B,[6]Sheet5!$H$1:$I$65536,2,0)</f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tr">
        <f>VLOOKUP(B:B,[1]查询时间段分门店销售汇总!$B$1:$F$65536,5,0)</f>
        <v>B2 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f>VLOOKUP(B:B,[6]Sheet3!$G$1:$H$65536,2,0)</f>
        <v>651.5</v>
      </c>
      <c r="W44" s="17">
        <v>814</v>
      </c>
      <c r="X44" s="22">
        <f>VLOOKUP(B:B,[6]Sheet5!$H$1:$I$65536,2,0)</f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tr">
        <f>VLOOKUP(B:B,[1]查询时间段分门店销售汇总!$B$1:$F$65536,5,0)</f>
        <v>B1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f>VLOOKUP(B:B,[4]Sheet3!$H$1:$I$65536,2,0)</f>
        <v>4</v>
      </c>
      <c r="O45" s="21">
        <v>6</v>
      </c>
      <c r="P45" s="21">
        <f>VLOOKUP(B:B,[4]Sheet5!$G$1:$H$65536,2,0)</f>
        <v>5</v>
      </c>
      <c r="Q45" s="21">
        <v>8</v>
      </c>
      <c r="R45" s="15">
        <v>390</v>
      </c>
      <c r="S45" s="15">
        <v>585</v>
      </c>
      <c r="T45" s="15">
        <f>VLOOKUP(B:B,[5]Sheet3!$F$1:$G$65536,2,0)</f>
        <v>84.5</v>
      </c>
      <c r="U45" s="15">
        <v>169</v>
      </c>
      <c r="V45" s="15">
        <f>VLOOKUP(B:B,[6]Sheet3!$G$1:$H$65536,2,0)</f>
        <v>851</v>
      </c>
      <c r="W45" s="17">
        <v>1064</v>
      </c>
      <c r="X45" s="22">
        <f>VLOOKUP(B:B,[6]Sheet5!$H$1:$I$65536,2,0)</f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tr">
        <f>VLOOKUP(B:B,[1]查询时间段分门店销售汇总!$B$1:$F$65536,5,0)</f>
        <v>C1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f>VLOOKUP(B:B,[3]Sheet6!$F$1:$G$65536,2,0)</f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f>VLOOKUP(B:B,[6]Sheet3!$G$1:$H$65536,2,0)</f>
        <v>545</v>
      </c>
      <c r="W46" s="17">
        <v>681</v>
      </c>
      <c r="X46" s="22">
        <f>VLOOKUP(B:B,[6]Sheet5!$H$1:$I$65536,2,0)</f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tr">
        <f>VLOOKUP(B:B,[1]查询时间段分门店销售汇总!$B$1:$F$65536,5,0)</f>
        <v>B2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f>VLOOKUP(B:B,[3]Sheet6!$F$1:$G$65536,2,0)</f>
        <v>6</v>
      </c>
      <c r="M47" s="21">
        <v>8</v>
      </c>
      <c r="N47" s="21">
        <v>1</v>
      </c>
      <c r="O47" s="21">
        <v>2</v>
      </c>
      <c r="P47" s="21">
        <f>VLOOKUP(B:B,[4]Sheet5!$G$1:$H$65536,2,0)</f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f>VLOOKUP(B:B,[6]Sheet3!$G$1:$H$65536,2,0)</f>
        <v>838.5</v>
      </c>
      <c r="W47" s="17">
        <v>1048</v>
      </c>
      <c r="X47" s="22">
        <f>VLOOKUP(B:B,[6]Sheet5!$H$1:$I$65536,2,0)</f>
        <v>744.9</v>
      </c>
      <c r="Y47" s="22">
        <v>1042.86</v>
      </c>
    </row>
    <row r="48" spans="1:25">
      <c r="A48" s="14">
        <v>46</v>
      </c>
      <c r="B48" s="14">
        <v>717</v>
      </c>
      <c r="C48" s="14" t="s">
        <v>151</v>
      </c>
      <c r="D48" s="14" t="str">
        <f>VLOOKUP(B:B,[1]查询时间段分门店销售汇总!$B$1:$F$65536,5,0)</f>
        <v>B2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f>VLOOKUP(B:B,[3]Sheet6!$F$1:$G$65536,2,0)</f>
        <v>1</v>
      </c>
      <c r="M48" s="21">
        <v>1</v>
      </c>
      <c r="N48" s="21">
        <v>1</v>
      </c>
      <c r="O48" s="21">
        <v>2</v>
      </c>
      <c r="P48" s="21">
        <f>VLOOKUP(B:B,[4]Sheet5!$G$1:$H$65536,2,0)</f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f>VLOOKUP(B:B,[6]Sheet3!$G$1:$H$65536,2,0)</f>
        <v>832.67</v>
      </c>
      <c r="W48" s="17">
        <v>1041</v>
      </c>
      <c r="X48" s="22">
        <v>380</v>
      </c>
      <c r="Y48" s="22">
        <v>530</v>
      </c>
    </row>
    <row r="49" spans="1:25">
      <c r="A49" s="14">
        <v>47</v>
      </c>
      <c r="B49" s="14">
        <v>587</v>
      </c>
      <c r="C49" s="14" t="s">
        <v>152</v>
      </c>
      <c r="D49" s="14" t="str">
        <f>VLOOKUP(B:B,[1]查询时间段分门店销售汇总!$B$1:$F$65536,5,0)</f>
        <v>B1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f>VLOOKUP(B:B,[3]Sheet6!$F$1:$G$65536,2,0)</f>
        <v>2</v>
      </c>
      <c r="M49" s="21">
        <v>3</v>
      </c>
      <c r="N49" s="21">
        <v>1</v>
      </c>
      <c r="O49" s="21">
        <v>2</v>
      </c>
      <c r="P49" s="21">
        <f>VLOOKUP(B:B,[4]Sheet5!$G$1:$H$65536,2,0)</f>
        <v>15</v>
      </c>
      <c r="Q49" s="21">
        <v>20</v>
      </c>
      <c r="R49" s="15">
        <v>2410</v>
      </c>
      <c r="S49" s="15">
        <v>2892</v>
      </c>
      <c r="T49" s="15">
        <f>VLOOKUP(B:B,[5]Sheet3!$F$1:$G$65536,2,0)</f>
        <v>256.51</v>
      </c>
      <c r="U49" s="15">
        <v>384.8</v>
      </c>
      <c r="V49" s="15">
        <f>VLOOKUP(B:B,[6]Sheet3!$G$1:$H$65536,2,0)</f>
        <v>753.5</v>
      </c>
      <c r="W49" s="17">
        <v>942</v>
      </c>
      <c r="X49" s="22">
        <f>VLOOKUP(B:B,[6]Sheet5!$H$1:$I$65536,2,0)</f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tr">
        <f>VLOOKUP(B:B,[1]查询时间段分门店销售汇总!$B$1:$F$65536,5,0)</f>
        <v>C1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f>VLOOKUP(B:B,[4]Sheet3!$H$1:$I$65536,2,0)</f>
        <v>2</v>
      </c>
      <c r="O50" s="21">
        <v>3</v>
      </c>
      <c r="P50" s="21">
        <f>VLOOKUP(B:B,[4]Sheet5!$G$1:$H$65536,2,0)</f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f>VLOOKUP(B:B,[6]Sheet3!$G$1:$H$65536,2,0)</f>
        <v>508.5</v>
      </c>
      <c r="W50" s="17">
        <v>636</v>
      </c>
      <c r="X50" s="22">
        <f>VLOOKUP(B:B,[6]Sheet5!$H$1:$I$65536,2,0)</f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tr">
        <f>VLOOKUP(B:B,[1]查询时间段分门店销售汇总!$B$1:$F$65536,5,0)</f>
        <v>B2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f>VLOOKUP(B:B,[4]Sheet3!$H$1:$I$65536,2,0)</f>
        <v>1</v>
      </c>
      <c r="O51" s="21">
        <v>2</v>
      </c>
      <c r="P51" s="21">
        <f>VLOOKUP(B:B,[4]Sheet5!$G$1:$H$65536,2,0)</f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f>VLOOKUP(B:B,[6]Sheet3!$G$1:$H$65536,2,0)</f>
        <v>583.45</v>
      </c>
      <c r="W51" s="17">
        <v>729</v>
      </c>
      <c r="X51" s="22">
        <f>VLOOKUP(B:B,[6]Sheet5!$H$1:$I$65536,2,0)</f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tr">
        <f>VLOOKUP(B:B,[1]查询时间段分门店销售汇总!$B$1:$F$65536,5,0)</f>
        <v>B2 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f>VLOOKUP(B:B,[3]Sheet6!$F$1:$G$65536,2,0)</f>
        <v>1</v>
      </c>
      <c r="M52" s="21">
        <v>1</v>
      </c>
      <c r="N52" s="21">
        <f>VLOOKUP(B:B,[4]Sheet3!$H$1:$I$65536,2,0)</f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f>VLOOKUP(B:B,[5]Sheet3!$F$1:$G$65536,2,0)</f>
        <v>1339.52</v>
      </c>
      <c r="U52" s="15">
        <v>1540.4</v>
      </c>
      <c r="V52" s="15">
        <f>VLOOKUP(B:B,[6]Sheet3!$G$1:$H$65536,2,0)</f>
        <v>479.5</v>
      </c>
      <c r="W52" s="15">
        <v>671</v>
      </c>
      <c r="X52" s="22">
        <f>VLOOKUP(B:B,[6]Sheet5!$H$1:$I$65536,2,0)</f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tr">
        <f>VLOOKUP(B:B,[1]查询时间段分门店销售汇总!$B$1:$F$65536,5,0)</f>
        <v>C2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f>VLOOKUP(B:B,[3]Sheet6!$F$1:$G$65536,2,0)</f>
        <v>2</v>
      </c>
      <c r="M53" s="21">
        <v>3</v>
      </c>
      <c r="N53" s="21">
        <v>1</v>
      </c>
      <c r="O53" s="21">
        <v>2</v>
      </c>
      <c r="P53" s="21">
        <f>VLOOKUP(B:B,[4]Sheet5!$G$1:$H$65536,2,0)</f>
        <v>7</v>
      </c>
      <c r="Q53" s="21">
        <v>11</v>
      </c>
      <c r="R53" s="15">
        <v>264</v>
      </c>
      <c r="S53" s="15">
        <v>396</v>
      </c>
      <c r="T53" s="15">
        <f>VLOOKUP(B:B,[5]Sheet3!$F$1:$G$65536,2,0)</f>
        <v>169</v>
      </c>
      <c r="U53" s="15">
        <v>253.5</v>
      </c>
      <c r="V53" s="15">
        <f>VLOOKUP(B:B,[6]Sheet3!$G$1:$H$65536,2,0)</f>
        <v>983.54</v>
      </c>
      <c r="W53" s="17">
        <v>1229</v>
      </c>
      <c r="X53" s="22">
        <f>VLOOKUP(B:B,[6]Sheet5!$H$1:$I$65536,2,0)</f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tr">
        <f>VLOOKUP(B:B,[1]查询时间段分门店销售汇总!$B$1:$F$65536,5,0)</f>
        <v>C1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f>VLOOKUP(B:B,[3]Sheet6!$F$1:$G$65536,2,0)</f>
        <v>3</v>
      </c>
      <c r="M54" s="21">
        <v>4</v>
      </c>
      <c r="N54" s="21">
        <f>VLOOKUP(B:B,[4]Sheet3!$H$1:$I$65536,2,0)</f>
        <v>1</v>
      </c>
      <c r="O54" s="21">
        <v>2</v>
      </c>
      <c r="P54" s="21">
        <f>VLOOKUP(B:B,[4]Sheet5!$G$1:$H$65536,2,0)</f>
        <v>10</v>
      </c>
      <c r="Q54" s="21">
        <v>15</v>
      </c>
      <c r="R54" s="15">
        <v>270</v>
      </c>
      <c r="S54" s="15">
        <v>405</v>
      </c>
      <c r="T54" s="15">
        <f>VLOOKUP(B:B,[5]Sheet3!$F$1:$G$65536,2,0)</f>
        <v>360.01</v>
      </c>
      <c r="U54" s="15">
        <v>540</v>
      </c>
      <c r="V54" s="15">
        <f>VLOOKUP(B:B,[6]Sheet3!$G$1:$H$65536,2,0)</f>
        <v>732</v>
      </c>
      <c r="W54" s="17">
        <v>915</v>
      </c>
      <c r="X54" s="22">
        <f>VLOOKUP(B:B,[6]Sheet5!$H$1:$I$65536,2,0)</f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tr">
        <f>VLOOKUP(B:B,[1]查询时间段分门店销售汇总!$B$1:$F$65536,5,0)</f>
        <v>A2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f>VLOOKUP(B:B,[3]Sheet6!$F$1:$G$65536,2,0)</f>
        <v>4</v>
      </c>
      <c r="M55" s="21">
        <v>5</v>
      </c>
      <c r="N55" s="21">
        <v>1</v>
      </c>
      <c r="O55" s="21">
        <v>2</v>
      </c>
      <c r="P55" s="21">
        <f>VLOOKUP(B:B,[4]Sheet5!$G$1:$H$65536,2,0)</f>
        <v>26</v>
      </c>
      <c r="Q55" s="21">
        <v>34</v>
      </c>
      <c r="R55" s="15">
        <v>600.6</v>
      </c>
      <c r="S55" s="15">
        <v>840.84</v>
      </c>
      <c r="T55" s="15">
        <f>VLOOKUP(B:B,[5]Sheet3!$F$1:$G$65536,2,0)</f>
        <v>616.8</v>
      </c>
      <c r="U55" s="15">
        <v>740.2</v>
      </c>
      <c r="V55" s="15">
        <f>VLOOKUP(B:B,[6]Sheet3!$G$1:$H$65536,2,0)</f>
        <v>418.5</v>
      </c>
      <c r="W55" s="15">
        <v>586</v>
      </c>
      <c r="X55" s="22">
        <f>VLOOKUP(B:B,[6]Sheet5!$H$1:$I$65536,2,0)</f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tr">
        <f>VLOOKUP(B:B,[1]查询时间段分门店销售汇总!$B$1:$F$65536,5,0)</f>
        <v>B2 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f>VLOOKUP(B:B,[3]Sheet6!$F$1:$G$65536,2,0)</f>
        <v>4</v>
      </c>
      <c r="M56" s="21">
        <v>5</v>
      </c>
      <c r="N56" s="21">
        <f>VLOOKUP(B:B,[4]Sheet3!$H$1:$I$65536,2,0)</f>
        <v>6</v>
      </c>
      <c r="O56" s="21">
        <v>9</v>
      </c>
      <c r="P56" s="21">
        <f>VLOOKUP(B:B,[4]Sheet5!$G$1:$H$65536,2,0)</f>
        <v>6</v>
      </c>
      <c r="Q56" s="21">
        <v>9</v>
      </c>
      <c r="R56" s="15">
        <v>198</v>
      </c>
      <c r="S56" s="15">
        <v>297</v>
      </c>
      <c r="T56" s="15">
        <f>VLOOKUP(B:B,[5]Sheet3!$F$1:$G$65536,2,0)</f>
        <v>86</v>
      </c>
      <c r="U56" s="15">
        <v>172</v>
      </c>
      <c r="V56" s="15">
        <f>VLOOKUP(B:B,[6]Sheet3!$G$1:$H$65536,2,0)</f>
        <v>306</v>
      </c>
      <c r="W56" s="15">
        <v>428</v>
      </c>
      <c r="X56" s="22">
        <f>VLOOKUP(B:B,[6]Sheet5!$H$1:$I$65536,2,0)</f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tr">
        <f>VLOOKUP(B:B,[1]查询时间段分门店销售汇总!$B$1:$F$65536,5,0)</f>
        <v>C1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f>VLOOKUP(B:B,[3]Sheet6!$F$1:$G$65536,2,0)</f>
        <v>1</v>
      </c>
      <c r="M57" s="21">
        <v>1</v>
      </c>
      <c r="N57" s="21">
        <f>VLOOKUP(B:B,[4]Sheet3!$H$1:$I$65536,2,0)</f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f>VLOOKUP(B:B,[6]Sheet3!$G$1:$H$65536,2,0)</f>
        <v>28.25</v>
      </c>
      <c r="W57" s="15">
        <v>57</v>
      </c>
      <c r="X57" s="22">
        <v>380</v>
      </c>
      <c r="Y57" s="22">
        <v>532</v>
      </c>
    </row>
    <row r="58" spans="1:25">
      <c r="A58" s="14">
        <v>56</v>
      </c>
      <c r="B58" s="14">
        <v>733</v>
      </c>
      <c r="C58" s="14" t="s">
        <v>161</v>
      </c>
      <c r="D58" s="14" t="str">
        <f>VLOOKUP(B:B,[1]查询时间段分门店销售汇总!$B$1:$F$65536,5,0)</f>
        <v>C1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f>VLOOKUP(B:B,[4]Sheet5!$G$1:$H$65536,2,0)</f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f>VLOOKUP(B:B,[6]Sheet3!$G$1:$H$65536,2,0)</f>
        <v>68.5</v>
      </c>
      <c r="W58" s="15">
        <v>103</v>
      </c>
      <c r="X58" s="22">
        <f>VLOOKUP(B:B,[6]Sheet5!$H$1:$I$65536,2,0)</f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tr">
        <f>VLOOKUP(B:B,[1]查询时间段分门店销售汇总!$B$1:$F$65536,5,0)</f>
        <v>B2 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f>VLOOKUP(B:B,[4]Sheet3!$H$1:$I$65536,2,0)</f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f>VLOOKUP(B:B,[5]Sheet3!$F$1:$G$65536,2,0)</f>
        <v>360.01</v>
      </c>
      <c r="U59" s="15">
        <v>540</v>
      </c>
      <c r="V59" s="15">
        <f>VLOOKUP(B:B,[6]Sheet3!$G$1:$H$65536,2,0)</f>
        <v>1142.41</v>
      </c>
      <c r="W59" s="15">
        <v>1257</v>
      </c>
      <c r="X59" s="22">
        <f>VLOOKUP(B:B,[6]Sheet5!$H$1:$I$65536,2,0)</f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tr">
        <f>VLOOKUP(B:B,[1]查询时间段分门店销售汇总!$B$1:$F$65536,5,0)</f>
        <v>C1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f>VLOOKUP(B:B,[4]Sheet5!$G$1:$H$65536,2,0)</f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f>VLOOKUP(B:B,[6]Sheet3!$G$1:$H$65536,2,0)</f>
        <v>488.5</v>
      </c>
      <c r="W60" s="15">
        <v>684</v>
      </c>
      <c r="X60" s="22">
        <f>VLOOKUP(B:B,[6]Sheet5!$H$1:$I$65536,2,0)</f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tr">
        <f>VLOOKUP(B:B,[1]查询时间段分门店销售汇总!$B$1:$F$65536,5,0)</f>
        <v>C2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f>VLOOKUP(B:B,[3]Sheet6!$F$1:$G$65536,2,0)</f>
        <v>4</v>
      </c>
      <c r="M61" s="21">
        <v>5</v>
      </c>
      <c r="N61" s="21">
        <f>VLOOKUP(B:B,[4]Sheet3!$H$1:$I$65536,2,0)</f>
        <v>1</v>
      </c>
      <c r="O61" s="21">
        <v>2</v>
      </c>
      <c r="P61" s="21">
        <f>VLOOKUP(B:B,[4]Sheet5!$G$1:$H$65536,2,0)</f>
        <v>2</v>
      </c>
      <c r="Q61" s="21">
        <v>4</v>
      </c>
      <c r="R61" s="15">
        <v>198</v>
      </c>
      <c r="S61" s="15">
        <v>297</v>
      </c>
      <c r="T61" s="15">
        <f>VLOOKUP(B:B,[5]Sheet3!$F$1:$G$65536,2,0)</f>
        <v>1338.04</v>
      </c>
      <c r="U61" s="15">
        <v>1538.7</v>
      </c>
      <c r="V61" s="15">
        <f>VLOOKUP(B:B,[6]Sheet3!$G$1:$H$65536,2,0)</f>
        <v>756.5</v>
      </c>
      <c r="W61" s="17">
        <v>946</v>
      </c>
      <c r="X61" s="22">
        <f>VLOOKUP(B:B,[6]Sheet5!$H$1:$I$65536,2,0)</f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tr">
        <f>VLOOKUP(B:B,[1]查询时间段分门店销售汇总!$B$1:$F$65536,5,0)</f>
        <v>C1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f>VLOOKUP(B:B,[3]Sheet6!$F$1:$G$65536,2,0)</f>
        <v>1</v>
      </c>
      <c r="M62" s="21">
        <v>1</v>
      </c>
      <c r="N62" s="21">
        <v>1</v>
      </c>
      <c r="O62" s="21">
        <v>2</v>
      </c>
      <c r="P62" s="21">
        <f>VLOOKUP(B:B,[4]Sheet5!$G$1:$H$65536,2,0)</f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f>VLOOKUP(B:B,[6]Sheet3!$G$1:$H$65536,2,0)</f>
        <v>554</v>
      </c>
      <c r="W62" s="17">
        <v>693</v>
      </c>
      <c r="X62" s="22">
        <f>VLOOKUP(B:B,[6]Sheet5!$H$1:$I$65536,2,0)</f>
        <v>849.72</v>
      </c>
      <c r="Y62" s="22">
        <v>1189.61</v>
      </c>
    </row>
    <row r="63" spans="1:25">
      <c r="A63" s="14">
        <v>61</v>
      </c>
      <c r="B63" s="14">
        <v>339</v>
      </c>
      <c r="C63" s="14" t="s">
        <v>166</v>
      </c>
      <c r="D63" s="14" t="str">
        <f>VLOOKUP(B:B,[1]查询时间段分门店销售汇总!$B$1:$F$65536,5,0)</f>
        <v>B2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f>VLOOKUP(B:B,[3]Sheet6!$F$1:$G$65536,2,0)</f>
        <v>3</v>
      </c>
      <c r="M63" s="21">
        <v>4</v>
      </c>
      <c r="N63" s="21">
        <v>1</v>
      </c>
      <c r="O63" s="21">
        <v>2</v>
      </c>
      <c r="P63" s="21">
        <f>VLOOKUP(B:B,[4]Sheet5!$G$1:$H$65536,2,0)</f>
        <v>7</v>
      </c>
      <c r="Q63" s="21">
        <v>11</v>
      </c>
      <c r="R63" s="17">
        <v>150</v>
      </c>
      <c r="S63" s="15">
        <v>225</v>
      </c>
      <c r="T63" s="15">
        <f>VLOOKUP(B:B,[5]Sheet3!$F$1:$G$65536,2,0)</f>
        <v>446.01</v>
      </c>
      <c r="U63" s="15">
        <v>669</v>
      </c>
      <c r="V63" s="15">
        <f>VLOOKUP(B:B,[6]Sheet3!$G$1:$H$65536,2,0)</f>
        <v>1311.99</v>
      </c>
      <c r="W63" s="15">
        <v>1443</v>
      </c>
      <c r="X63" s="22">
        <f>VLOOKUP(B:B,[6]Sheet5!$H$1:$I$65536,2,0)</f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tr">
        <f>VLOOKUP(B:B,[1]查询时间段分门店销售汇总!$B$1:$F$65536,5,0)</f>
        <v>B1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f>VLOOKUP(B:B,[4]Sheet3!$H$1:$I$65536,2,0)</f>
        <v>1</v>
      </c>
      <c r="O64" s="21">
        <v>2</v>
      </c>
      <c r="P64" s="21">
        <f>VLOOKUP(B:B,[4]Sheet5!$G$1:$H$65536,2,0)</f>
        <v>11</v>
      </c>
      <c r="Q64" s="21">
        <v>17</v>
      </c>
      <c r="R64" s="15">
        <v>2100.96</v>
      </c>
      <c r="S64" s="15">
        <v>2521.15</v>
      </c>
      <c r="T64" s="15">
        <f>VLOOKUP(B:B,[5]Sheet3!$F$1:$G$65536,2,0)</f>
        <v>540.03</v>
      </c>
      <c r="U64" s="15">
        <v>648</v>
      </c>
      <c r="V64" s="15">
        <f>VLOOKUP(B:B,[6]Sheet3!$G$1:$H$65536,2,0)</f>
        <v>541.72</v>
      </c>
      <c r="W64" s="17">
        <v>677</v>
      </c>
      <c r="X64" s="22">
        <f>VLOOKUP(B:B,[6]Sheet5!$H$1:$I$65536,2,0)</f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tr">
        <f>VLOOKUP(B:B,[1]查询时间段分门店销售汇总!$B$1:$F$65536,5,0)</f>
        <v>C2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f>VLOOKUP(B:B,[6]Sheet3!$G$1:$H$65536,2,0)</f>
        <v>511.78</v>
      </c>
      <c r="W65" s="17">
        <v>640</v>
      </c>
      <c r="X65" s="22">
        <f>VLOOKUP(B:B,[6]Sheet5!$H$1:$I$65536,2,0)</f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tr">
        <f>VLOOKUP(B:B,[1]查询时间段分门店销售汇总!$B$1:$F$65536,5,0)</f>
        <v>C2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f>VLOOKUP(B:B,[4]Sheet5!$G$1:$H$65536,2,0)</f>
        <v>3</v>
      </c>
      <c r="Q66" s="21">
        <v>5</v>
      </c>
      <c r="R66" s="15">
        <v>264</v>
      </c>
      <c r="S66" s="15">
        <v>396</v>
      </c>
      <c r="T66" s="15">
        <f>VLOOKUP(B:B,[5]Sheet3!$F$1:$G$65536,2,0)</f>
        <v>258.01</v>
      </c>
      <c r="U66" s="15">
        <v>387</v>
      </c>
      <c r="V66" s="15">
        <f>VLOOKUP(B:B,[6]Sheet3!$G$1:$H$65536,2,0)</f>
        <v>260.5</v>
      </c>
      <c r="W66" s="15">
        <v>365</v>
      </c>
      <c r="X66" s="22">
        <f>VLOOKUP(B:B,[6]Sheet5!$H$1:$I$65536,2,0)</f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tr">
        <f>VLOOKUP(B:B,[1]查询时间段分门店销售汇总!$B$1:$F$65536,5,0)</f>
        <v>C1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f>VLOOKUP(B:B,[4]Sheet5!$G$1:$H$65536,2,0)</f>
        <v>10</v>
      </c>
      <c r="Q67" s="21">
        <v>15</v>
      </c>
      <c r="R67" s="15">
        <v>66</v>
      </c>
      <c r="S67" s="15">
        <v>99</v>
      </c>
      <c r="T67" s="15">
        <f>VLOOKUP(B:B,[5]Sheet3!$F$1:$G$65536,2,0)</f>
        <v>148.75</v>
      </c>
      <c r="U67" s="15">
        <v>223.1</v>
      </c>
      <c r="V67" s="15">
        <f>VLOOKUP(B:B,[6]Sheet3!$G$1:$H$65536,2,0)</f>
        <v>204</v>
      </c>
      <c r="W67" s="15">
        <v>286</v>
      </c>
      <c r="X67" s="22">
        <f>VLOOKUP(B:B,[6]Sheet5!$H$1:$I$65536,2,0)</f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tr">
        <f>VLOOKUP(B:B,[1]查询时间段分门店销售汇总!$B$1:$F$65536,5,0)</f>
        <v>B1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f>VLOOKUP(B:B,[3]Sheet6!$F$1:$G$65536,2,0)</f>
        <v>7</v>
      </c>
      <c r="M68" s="21">
        <v>9</v>
      </c>
      <c r="N68" s="21">
        <v>1</v>
      </c>
      <c r="O68" s="21">
        <v>2</v>
      </c>
      <c r="P68" s="21">
        <f>VLOOKUP(B:B,[4]Sheet5!$G$1:$H$65536,2,0)</f>
        <v>4</v>
      </c>
      <c r="Q68" s="21">
        <v>6</v>
      </c>
      <c r="R68" s="17">
        <v>150</v>
      </c>
      <c r="S68" s="15">
        <v>225</v>
      </c>
      <c r="T68" s="15">
        <f>VLOOKUP(B:B,[5]Sheet3!$F$1:$G$65536,2,0)</f>
        <v>1800.05</v>
      </c>
      <c r="U68" s="15">
        <v>1980.1</v>
      </c>
      <c r="V68" s="15">
        <f>VLOOKUP(B:B,[6]Sheet3!$G$1:$H$65536,2,0)</f>
        <v>274</v>
      </c>
      <c r="W68" s="15">
        <v>384</v>
      </c>
      <c r="X68" s="22">
        <f>VLOOKUP(B:B,[6]Sheet5!$H$1:$I$65536,2,0)</f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tr">
        <f>VLOOKUP(B:B,[1]查询时间段分门店销售汇总!$B$1:$F$65536,5,0)</f>
        <v>C1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f>VLOOKUP(B:B,[4]Sheet5!$G$1:$H$65536,2,0)</f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f>VLOOKUP(B:B,[6]Sheet3!$G$1:$H$65536,2,0)</f>
        <v>431</v>
      </c>
      <c r="W69" s="15">
        <v>603</v>
      </c>
      <c r="X69" s="22">
        <f>VLOOKUP(B:B,[6]Sheet5!$H$1:$I$65536,2,0)</f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tr">
        <f>VLOOKUP(B:B,[1]查询时间段分门店销售汇总!$B$1:$F$65536,5,0)</f>
        <v>C2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f>VLOOKUP(B:B,[3]Sheet6!$F$1:$G$65536,2,0)</f>
        <v>1</v>
      </c>
      <c r="M70" s="21">
        <v>1</v>
      </c>
      <c r="N70" s="21">
        <f>VLOOKUP(B:B,[4]Sheet3!$H$1:$I$65536,2,0)</f>
        <v>2</v>
      </c>
      <c r="O70" s="21">
        <v>3</v>
      </c>
      <c r="P70" s="21">
        <f>VLOOKUP(B:B,[4]Sheet5!$G$1:$H$65536,2,0)</f>
        <v>3</v>
      </c>
      <c r="Q70" s="21">
        <v>5</v>
      </c>
      <c r="R70" s="15">
        <v>100</v>
      </c>
      <c r="S70" s="15">
        <v>150</v>
      </c>
      <c r="T70" s="15">
        <f>VLOOKUP(B:B,[5]Sheet3!$F$1:$G$65536,2,0)</f>
        <v>84.5</v>
      </c>
      <c r="U70" s="15">
        <v>169</v>
      </c>
      <c r="V70" s="15">
        <f>VLOOKUP(B:B,[6]Sheet3!$G$1:$H$65536,2,0)</f>
        <v>140</v>
      </c>
      <c r="W70" s="15">
        <v>196</v>
      </c>
      <c r="X70" s="22">
        <f>VLOOKUP(B:B,[6]Sheet5!$H$1:$I$65536,2,0)</f>
        <v>3828.89</v>
      </c>
      <c r="Y70" s="22">
        <v>4786.11</v>
      </c>
    </row>
    <row r="71" spans="1:25">
      <c r="A71" s="14">
        <v>69</v>
      </c>
      <c r="B71" s="14">
        <v>706</v>
      </c>
      <c r="C71" s="14" t="s">
        <v>174</v>
      </c>
      <c r="D71" s="14" t="str">
        <f>VLOOKUP(B:B,[1]查询时间段分门店销售汇总!$B$1:$F$65536,5,0)</f>
        <v>C2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f>VLOOKUP(B:B,[4]Sheet3!$H$1:$I$65536,2,0)</f>
        <v>2</v>
      </c>
      <c r="O71" s="21">
        <v>3</v>
      </c>
      <c r="P71" s="21">
        <f>VLOOKUP(B:B,[4]Sheet5!$G$1:$H$65536,2,0)</f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f>VLOOKUP(B:B,[6]Sheet3!$G$1:$H$65536,2,0)</f>
        <v>896.5</v>
      </c>
      <c r="W71" s="17">
        <v>1121</v>
      </c>
      <c r="X71" s="22">
        <f>VLOOKUP(B:B,[6]Sheet5!$H$1:$I$65536,2,0)</f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tr">
        <f>VLOOKUP(B:B,[1]查询时间段分门店销售汇总!$B$1:$F$65536,5,0)</f>
        <v>C1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f>VLOOKUP(B:B,[4]Sheet3!$H$1:$I$65536,2,0)</f>
        <v>2</v>
      </c>
      <c r="O72" s="21">
        <v>3</v>
      </c>
      <c r="P72" s="21">
        <f>VLOOKUP(B:B,[4]Sheet5!$G$1:$H$65536,2,0)</f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f>VLOOKUP(B:B,[6]Sheet3!$G$1:$H$65536,2,0)</f>
        <v>239</v>
      </c>
      <c r="W72" s="15">
        <v>335</v>
      </c>
      <c r="X72" s="22">
        <f>VLOOKUP(B:B,[6]Sheet5!$H$1:$I$65536,2,0)</f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tr">
        <f>VLOOKUP(B:B,[1]查询时间段分门店销售汇总!$B$1:$F$65536,5,0)</f>
        <v>C2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f>VLOOKUP(B:B,[4]Sheet5!$G$1:$H$65536,2,0)</f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f>VLOOKUP(B:B,[6]Sheet3!$G$1:$H$65536,2,0)</f>
        <v>167.5</v>
      </c>
      <c r="W73" s="15">
        <v>235</v>
      </c>
      <c r="X73" s="22">
        <f>VLOOKUP(B:B,[6]Sheet5!$H$1:$I$65536,2,0)</f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tr">
        <f>VLOOKUP(B:B,[1]查询时间段分门店销售汇总!$B$1:$F$65536,5,0)</f>
        <v>C2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f>VLOOKUP(B:B,[4]Sheet3!$H$1:$I$65536,2,0)</f>
        <v>2</v>
      </c>
      <c r="O74" s="21">
        <v>3</v>
      </c>
      <c r="P74" s="21">
        <f>VLOOKUP(B:B,[4]Sheet5!$G$1:$H$65536,2,0)</f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f>VLOOKUP(B:B,[6]Sheet3!$G$1:$H$65536,2,0)</f>
        <v>385</v>
      </c>
      <c r="W74" s="15">
        <v>539</v>
      </c>
      <c r="X74" s="22">
        <f>VLOOKUP(B:B,[6]Sheet5!$H$1:$I$65536,2,0)</f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tr">
        <f>VLOOKUP(B:B,[1]查询时间段分门店销售汇总!$B$1:$F$65536,5,0)</f>
        <v>C2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f>VLOOKUP(B:B,[6]Sheet3!$G$1:$H$65536,2,0)</f>
        <v>551</v>
      </c>
      <c r="W75" s="17">
        <v>689</v>
      </c>
      <c r="X75" s="22">
        <f>VLOOKUP(B:B,[6]Sheet5!$H$1:$I$65536,2,0)</f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tr">
        <f>VLOOKUP(B:B,[1]查询时间段分门店销售汇总!$B$1:$F$65536,5,0)</f>
        <v>C1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f>VLOOKUP(B:B,[5]Sheet3!$F$1:$G$65536,2,0)</f>
        <v>952.02</v>
      </c>
      <c r="U76" s="15">
        <v>1142.4</v>
      </c>
      <c r="V76" s="15">
        <f>VLOOKUP(B:B,[6]Sheet3!$G$1:$H$65536,2,0)</f>
        <v>415.5</v>
      </c>
      <c r="W76" s="15">
        <v>582</v>
      </c>
      <c r="X76" s="22">
        <f>VLOOKUP(B:B,[6]Sheet5!$H$1:$I$65536,2,0)</f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tr">
        <f>VLOOKUP(B:B,[1]查询时间段分门店销售汇总!$B$1:$F$65536,5,0)</f>
        <v>B1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f>VLOOKUP(B:B,[3]Sheet6!$F$1:$G$65536,2,0)</f>
        <v>1</v>
      </c>
      <c r="M77" s="21">
        <v>1</v>
      </c>
      <c r="N77" s="21">
        <v>1</v>
      </c>
      <c r="O77" s="21">
        <v>2</v>
      </c>
      <c r="P77" s="21">
        <f>VLOOKUP(B:B,[4]Sheet5!$G$1:$H$65536,2,0)</f>
        <v>17</v>
      </c>
      <c r="Q77" s="21">
        <v>22</v>
      </c>
      <c r="R77" s="15">
        <v>432.3</v>
      </c>
      <c r="S77" s="15">
        <v>648.45</v>
      </c>
      <c r="T77" s="15">
        <v>84.5</v>
      </c>
      <c r="U77" s="15">
        <v>169</v>
      </c>
      <c r="V77" s="15">
        <f>VLOOKUP(B:B,[6]Sheet3!$G$1:$H$65536,2,0)</f>
        <v>703.7</v>
      </c>
      <c r="W77" s="17">
        <v>880</v>
      </c>
      <c r="X77" s="22">
        <f>VLOOKUP(B:B,[6]Sheet5!$H$1:$I$65536,2,0)</f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tr">
        <f>VLOOKUP(B:B,[1]查询时间段分门店销售汇总!$B$1:$F$65536,5,0)</f>
        <v>B2 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f>VLOOKUP(B:B,[3]Sheet6!$F$1:$G$65536,2,0)</f>
        <v>2</v>
      </c>
      <c r="M78" s="21">
        <v>3</v>
      </c>
      <c r="N78" s="21">
        <f>VLOOKUP(B:B,[4]Sheet3!$H$1:$I$65536,2,0)</f>
        <v>1</v>
      </c>
      <c r="O78" s="21">
        <v>2</v>
      </c>
      <c r="P78" s="21">
        <f>VLOOKUP(B:B,[4]Sheet5!$G$1:$H$65536,2,0)</f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f>VLOOKUP(B:B,[6]Sheet3!$G$1:$H$65536,2,0)</f>
        <v>240.5</v>
      </c>
      <c r="W78" s="15">
        <v>337</v>
      </c>
      <c r="X78" s="22">
        <f>VLOOKUP(B:B,[6]Sheet5!$H$1:$I$65536,2,0)</f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tr">
        <f>VLOOKUP(B:B,[1]查询时间段分门店销售汇总!$B$1:$F$65536,5,0)</f>
        <v>C1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f>VLOOKUP(B:B,[3]Sheet6!$F$1:$G$65536,2,0)</f>
        <v>1</v>
      </c>
      <c r="M79" s="21">
        <v>1</v>
      </c>
      <c r="N79" s="21">
        <v>1</v>
      </c>
      <c r="O79" s="21">
        <v>2</v>
      </c>
      <c r="P79" s="21">
        <f>VLOOKUP(B:B,[4]Sheet5!$G$1:$H$65536,2,0)</f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f>VLOOKUP(B:B,[6]Sheet3!$G$1:$H$65536,2,0)</f>
        <v>543.5</v>
      </c>
      <c r="W79" s="17">
        <v>679</v>
      </c>
      <c r="X79" s="22">
        <f>VLOOKUP(B:B,[6]Sheet5!$H$1:$I$65536,2,0)</f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tr">
        <f>VLOOKUP(B:B,[1]查询时间段分门店销售汇总!$B$1:$F$65536,5,0)</f>
        <v>C2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f>VLOOKUP(B:B,[4]Sheet3!$H$1:$I$65536,2,0)</f>
        <v>1</v>
      </c>
      <c r="O80" s="21">
        <v>2</v>
      </c>
      <c r="P80" s="21">
        <f>VLOOKUP(B:B,[4]Sheet5!$G$1:$H$65536,2,0)</f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f>VLOOKUP(B:B,[6]Sheet3!$G$1:$H$65536,2,0)</f>
        <v>1109.5</v>
      </c>
      <c r="W80" s="15">
        <v>1220</v>
      </c>
      <c r="X80" s="22">
        <f>VLOOKUP(B:B,[6]Sheet5!$H$1:$I$65536,2,0)</f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tr">
        <f>VLOOKUP(B:B,[1]查询时间段分门店销售汇总!$B$1:$F$65536,5,0)</f>
        <v>C2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="2" customFormat="1" spans="1:25">
      <c r="A82" s="16">
        <v>80</v>
      </c>
      <c r="B82" s="16">
        <v>753</v>
      </c>
      <c r="C82" s="16" t="s">
        <v>185</v>
      </c>
      <c r="D82" s="16" t="str">
        <f>VLOOKUP(B:B,[1]查询时间段分门店销售汇总!$B$1:$F$65536,5,0)</f>
        <v>C2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f>VLOOKUP(B:B,[6]Sheet3!$G$1:$H$65536,2,0)</f>
        <v>385</v>
      </c>
      <c r="W82" s="15">
        <v>539</v>
      </c>
      <c r="X82" s="22">
        <v>380</v>
      </c>
      <c r="Y82" s="22">
        <v>532</v>
      </c>
    </row>
    <row r="83" spans="1:25">
      <c r="A83" s="14">
        <v>81</v>
      </c>
      <c r="B83" s="24">
        <v>101453</v>
      </c>
      <c r="C83" s="14" t="s">
        <v>186</v>
      </c>
      <c r="D83" s="14" t="str">
        <f>VLOOKUP(B:B,[1]查询时间段分门店销售汇总!$B$1:$F$65536,5,0)</f>
        <v>B2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f>VLOOKUP(B:B,[4]Sheet5!$G$1:$H$65536,2,0)</f>
        <v>8</v>
      </c>
      <c r="Q83" s="21">
        <v>12</v>
      </c>
      <c r="R83" s="15">
        <v>66</v>
      </c>
      <c r="S83" s="15">
        <v>99</v>
      </c>
      <c r="T83" s="15">
        <f>VLOOKUP(B:B,[5]Sheet3!$F$1:$G$65536,2,0)</f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tr">
        <f>VLOOKUP(B:B,[1]查询时间段分门店销售汇总!$B$1:$F$65536,5,0)</f>
        <v>C2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f>VLOOKUP(B:B,[3]Sheet6!$F$1:$G$65536,2,0)</f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f>VLOOKUP(B:B,[6]Sheet3!$G$1:$H$65536,2,0)</f>
        <v>134</v>
      </c>
      <c r="W84" s="15">
        <v>188</v>
      </c>
      <c r="X84" s="22">
        <f>VLOOKUP(B:B,[6]Sheet5!$H$1:$I$65536,2,0)</f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tr">
        <f>VLOOKUP(B:B,[1]查询时间段分门店销售汇总!$B$1:$F$65536,5,0)</f>
        <v>C2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f>VLOOKUP(B:B,[4]Sheet3!$H$1:$I$65536,2,0)</f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f>VLOOKUP(B:B,[6]Sheet3!$G$1:$H$65536,2,0)</f>
        <v>884.36</v>
      </c>
      <c r="W85" s="17">
        <v>1105</v>
      </c>
      <c r="X85" s="22">
        <f>VLOOKUP(B:B,[6]Sheet5!$H$1:$I$65536,2,0)</f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tr">
        <f>VLOOKUP(B:B,[1]查询时间段分门店销售汇总!$B$1:$F$65536,5,0)</f>
        <v>B2 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f>VLOOKUP(B:B,[4]Sheet5!$G$1:$H$65536,2,0)</f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f>VLOOKUP(B:B,[6]Sheet3!$G$1:$H$65536,2,0)</f>
        <v>620.92</v>
      </c>
      <c r="W86" s="17">
        <v>776</v>
      </c>
      <c r="X86" s="22">
        <f>VLOOKUP(B:B,[6]Sheet5!$H$1:$I$65536,2,0)</f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tr">
        <f>VLOOKUP(B:B,[1]查询时间段分门店销售汇总!$B$1:$F$65536,5,0)</f>
        <v>B2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f>VLOOKUP(B:B,[4]Sheet5!$G$1:$H$65536,2,0)</f>
        <v>3</v>
      </c>
      <c r="Q87" s="21">
        <v>5</v>
      </c>
      <c r="R87" s="15">
        <v>632.3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tr">
        <f>VLOOKUP(B:B,[1]查询时间段分门店销售汇总!$B$1:$F$65536,5,0)</f>
        <v>C2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f>VLOOKUP(B:B,[4]Sheet3!$H$1:$I$65536,2,0)</f>
        <v>1</v>
      </c>
      <c r="O88" s="21">
        <v>2</v>
      </c>
      <c r="P88" s="21">
        <f>VLOOKUP(B:B,[4]Sheet5!$G$1:$H$65536,2,0)</f>
        <v>2</v>
      </c>
      <c r="Q88" s="21">
        <v>4</v>
      </c>
      <c r="R88" s="15">
        <v>100</v>
      </c>
      <c r="S88" s="15">
        <v>150</v>
      </c>
      <c r="T88" s="15">
        <f>VLOOKUP(B:B,[5]Sheet3!$F$1:$G$65536,2,0)</f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tr">
        <f>VLOOKUP(B:B,[1]查询时间段分门店销售汇总!$B$1:$F$65536,5,0)</f>
        <v>B2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f>VLOOKUP(B:B,[4]Sheet5!$G$1:$H$65536,2,0)</f>
        <v>3</v>
      </c>
      <c r="Q89" s="21">
        <v>5</v>
      </c>
      <c r="R89" s="15">
        <v>564.3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tr">
        <f>VLOOKUP(B:B,[1]查询时间段分门店销售汇总!$B$1:$F$65536,5,0)</f>
        <v>B2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f>VLOOKUP(B:B,[4]Sheet3!$H$1:$I$65536,2,0)</f>
        <v>1</v>
      </c>
      <c r="O90" s="21">
        <v>2</v>
      </c>
      <c r="P90" s="21">
        <f>VLOOKUP(B:B,[4]Sheet5!$G$1:$H$65536,2,0)</f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tr">
        <f>VLOOKUP(B:B,[1]查询时间段分门店销售汇总!$B$1:$F$65536,5,0)</f>
        <v>B2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f>VLOOKUP(B:B,[4]Sheet3!$H$1:$I$65536,2,0)</f>
        <v>2</v>
      </c>
      <c r="O91" s="21">
        <v>3</v>
      </c>
      <c r="P91" s="21">
        <f>VLOOKUP(B:B,[4]Sheet5!$G$1:$H$65536,2,0)</f>
        <v>5</v>
      </c>
      <c r="Q91" s="21">
        <v>8</v>
      </c>
      <c r="R91" s="17">
        <v>150</v>
      </c>
      <c r="S91" s="15">
        <v>225</v>
      </c>
      <c r="T91" s="15">
        <f>VLOOKUP(B:B,[5]Sheet3!$F$1:$G$65536,2,0)</f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tr">
        <f>VLOOKUP(B:B,[1]查询时间段分门店销售汇总!$B$1:$F$65536,5,0)</f>
        <v>B2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tr">
        <f>VLOOKUP(B:B,[1]查询时间段分门店销售汇总!$B$1:$F$65536,5,0)</f>
        <v>A1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f>VLOOKUP(B:B,[4]Sheet3!$H$1:$I$65536,2,0)</f>
        <v>4</v>
      </c>
      <c r="O93" s="21">
        <v>6</v>
      </c>
      <c r="P93" s="21">
        <f>VLOOKUP(B:B,[4]Sheet5!$G$1:$H$65536,2,0)</f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tr">
        <f>VLOOKUP(B:B,[1]查询时间段分门店销售汇总!$B$1:$F$65536,5,0)</f>
        <v>C1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tr">
        <f>VLOOKUP(B:B,[1]查询时间段分门店销售汇总!$B$1:$F$65536,5,0)</f>
        <v>B2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f>VLOOKUP(B:B,[4]Sheet5!$G$1:$H$65536,2,0)</f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tr">
        <f>VLOOKUP(B:B,[1]查询时间段分门店销售汇总!$B$1:$F$65536,5,0)</f>
        <v>B2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f>VLOOKUP(B:B,[4]Sheet5!$G$1:$H$65536,2,0)</f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="3" customFormat="1" spans="1:25">
      <c r="A97" s="25"/>
      <c r="B97" s="10" t="s">
        <v>202</v>
      </c>
      <c r="C97" s="25"/>
      <c r="D97" s="10"/>
      <c r="E97" s="25"/>
      <c r="F97" s="26">
        <f t="shared" ref="F97:Q97" si="0">SUM(F3:F96)</f>
        <v>1520</v>
      </c>
      <c r="G97" s="26">
        <f t="shared" si="0"/>
        <v>2023</v>
      </c>
      <c r="H97" s="15">
        <f t="shared" si="0"/>
        <v>3330</v>
      </c>
      <c r="I97" s="21">
        <f t="shared" si="0"/>
        <v>3720</v>
      </c>
      <c r="J97" s="21">
        <f t="shared" si="0"/>
        <v>4560</v>
      </c>
      <c r="K97" s="21">
        <f t="shared" si="0"/>
        <v>5074</v>
      </c>
      <c r="L97" s="21">
        <f t="shared" si="0"/>
        <v>301</v>
      </c>
      <c r="M97" s="21">
        <f t="shared" si="0"/>
        <v>390</v>
      </c>
      <c r="N97" s="21">
        <f t="shared" si="0"/>
        <v>139</v>
      </c>
      <c r="O97" s="21">
        <f t="shared" si="0"/>
        <v>242</v>
      </c>
      <c r="P97" s="21">
        <f t="shared" si="0"/>
        <v>715</v>
      </c>
      <c r="Q97" s="21">
        <f t="shared" si="0"/>
        <v>1041</v>
      </c>
      <c r="R97" s="21">
        <f t="shared" ref="R97:Z97" si="1">SUM(R3:R96)</f>
        <v>40952.85</v>
      </c>
      <c r="S97" s="21">
        <f t="shared" si="1"/>
        <v>55909.87</v>
      </c>
      <c r="T97" s="21">
        <f t="shared" si="1"/>
        <v>35205.79</v>
      </c>
      <c r="U97" s="21">
        <f t="shared" si="1"/>
        <v>45306.8</v>
      </c>
      <c r="V97" s="21">
        <f t="shared" si="1"/>
        <v>69978.33</v>
      </c>
      <c r="W97" s="26">
        <f t="shared" si="1"/>
        <v>85166</v>
      </c>
      <c r="X97" s="29">
        <f t="shared" si="1"/>
        <v>202159.94</v>
      </c>
      <c r="Y97" s="29">
        <v>242398.49</v>
      </c>
    </row>
    <row r="99" s="1" customFormat="1" ht="62" customHeight="1" spans="1:25">
      <c r="A99" s="27" t="s">
        <v>203</v>
      </c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12">
    <mergeCell ref="A1:C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workbookViewId="0">
      <pane xSplit="5" ySplit="2" topLeftCell="Q3" activePane="bottomRight" state="frozen"/>
      <selection/>
      <selection pane="topRight"/>
      <selection pane="bottomLeft"/>
      <selection pane="bottomRight" activeCell="V23" sqref="V2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ht="18.75" spans="1:25">
      <c r="A1" s="9" t="s">
        <v>91</v>
      </c>
      <c r="B1" s="9"/>
      <c r="C1" s="9"/>
      <c r="D1" s="9"/>
      <c r="E1" s="10"/>
      <c r="F1" s="11" t="s">
        <v>24</v>
      </c>
      <c r="G1" s="11"/>
      <c r="H1" s="12" t="s">
        <v>41</v>
      </c>
      <c r="I1" s="12"/>
      <c r="J1" s="12" t="s">
        <v>204</v>
      </c>
      <c r="K1" s="12"/>
      <c r="L1" s="12" t="s">
        <v>47</v>
      </c>
      <c r="M1" s="12"/>
      <c r="N1" s="18" t="s">
        <v>92</v>
      </c>
      <c r="O1" s="19"/>
      <c r="P1" s="20" t="s">
        <v>93</v>
      </c>
      <c r="Q1" s="12"/>
      <c r="R1" s="15" t="s">
        <v>69</v>
      </c>
      <c r="S1" s="15"/>
      <c r="T1" s="15" t="s">
        <v>94</v>
      </c>
      <c r="U1" s="15"/>
      <c r="V1" s="15" t="s">
        <v>205</v>
      </c>
      <c r="W1" s="15"/>
      <c r="X1" s="22" t="s">
        <v>206</v>
      </c>
      <c r="Y1" s="22"/>
    </row>
    <row r="2" s="1" customFormat="1" ht="24" spans="1:25">
      <c r="A2" s="13" t="s">
        <v>95</v>
      </c>
      <c r="B2" s="13" t="s">
        <v>96</v>
      </c>
      <c r="C2" s="13" t="s">
        <v>97</v>
      </c>
      <c r="D2" s="13" t="s">
        <v>98</v>
      </c>
      <c r="E2" s="13" t="s">
        <v>99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100</v>
      </c>
      <c r="D3" s="14" t="s">
        <v>207</v>
      </c>
      <c r="E3" s="14" t="s">
        <v>101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2304.72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102</v>
      </c>
      <c r="D4" s="14" t="s">
        <v>208</v>
      </c>
      <c r="E4" s="14" t="s">
        <v>103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="2" customFormat="1" spans="1:25">
      <c r="A5" s="16">
        <v>3</v>
      </c>
      <c r="B5" s="16">
        <v>341</v>
      </c>
      <c r="C5" s="16" t="s">
        <v>104</v>
      </c>
      <c r="D5" s="16" t="s">
        <v>208</v>
      </c>
      <c r="E5" s="16" t="s">
        <v>105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</v>
      </c>
      <c r="S5" s="15">
        <v>2887.56</v>
      </c>
      <c r="T5" s="15">
        <v>4542.1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106</v>
      </c>
      <c r="D6" s="14" t="s">
        <v>208</v>
      </c>
      <c r="E6" s="14" t="s">
        <v>107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1181.6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108</v>
      </c>
      <c r="D7" s="14" t="s">
        <v>209</v>
      </c>
      <c r="E7" s="14" t="s">
        <v>103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109</v>
      </c>
      <c r="D8" s="14" t="s">
        <v>208</v>
      </c>
      <c r="E8" s="14" t="s">
        <v>107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110</v>
      </c>
      <c r="D9" s="14" t="s">
        <v>208</v>
      </c>
      <c r="E9" s="14" t="s">
        <v>107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630.3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111</v>
      </c>
      <c r="D10" s="14" t="s">
        <v>209</v>
      </c>
      <c r="E10" s="14" t="s">
        <v>107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112</v>
      </c>
      <c r="D11" s="14" t="s">
        <v>208</v>
      </c>
      <c r="E11" s="14" t="s">
        <v>107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</v>
      </c>
      <c r="Y11" s="22">
        <v>2971.26</v>
      </c>
    </row>
    <row r="12" spans="1:25">
      <c r="A12" s="14">
        <v>10</v>
      </c>
      <c r="B12" s="14">
        <v>582</v>
      </c>
      <c r="C12" s="14" t="s">
        <v>113</v>
      </c>
      <c r="D12" s="14" t="s">
        <v>208</v>
      </c>
      <c r="E12" s="14" t="s">
        <v>103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114</v>
      </c>
      <c r="D13" s="14" t="s">
        <v>209</v>
      </c>
      <c r="E13" s="14" t="s">
        <v>105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115</v>
      </c>
      <c r="D14" s="14" t="s">
        <v>209</v>
      </c>
      <c r="E14" s="14" t="s">
        <v>103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116</v>
      </c>
      <c r="D15" s="14" t="s">
        <v>209</v>
      </c>
      <c r="E15" s="14" t="s">
        <v>103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117</v>
      </c>
      <c r="D16" s="14" t="s">
        <v>209</v>
      </c>
      <c r="E16" s="14" t="s">
        <v>118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119</v>
      </c>
      <c r="D17" s="14" t="s">
        <v>209</v>
      </c>
      <c r="E17" s="14" t="s">
        <v>103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1068.6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120</v>
      </c>
      <c r="D18" s="14" t="s">
        <v>210</v>
      </c>
      <c r="E18" s="14" t="s">
        <v>118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121</v>
      </c>
      <c r="D19" s="14" t="s">
        <v>209</v>
      </c>
      <c r="E19" s="14" t="s">
        <v>103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122</v>
      </c>
      <c r="D20" s="14" t="s">
        <v>209</v>
      </c>
      <c r="E20" s="14" t="s">
        <v>107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123</v>
      </c>
      <c r="D21" s="14" t="s">
        <v>211</v>
      </c>
      <c r="E21" s="14" t="s">
        <v>105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124</v>
      </c>
      <c r="D22" s="14" t="s">
        <v>210</v>
      </c>
      <c r="E22" s="14" t="s">
        <v>118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1027.6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125</v>
      </c>
      <c r="D23" s="14" t="s">
        <v>209</v>
      </c>
      <c r="E23" s="14" t="s">
        <v>103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126</v>
      </c>
      <c r="D24" s="14" t="s">
        <v>209</v>
      </c>
      <c r="E24" s="14" t="s">
        <v>118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127</v>
      </c>
      <c r="D25" s="14" t="s">
        <v>208</v>
      </c>
      <c r="E25" s="14" t="s">
        <v>118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128</v>
      </c>
      <c r="D26" s="14" t="s">
        <v>209</v>
      </c>
      <c r="E26" s="14" t="s">
        <v>103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</v>
      </c>
    </row>
    <row r="27" spans="1:25">
      <c r="A27" s="14">
        <v>25</v>
      </c>
      <c r="B27" s="14">
        <v>385</v>
      </c>
      <c r="C27" s="14" t="s">
        <v>129</v>
      </c>
      <c r="D27" s="14" t="s">
        <v>208</v>
      </c>
      <c r="E27" s="14" t="s">
        <v>105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130</v>
      </c>
      <c r="D28" s="14" t="s">
        <v>209</v>
      </c>
      <c r="E28" s="14" t="s">
        <v>118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</v>
      </c>
      <c r="Y28" s="22">
        <v>2921</v>
      </c>
    </row>
    <row r="29" spans="1:25">
      <c r="A29" s="14">
        <v>27</v>
      </c>
      <c r="B29" s="14">
        <v>724</v>
      </c>
      <c r="C29" s="14" t="s">
        <v>131</v>
      </c>
      <c r="D29" s="14" t="s">
        <v>209</v>
      </c>
      <c r="E29" s="14" t="s">
        <v>107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132</v>
      </c>
      <c r="D30" s="14" t="s">
        <v>210</v>
      </c>
      <c r="E30" s="14" t="s">
        <v>118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133</v>
      </c>
      <c r="D31" s="14" t="s">
        <v>210</v>
      </c>
      <c r="E31" s="14" t="s">
        <v>103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134</v>
      </c>
      <c r="D32" s="14" t="s">
        <v>209</v>
      </c>
      <c r="E32" s="14" t="s">
        <v>118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135</v>
      </c>
      <c r="D33" s="14" t="s">
        <v>210</v>
      </c>
      <c r="E33" s="14" t="s">
        <v>118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136</v>
      </c>
      <c r="D34" s="14" t="s">
        <v>209</v>
      </c>
      <c r="E34" s="14" t="s">
        <v>118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137</v>
      </c>
      <c r="D35" s="14" t="s">
        <v>211</v>
      </c>
      <c r="E35" s="14" t="s">
        <v>105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138</v>
      </c>
      <c r="D36" s="14" t="s">
        <v>210</v>
      </c>
      <c r="E36" s="14" t="s">
        <v>107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139</v>
      </c>
      <c r="D37" s="14" t="s">
        <v>211</v>
      </c>
      <c r="E37" s="14" t="s">
        <v>140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141</v>
      </c>
      <c r="D38" s="14" t="s">
        <v>210</v>
      </c>
      <c r="E38" s="14" t="s">
        <v>107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142</v>
      </c>
      <c r="D39" s="14" t="s">
        <v>210</v>
      </c>
      <c r="E39" s="14" t="s">
        <v>103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143</v>
      </c>
      <c r="D40" s="14" t="s">
        <v>212</v>
      </c>
      <c r="E40" s="14" t="s">
        <v>118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2078.68</v>
      </c>
      <c r="Y40" s="22">
        <v>2598.35</v>
      </c>
    </row>
    <row r="41" spans="1:25">
      <c r="A41" s="14">
        <v>39</v>
      </c>
      <c r="B41" s="14">
        <v>54</v>
      </c>
      <c r="C41" s="14" t="s">
        <v>144</v>
      </c>
      <c r="D41" s="14" t="s">
        <v>210</v>
      </c>
      <c r="E41" s="14" t="s">
        <v>140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145</v>
      </c>
      <c r="D42" s="14" t="s">
        <v>210</v>
      </c>
      <c r="E42" s="14" t="s">
        <v>140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</v>
      </c>
      <c r="Y42" s="22">
        <v>3217.2</v>
      </c>
    </row>
    <row r="43" spans="1:25">
      <c r="A43" s="14">
        <v>41</v>
      </c>
      <c r="B43" s="14">
        <v>573</v>
      </c>
      <c r="C43" s="14" t="s">
        <v>146</v>
      </c>
      <c r="D43" s="14" t="s">
        <v>212</v>
      </c>
      <c r="E43" s="14" t="s">
        <v>107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147</v>
      </c>
      <c r="D44" s="14" t="s">
        <v>212</v>
      </c>
      <c r="E44" s="14" t="s">
        <v>103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148</v>
      </c>
      <c r="D45" s="14" t="s">
        <v>210</v>
      </c>
      <c r="E45" s="14" t="s">
        <v>107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149</v>
      </c>
      <c r="D46" s="14" t="s">
        <v>213</v>
      </c>
      <c r="E46" s="14" t="s">
        <v>107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150</v>
      </c>
      <c r="D47" s="14" t="s">
        <v>211</v>
      </c>
      <c r="E47" s="14" t="s">
        <v>103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1042.86</v>
      </c>
    </row>
    <row r="48" spans="1:25">
      <c r="A48" s="14">
        <v>46</v>
      </c>
      <c r="B48" s="14">
        <v>717</v>
      </c>
      <c r="C48" s="14" t="s">
        <v>151</v>
      </c>
      <c r="D48" s="14" t="s">
        <v>211</v>
      </c>
      <c r="E48" s="14" t="s">
        <v>105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152</v>
      </c>
      <c r="D49" s="14" t="s">
        <v>210</v>
      </c>
      <c r="E49" s="14" t="s">
        <v>140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153</v>
      </c>
      <c r="D50" s="14" t="s">
        <v>213</v>
      </c>
      <c r="E50" s="14" t="s">
        <v>118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154</v>
      </c>
      <c r="D51" s="14" t="s">
        <v>211</v>
      </c>
      <c r="E51" s="14" t="s">
        <v>105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155</v>
      </c>
      <c r="D52" s="14" t="s">
        <v>212</v>
      </c>
      <c r="E52" s="14" t="s">
        <v>103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156</v>
      </c>
      <c r="D53" s="14" t="s">
        <v>214</v>
      </c>
      <c r="E53" s="14" t="s">
        <v>105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157</v>
      </c>
      <c r="D54" s="14" t="s">
        <v>213</v>
      </c>
      <c r="E54" s="14" t="s">
        <v>107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158</v>
      </c>
      <c r="D55" s="14" t="s">
        <v>209</v>
      </c>
      <c r="E55" s="14" t="s">
        <v>140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616.8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159</v>
      </c>
      <c r="D56" s="14" t="s">
        <v>212</v>
      </c>
      <c r="E56" s="14" t="s">
        <v>107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160</v>
      </c>
      <c r="D57" s="14" t="s">
        <v>213</v>
      </c>
      <c r="E57" s="14" t="s">
        <v>140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161</v>
      </c>
      <c r="D58" s="14" t="s">
        <v>213</v>
      </c>
      <c r="E58" s="14" t="s">
        <v>107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162</v>
      </c>
      <c r="D59" s="14" t="s">
        <v>212</v>
      </c>
      <c r="E59" s="14" t="s">
        <v>140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163</v>
      </c>
      <c r="D60" s="14" t="s">
        <v>213</v>
      </c>
      <c r="E60" s="14" t="s">
        <v>105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164</v>
      </c>
      <c r="D61" s="14" t="s">
        <v>214</v>
      </c>
      <c r="E61" s="14" t="s">
        <v>107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165</v>
      </c>
      <c r="D62" s="14" t="s">
        <v>213</v>
      </c>
      <c r="E62" s="14" t="s">
        <v>105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1189.61</v>
      </c>
    </row>
    <row r="63" spans="1:25">
      <c r="A63" s="14">
        <v>61</v>
      </c>
      <c r="B63" s="14">
        <v>339</v>
      </c>
      <c r="C63" s="14" t="s">
        <v>166</v>
      </c>
      <c r="D63" s="14" t="s">
        <v>211</v>
      </c>
      <c r="E63" s="14" t="s">
        <v>103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167</v>
      </c>
      <c r="D64" s="14" t="s">
        <v>210</v>
      </c>
      <c r="E64" s="14" t="s">
        <v>118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168</v>
      </c>
      <c r="D65" s="14" t="s">
        <v>214</v>
      </c>
      <c r="E65" s="14" t="s">
        <v>105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169</v>
      </c>
      <c r="D66" s="14" t="s">
        <v>214</v>
      </c>
      <c r="E66" s="14" t="s">
        <v>105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170</v>
      </c>
      <c r="D67" s="14" t="s">
        <v>213</v>
      </c>
      <c r="E67" s="14" t="s">
        <v>140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171</v>
      </c>
      <c r="D68" s="14" t="s">
        <v>210</v>
      </c>
      <c r="E68" s="14" t="s">
        <v>140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172</v>
      </c>
      <c r="D69" s="14" t="s">
        <v>213</v>
      </c>
      <c r="E69" s="14" t="s">
        <v>105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173</v>
      </c>
      <c r="D70" s="14" t="s">
        <v>214</v>
      </c>
      <c r="E70" s="14" t="s">
        <v>107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4786.11</v>
      </c>
    </row>
    <row r="71" spans="1:25">
      <c r="A71" s="14">
        <v>69</v>
      </c>
      <c r="B71" s="14">
        <v>706</v>
      </c>
      <c r="C71" s="14" t="s">
        <v>174</v>
      </c>
      <c r="D71" s="14" t="s">
        <v>214</v>
      </c>
      <c r="E71" s="14" t="s">
        <v>140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175</v>
      </c>
      <c r="D72" s="14" t="s">
        <v>213</v>
      </c>
      <c r="E72" s="14" t="s">
        <v>105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176</v>
      </c>
      <c r="D73" s="16" t="s">
        <v>214</v>
      </c>
      <c r="E73" s="16" t="s">
        <v>103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177</v>
      </c>
      <c r="D74" s="14" t="s">
        <v>214</v>
      </c>
      <c r="E74" s="14" t="s">
        <v>103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178</v>
      </c>
      <c r="D75" s="14" t="s">
        <v>214</v>
      </c>
      <c r="E75" s="14" t="s">
        <v>140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179</v>
      </c>
      <c r="D76" s="14" t="s">
        <v>213</v>
      </c>
      <c r="E76" s="14" t="s">
        <v>105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180</v>
      </c>
      <c r="D77" s="14" t="s">
        <v>210</v>
      </c>
      <c r="E77" s="14" t="s">
        <v>103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181</v>
      </c>
      <c r="D78" s="14" t="s">
        <v>212</v>
      </c>
      <c r="E78" s="14" t="s">
        <v>103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182</v>
      </c>
      <c r="D79" s="14" t="s">
        <v>213</v>
      </c>
      <c r="E79" s="14" t="s">
        <v>140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183</v>
      </c>
      <c r="D80" s="14" t="s">
        <v>214</v>
      </c>
      <c r="E80" s="14" t="s">
        <v>118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184</v>
      </c>
      <c r="D81" s="14" t="s">
        <v>214</v>
      </c>
      <c r="E81" s="14" t="s">
        <v>140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="2" customFormat="1" spans="1:25">
      <c r="A82" s="16">
        <v>80</v>
      </c>
      <c r="B82" s="16">
        <v>753</v>
      </c>
      <c r="C82" s="16" t="s">
        <v>185</v>
      </c>
      <c r="D82" s="16" t="s">
        <v>214</v>
      </c>
      <c r="E82" s="16" t="s">
        <v>107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186</v>
      </c>
      <c r="D83" s="14" t="s">
        <v>211</v>
      </c>
      <c r="E83" s="14" t="s">
        <v>187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188</v>
      </c>
      <c r="D84" s="14" t="s">
        <v>214</v>
      </c>
      <c r="E84" s="14" t="s">
        <v>118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189</v>
      </c>
      <c r="D85" s="14" t="s">
        <v>214</v>
      </c>
      <c r="E85" s="14" t="s">
        <v>140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190</v>
      </c>
      <c r="D86" s="14" t="s">
        <v>212</v>
      </c>
      <c r="E86" s="14" t="s">
        <v>103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620.92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191</v>
      </c>
      <c r="D87" s="14" t="s">
        <v>211</v>
      </c>
      <c r="E87" s="14" t="s">
        <v>103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632.3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192</v>
      </c>
      <c r="D88" s="14" t="s">
        <v>214</v>
      </c>
      <c r="E88" s="14" t="s">
        <v>187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193</v>
      </c>
      <c r="D89" s="14" t="s">
        <v>211</v>
      </c>
      <c r="E89" s="14" t="s">
        <v>194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564.3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195</v>
      </c>
      <c r="D90" s="14" t="s">
        <v>211</v>
      </c>
      <c r="E90" s="14" t="s">
        <v>118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196</v>
      </c>
      <c r="D91" s="14" t="s">
        <v>211</v>
      </c>
      <c r="E91" s="14" t="s">
        <v>103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197</v>
      </c>
      <c r="D92" s="14" t="s">
        <v>211</v>
      </c>
      <c r="E92" s="14" t="s">
        <v>103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198</v>
      </c>
      <c r="D93" s="14" t="s">
        <v>208</v>
      </c>
      <c r="E93" s="14" t="s">
        <v>103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199</v>
      </c>
      <c r="D94" s="14" t="s">
        <v>213</v>
      </c>
      <c r="E94" s="14" t="s">
        <v>118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200</v>
      </c>
      <c r="D95" s="14" t="s">
        <v>211</v>
      </c>
      <c r="E95" s="14" t="s">
        <v>118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201</v>
      </c>
      <c r="D96" s="14" t="s">
        <v>211</v>
      </c>
      <c r="E96" s="14" t="s">
        <v>107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="3" customFormat="1" spans="1:25">
      <c r="A97" s="25"/>
      <c r="B97" s="10" t="s">
        <v>202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9">
        <v>201484.94</v>
      </c>
      <c r="Y97" s="29">
        <v>242398.49</v>
      </c>
    </row>
    <row r="99" s="1" customFormat="1" ht="42" customHeight="1" spans="1:25">
      <c r="A99" s="27" t="s">
        <v>215</v>
      </c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政策明细表（原始表）</vt:lpstr>
      <vt:lpstr>政策明细表 (2)</vt:lpstr>
      <vt:lpstr>任务明细表</vt:lpstr>
      <vt:lpstr>任务明细表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APC1</cp:lastModifiedBy>
  <dcterms:created xsi:type="dcterms:W3CDTF">2018-09-27T06:07:00Z</dcterms:created>
  <dcterms:modified xsi:type="dcterms:W3CDTF">2018-09-30T13:41:48Z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eadingLayout">
    <vt:bool>true</vt:bool>
  </property>
</Properties>
</file>