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2"/>
  </bookViews>
  <sheets>
    <sheet name="明细表" sheetId="5" r:id="rId1"/>
    <sheet name="政策明细表" sheetId="4" r:id="rId2"/>
    <sheet name="统一格式" sheetId="6" r:id="rId3"/>
  </sheets>
  <externalReferences>
    <externalReference r:id="rId4"/>
    <externalReference r:id="rId5"/>
  </externalReferences>
  <definedNames>
    <definedName name="_xlnm._FilterDatabase" localSheetId="1" hidden="1">政策明细表!$A$2:$IK$26</definedName>
    <definedName name="_xlnm._FilterDatabase" localSheetId="0" hidden="1">明细表!$A$1:$I$224</definedName>
  </definedNames>
  <calcPr calcId="144525"/>
</workbook>
</file>

<file path=xl/sharedStrings.xml><?xml version="1.0" encoding="utf-8"?>
<sst xmlns="http://schemas.openxmlformats.org/spreadsheetml/2006/main" count="532">
  <si>
    <t>分类</t>
  </si>
  <si>
    <t>备注</t>
  </si>
  <si>
    <t>货品ID</t>
  </si>
  <si>
    <t>货品名</t>
  </si>
  <si>
    <t>规格</t>
  </si>
  <si>
    <t>产地</t>
  </si>
  <si>
    <t>单位</t>
  </si>
  <si>
    <t>天胶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</si>
  <si>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</si>
  <si>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</si>
  <si>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</si>
  <si>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</si>
  <si>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</si>
  <si>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</si>
  <si>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</si>
  <si>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</si>
  <si>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</si>
  <si>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</si>
  <si>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</si>
  <si>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</si>
  <si>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</si>
  <si>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</si>
  <si>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</si>
  <si>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</si>
  <si>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</si>
  <si>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</si>
  <si>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</si>
  <si>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</si>
  <si>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</si>
  <si>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</si>
  <si>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</si>
  <si>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</si>
  <si>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</si>
  <si>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</si>
  <si>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</si>
  <si>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</si>
  <si>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</si>
  <si>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</si>
  <si>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</si>
  <si>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</si>
  <si>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</si>
  <si>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</si>
  <si>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</si>
  <si>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</si>
  <si>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</si>
  <si>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t>复方对乙酰氨基酚片Ⅱ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family val="2"/>
        <charset val="0"/>
      </rPr>
      <t>)</t>
    </r>
  </si>
  <si>
    <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</si>
  <si>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</si>
  <si>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</si>
  <si>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</si>
  <si>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</si>
  <si>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</si>
  <si>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</si>
  <si>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</si>
  <si>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</si>
  <si>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</si>
  <si>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</si>
  <si>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</si>
  <si>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</si>
  <si>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</si>
  <si>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</si>
  <si>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</si>
  <si>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</t>
  </si>
  <si>
    <t>藿香正气口服液</t>
  </si>
  <si>
    <t>10mlx10支</t>
  </si>
  <si>
    <t>藏药</t>
  </si>
  <si>
    <t>七味铁屑丸</t>
  </si>
  <si>
    <r>
      <t>1gx20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  <charset val="0"/>
      </rPr>
      <t>)</t>
    </r>
  </si>
  <si>
    <t>西藏藏医学院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</si>
  <si>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</si>
  <si>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</si>
  <si>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</si>
  <si>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t>0.6gx45</t>
    </r>
    <r>
      <rPr>
        <sz val="10"/>
        <rFont val="宋体"/>
        <charset val="134"/>
      </rPr>
      <t>丸</t>
    </r>
  </si>
  <si>
    <t>常松八味沉香散</t>
  </si>
  <si>
    <r>
      <t>1.3gx20</t>
    </r>
    <r>
      <rPr>
        <sz val="10"/>
        <rFont val="宋体"/>
        <charset val="134"/>
      </rPr>
      <t>袋</t>
    </r>
  </si>
  <si>
    <t>五味石榴丸</t>
  </si>
  <si>
    <r>
      <t>0.25gx40</t>
    </r>
    <r>
      <rPr>
        <sz val="10"/>
        <rFont val="宋体"/>
        <charset val="134"/>
      </rPr>
      <t>丸</t>
    </r>
  </si>
  <si>
    <t>石榴日轮丸</t>
  </si>
  <si>
    <r>
      <t>0.65gx54</t>
    </r>
    <r>
      <rPr>
        <sz val="10"/>
        <rFont val="宋体"/>
        <charset val="134"/>
      </rPr>
      <t>丸</t>
    </r>
  </si>
  <si>
    <t>十味诃子散</t>
  </si>
  <si>
    <r>
      <t>3gx10</t>
    </r>
    <r>
      <rPr>
        <sz val="10"/>
        <rFont val="宋体"/>
        <charset val="134"/>
      </rPr>
      <t>袋</t>
    </r>
  </si>
  <si>
    <t>二十五味珍珠丸</t>
  </si>
  <si>
    <r>
      <t>1gx8</t>
    </r>
    <r>
      <rPr>
        <sz val="10"/>
        <rFont val="宋体"/>
        <charset val="134"/>
      </rPr>
      <t>丸</t>
    </r>
  </si>
  <si>
    <t>十五味黑药丸</t>
  </si>
  <si>
    <r>
      <t>0.8gx8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</si>
  <si>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</si>
  <si>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</si>
  <si>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t>2gx10</t>
    </r>
    <r>
      <rPr>
        <sz val="10"/>
        <rFont val="宋体"/>
        <charset val="134"/>
      </rPr>
      <t>袋</t>
    </r>
  </si>
  <si>
    <t>三味甘露散</t>
  </si>
  <si>
    <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</si>
  <si>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</si>
  <si>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</si>
  <si>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t>0.25gx48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  <charset val="0"/>
      </rPr>
      <t>)</t>
    </r>
  </si>
  <si>
    <t>二十五味松石丸</t>
  </si>
  <si>
    <t>十八味降香丸</t>
  </si>
  <si>
    <r>
      <t>18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family val="2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family val="2"/>
        <charset val="0"/>
      </rPr>
      <t>)</t>
    </r>
  </si>
  <si>
    <t>七味红花殊胜丸</t>
  </si>
  <si>
    <r>
      <t>0.3gx36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)</t>
    </r>
  </si>
  <si>
    <t>石榴健胃散</t>
  </si>
  <si>
    <r>
      <t>1.2gx10</t>
    </r>
    <r>
      <rPr>
        <sz val="10"/>
        <rFont val="宋体"/>
        <charset val="134"/>
      </rPr>
      <t>袋</t>
    </r>
  </si>
  <si>
    <t>十味乳香丸</t>
  </si>
  <si>
    <r>
      <t>0.3gx50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  <charset val="0"/>
      </rPr>
      <t>)</t>
    </r>
  </si>
  <si>
    <r>
      <t>0.25gx12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</si>
  <si>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</si>
  <si>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</si>
  <si>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</si>
  <si>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</si>
  <si>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</si>
  <si>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</si>
  <si>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</si>
  <si>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</si>
  <si>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</si>
  <si>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</si>
  <si>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</si>
  <si>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</si>
  <si>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</si>
  <si>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</si>
  <si>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</si>
  <si>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</si>
  <si>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</si>
  <si>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</si>
  <si>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</si>
  <si>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</si>
  <si>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</si>
  <si>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</si>
  <si>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</si>
  <si>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t>天然维生素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</si>
  <si>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250mgx200</t>
    </r>
    <r>
      <rPr>
        <sz val="10"/>
        <rFont val="宋体"/>
        <charset val="134"/>
      </rPr>
      <t>粒）</t>
    </r>
  </si>
  <si>
    <r>
      <t>养生堂药业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family val="2"/>
        <charset val="0"/>
      </rPr>
      <t>)</t>
    </r>
  </si>
  <si>
    <r>
      <t>天然维生素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</si>
  <si>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family val="2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</si>
  <si>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</si>
  <si>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</si>
  <si>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t>78g(1.3gx60</t>
    </r>
    <r>
      <rPr>
        <sz val="10"/>
        <rFont val="宋体"/>
        <charset val="134"/>
      </rPr>
      <t>片）（儿童型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</si>
  <si>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</si>
  <si>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t>B</t>
    </r>
    <r>
      <rPr>
        <sz val="10"/>
        <rFont val="宋体"/>
        <charset val="134"/>
      </rPr>
      <t>族维生素片</t>
    </r>
  </si>
  <si>
    <r>
      <t>22.5g(500mgx45</t>
    </r>
    <r>
      <rPr>
        <sz val="10"/>
        <rFont val="宋体"/>
        <charset val="134"/>
      </rPr>
      <t>片）</t>
    </r>
  </si>
  <si>
    <t>褪黑素片</t>
  </si>
  <si>
    <r>
      <t>22.4g(500mgx45</t>
    </r>
    <r>
      <rPr>
        <sz val="10"/>
        <rFont val="宋体"/>
        <charset val="134"/>
      </rPr>
      <t>片）</t>
    </r>
  </si>
  <si>
    <t>爱司盟深海鱼油软胶囊</t>
  </si>
  <si>
    <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</si>
  <si>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</si>
  <si>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</si>
  <si>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t>1600mg*200</t>
    </r>
    <r>
      <rPr>
        <sz val="10"/>
        <rFont val="宋体"/>
        <charset val="134"/>
      </rPr>
      <t>粒</t>
    </r>
  </si>
  <si>
    <t>爱司盟牡蛎浓缩软胶囊</t>
  </si>
  <si>
    <r>
      <t>1490mg*330</t>
    </r>
    <r>
      <rPr>
        <sz val="10"/>
        <rFont val="宋体"/>
        <charset val="134"/>
      </rPr>
      <t>粒</t>
    </r>
  </si>
  <si>
    <t>爱司盟纳豆复合片</t>
  </si>
  <si>
    <r>
      <t>925mg*60</t>
    </r>
    <r>
      <rPr>
        <sz val="10"/>
        <rFont val="宋体"/>
        <charset val="134"/>
      </rPr>
      <t>片</t>
    </r>
  </si>
  <si>
    <t>爱司盟朝鲜蓟复合片</t>
  </si>
  <si>
    <r>
      <t>1300mg*60</t>
    </r>
    <r>
      <rPr>
        <sz val="10"/>
        <rFont val="宋体"/>
        <charset val="134"/>
      </rPr>
      <t>片</t>
    </r>
  </si>
  <si>
    <r>
      <t>卵磷脂胶囊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  <charset val="0"/>
      </rPr>
      <t>)</t>
    </r>
  </si>
  <si>
    <r>
      <t>330g(1650mgx200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</si>
  <si>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美国</t>
    </r>
    <r>
      <rPr>
        <sz val="10"/>
        <rFont val="Arial"/>
        <family val="2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family val="2"/>
        <charset val="0"/>
      </rPr>
      <t>)</t>
    </r>
  </si>
  <si>
    <r>
      <t>深海鱼油胶囊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  <charset val="0"/>
      </rPr>
      <t>)</t>
    </r>
  </si>
  <si>
    <r>
      <t>274g(1370mgx200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</si>
  <si>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t>康麦斯美康宁褪黑素片</t>
  </si>
  <si>
    <r>
      <t>60</t>
    </r>
    <r>
      <rPr>
        <sz val="10"/>
        <rFont val="宋体"/>
        <charset val="134"/>
      </rPr>
      <t>片</t>
    </r>
  </si>
  <si>
    <r>
      <t>美国</t>
    </r>
    <r>
      <rPr>
        <sz val="10"/>
        <rFont val="Arial"/>
        <family val="2"/>
        <charset val="0"/>
      </rPr>
      <t>KONG LONG GROUP</t>
    </r>
  </si>
  <si>
    <t>大豆蛋白粉（原蛋白质粉）</t>
  </si>
  <si>
    <t>455g</t>
  </si>
  <si>
    <r>
      <t>美国</t>
    </r>
    <r>
      <rPr>
        <sz val="10"/>
        <rFont val="Arial"/>
        <family val="2"/>
        <charset val="0"/>
      </rPr>
      <t>NATURE'S BOUNTY INC</t>
    </r>
  </si>
  <si>
    <t>听</t>
  </si>
  <si>
    <r>
      <t>康麦斯牌碳酸钙维生素</t>
    </r>
    <r>
      <rPr>
        <sz val="10"/>
        <rFont val="Arial"/>
        <family val="2"/>
        <charset val="0"/>
      </rPr>
      <t>D</t>
    </r>
    <r>
      <rPr>
        <sz val="10"/>
        <rFont val="宋体"/>
        <charset val="134"/>
      </rPr>
      <t>软胶囊</t>
    </r>
  </si>
  <si>
    <r>
      <t>康龙集团公司</t>
    </r>
    <r>
      <rPr>
        <sz val="10"/>
        <rFont val="Arial"/>
        <family val="2"/>
        <charset val="0"/>
      </rPr>
      <t>(Kang Long Group gorp)</t>
    </r>
  </si>
  <si>
    <r>
      <t>200g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</si>
  <si>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</si>
  <si>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t>1588.3mg×60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(90g)</t>
    </r>
  </si>
  <si>
    <t>美国康龙</t>
  </si>
  <si>
    <t>蜂胶胶囊</t>
  </si>
  <si>
    <r>
      <t>500mg×60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(30g)</t>
    </r>
  </si>
  <si>
    <t>康麦斯牌多种维生素及矿物质片</t>
  </si>
  <si>
    <r>
      <t>1360mgx60</t>
    </r>
    <r>
      <rPr>
        <sz val="10"/>
        <rFont val="宋体"/>
        <charset val="134"/>
      </rPr>
      <t>片</t>
    </r>
  </si>
  <si>
    <t>忆立清胶囊</t>
  </si>
  <si>
    <r>
      <t>698mg×60</t>
    </r>
    <r>
      <rPr>
        <sz val="10"/>
        <rFont val="宋体"/>
        <charset val="134"/>
      </rPr>
      <t>片</t>
    </r>
  </si>
  <si>
    <r>
      <t>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  <charset val="0"/>
      </rPr>
      <t>)</t>
    </r>
  </si>
  <si>
    <r>
      <t>660mgx60</t>
    </r>
    <r>
      <rPr>
        <sz val="10"/>
        <rFont val="宋体"/>
        <charset val="134"/>
      </rPr>
      <t>粒</t>
    </r>
  </si>
  <si>
    <r>
      <t>维生素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  <charset val="0"/>
      </rPr>
      <t>)</t>
    </r>
  </si>
  <si>
    <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</si>
  <si>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</si>
  <si>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</si>
  <si>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</si>
  <si>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t>137g(1370mgx100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</si>
  <si>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美国康龙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family val="2"/>
        <charset val="0"/>
      </rPr>
      <t>)</t>
    </r>
  </si>
  <si>
    <t>康麦斯蒜油胶囊</t>
  </si>
  <si>
    <r>
      <t>34.1g(341mgx100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</si>
  <si>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康麦斯维生素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片</t>
    </r>
  </si>
  <si>
    <r>
      <t>38.4g(640mgx60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</si>
  <si>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t>康麦斯牌卵磷脂胶囊</t>
  </si>
  <si>
    <r>
      <t>165g(1650mgx100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</si>
  <si>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维生素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family val="2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</si>
  <si>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24g(400mgx60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family val="2"/>
        <charset val="0"/>
      </rPr>
      <t>)</t>
    </r>
  </si>
  <si>
    <t>广东汤臣倍健</t>
  </si>
  <si>
    <r>
      <t>鱼油牛磺酸软胶囊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</si>
  <si>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45g(500mgx90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</si>
  <si>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t>汤臣倍健鱼油软胶囊</t>
  </si>
  <si>
    <r>
      <t>1000mgx100</t>
    </r>
    <r>
      <rPr>
        <sz val="10"/>
        <rFont val="宋体"/>
        <charset val="134"/>
      </rPr>
      <t>粒</t>
    </r>
  </si>
  <si>
    <r>
      <t>广州佰健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family val="2"/>
        <charset val="0"/>
      </rPr>
      <t>)</t>
    </r>
  </si>
  <si>
    <r>
      <t>大豆磷脂软胶囊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</si>
  <si>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1000mgx200</t>
    </r>
    <r>
      <rPr>
        <sz val="10"/>
        <rFont val="宋体"/>
        <charset val="134"/>
      </rPr>
      <t>粒</t>
    </r>
  </si>
  <si>
    <t>汤臣倍健角鲨烯软胶囊</t>
  </si>
  <si>
    <r>
      <t>500mgx100</t>
    </r>
    <r>
      <rPr>
        <sz val="10"/>
        <rFont val="宋体"/>
        <charset val="134"/>
      </rPr>
      <t>粒</t>
    </r>
  </si>
  <si>
    <r>
      <t>维生素</t>
    </r>
    <r>
      <rPr>
        <sz val="10"/>
        <rFont val="Arial"/>
        <family val="2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</si>
  <si>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55g(550mgx100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</si>
  <si>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r>
      <t>蜂胶软胶囊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</si>
  <si>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30g(500mgx60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</si>
  <si>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婷好青春胶囊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</si>
  <si>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12g(0.2gx60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</si>
  <si>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清好清畅胶囊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</si>
  <si>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400mgx60</t>
    </r>
    <r>
      <rPr>
        <sz val="10"/>
        <rFont val="宋体"/>
        <charset val="134"/>
      </rPr>
      <t>片</t>
    </r>
  </si>
  <si>
    <r>
      <t>100g(1000mgx100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</si>
  <si>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小麦胚芽油软胶囊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</si>
  <si>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50g(500mgx100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</si>
  <si>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t>汤臣倍健</t>
  </si>
  <si>
    <t>叶酸亚铁片</t>
  </si>
  <si>
    <r>
      <t>30.6g(510mgx60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</si>
  <si>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r>
      <t>天然</t>
    </r>
    <r>
      <rPr>
        <sz val="10"/>
        <rFont val="Arial"/>
        <family val="2"/>
        <charset val="0"/>
      </rPr>
      <t>β-</t>
    </r>
    <r>
      <rPr>
        <sz val="10"/>
        <rFont val="宋体"/>
        <charset val="134"/>
      </rPr>
      <t>胡萝卜素软胶囊</t>
    </r>
  </si>
  <si>
    <r>
      <t>50g(0.5gx100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</si>
  <si>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天然维生素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</si>
  <si>
    <r>
      <t>500mgx60</t>
    </r>
    <r>
      <rPr>
        <sz val="10"/>
        <rFont val="宋体"/>
        <charset val="134"/>
      </rPr>
      <t>粒</t>
    </r>
  </si>
  <si>
    <r>
      <t>液体钙软胶囊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</si>
  <si>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t>牛初乳加钙咀嚼片</t>
  </si>
  <si>
    <r>
      <t>72g(1.2gx60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</si>
  <si>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r>
      <t>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</si>
  <si>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60g(600mgx100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</si>
  <si>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r>
      <t>辅酶</t>
    </r>
    <r>
      <rPr>
        <sz val="10"/>
        <rFont val="Arial"/>
        <family val="2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</si>
  <si>
    <r>
      <t>24g(400mgx60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</si>
  <si>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鱼油软胶囊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</si>
  <si>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200g(1000mgx200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</si>
  <si>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t>铬酵母片（汤臣倍健）</t>
  </si>
  <si>
    <r>
      <t>45g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500mgx90</t>
    </r>
    <r>
      <rPr>
        <sz val="10"/>
        <rFont val="宋体"/>
        <charset val="134"/>
      </rPr>
      <t>片）</t>
    </r>
  </si>
  <si>
    <r>
      <t>胶原软骨素钙片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</si>
  <si>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108g(1200mgx90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</si>
  <si>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t>蛋白质粉</t>
  </si>
  <si>
    <r>
      <t>600g</t>
    </r>
    <r>
      <rPr>
        <sz val="10"/>
        <rFont val="宋体"/>
        <charset val="134"/>
      </rPr>
      <t>（水果味）</t>
    </r>
  </si>
  <si>
    <t>液体钙软胶囊（优惠装）</t>
  </si>
  <si>
    <r>
      <t>300g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</si>
  <si>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</si>
  <si>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t>111.6g(1.24g/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</si>
  <si>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r>
      <t>汤臣倍健葡萄籽维生素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片</t>
    </r>
  </si>
  <si>
    <r>
      <t>24.6g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</si>
  <si>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</si>
  <si>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t>0.35g/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</si>
  <si>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</si>
  <si>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t>81g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</si>
  <si>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</si>
  <si>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t>400g</t>
    </r>
    <r>
      <rPr>
        <sz val="10"/>
        <rFont val="宋体"/>
        <charset val="134"/>
      </rPr>
      <t>（香草味）</t>
    </r>
  </si>
  <si>
    <r>
      <t>锌咀嚼片</t>
    </r>
    <r>
      <rPr>
        <sz val="10"/>
        <rFont val="Arial"/>
        <family val="2"/>
        <charset val="0"/>
      </rPr>
      <t>(汤臣倍健)</t>
    </r>
  </si>
  <si>
    <r>
      <t>24g(0.4gx60</t>
    </r>
    <r>
      <rPr>
        <sz val="10"/>
        <rFont val="宋体"/>
        <charset val="134"/>
      </rPr>
      <t>片)</t>
    </r>
  </si>
  <si>
    <r>
      <t>汤臣倍健维生素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</si>
  <si>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</si>
  <si>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t>73.2g(1220mgx60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</si>
  <si>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t>汤臣倍健藻油软胶囊</t>
  </si>
  <si>
    <r>
      <t>汤臣倍健多种维生素矿物质片（男士型）</t>
    </r>
    <r>
      <rPr>
        <sz val="10"/>
        <rFont val="Arial"/>
        <family val="2"/>
        <charset val="0"/>
      </rPr>
      <t xml:space="preserve"> </t>
    </r>
  </si>
  <si>
    <r>
      <t xml:space="preserve"> 90g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 xml:space="preserve">1.5g/片*60片）  </t>
    </r>
  </si>
  <si>
    <r>
      <t>汤臣倍健多种维生素矿物质片（老年人型）</t>
    </r>
    <r>
      <rPr>
        <sz val="10"/>
        <rFont val="Arial"/>
        <family val="2"/>
        <charset val="0"/>
      </rPr>
      <t xml:space="preserve"> </t>
    </r>
  </si>
  <si>
    <r>
      <t xml:space="preserve"> 90g(1.5g/</t>
    </r>
    <r>
      <rPr>
        <sz val="10"/>
        <rFont val="宋体"/>
        <charset val="134"/>
      </rPr>
      <t xml:space="preserve">片*60片）  </t>
    </r>
  </si>
  <si>
    <r>
      <t>汤臣倍健多种维生素矿物质片（孕妇早期型）</t>
    </r>
    <r>
      <rPr>
        <sz val="10"/>
        <rFont val="Arial"/>
        <family val="2"/>
        <charset val="0"/>
      </rPr>
      <t xml:space="preserve"> </t>
    </r>
  </si>
  <si>
    <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family val="2"/>
        <charset val="0"/>
      </rPr>
      <t xml:space="preserve">  </t>
    </r>
  </si>
  <si>
    <r>
      <t>汤臣倍健番茄红素维生素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</si>
  <si>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</si>
  <si>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t>1.5gx60</t>
    </r>
    <r>
      <rPr>
        <sz val="10"/>
        <rFont val="宋体"/>
        <charset val="134"/>
      </rPr>
      <t>片</t>
    </r>
  </si>
  <si>
    <t>多种维生素咀嚼片（青少年型）</t>
  </si>
  <si>
    <r>
      <t>1000mgx60</t>
    </r>
    <r>
      <rPr>
        <sz val="10"/>
        <rFont val="宋体"/>
        <charset val="134"/>
      </rPr>
      <t>片</t>
    </r>
  </si>
  <si>
    <t>汤臣倍健螺旋藻咀嚼片</t>
  </si>
  <si>
    <r>
      <t>72g(600mg/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</si>
  <si>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r>
      <t>180g(600mg/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*300</t>
    </r>
    <r>
      <rPr>
        <sz val="10"/>
        <rFont val="宋体"/>
        <charset val="134"/>
      </rPr>
      <t>片)</t>
    </r>
  </si>
  <si>
    <r>
      <t>蛋白粉</t>
    </r>
    <r>
      <rPr>
        <sz val="10"/>
        <rFont val="Arial"/>
        <family val="2"/>
        <charset val="0"/>
      </rPr>
      <t>(汤臣倍健)</t>
    </r>
  </si>
  <si>
    <t xml:space="preserve">450g </t>
  </si>
  <si>
    <r>
      <t>钙镁片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</si>
  <si>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115.2g(1.28gx90</t>
    </r>
    <r>
      <rPr>
        <sz val="10"/>
        <rFont val="宋体"/>
        <charset val="134"/>
      </rPr>
      <t>片)</t>
    </r>
  </si>
  <si>
    <r>
      <t>牛初乳粉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</si>
  <si>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30g(500mgx60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)</t>
    </r>
  </si>
  <si>
    <r>
      <t>汤臣倍健蛋白粉</t>
    </r>
    <r>
      <rPr>
        <sz val="10"/>
        <rFont val="Arial"/>
        <family val="2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</si>
  <si>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t>505g(450/</t>
    </r>
    <r>
      <rPr>
        <sz val="10"/>
        <rFont val="宋体"/>
        <charset val="134"/>
      </rPr>
      <t>罐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family val="2"/>
        <charset val="0"/>
      </rPr>
      <t xml:space="preserve">+55g/瓶x1瓶) </t>
    </r>
  </si>
  <si>
    <t>氨糖软骨素钙片</t>
  </si>
  <si>
    <r>
      <t>102g(1.02gx100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</si>
  <si>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r>
      <t>180</t>
    </r>
    <r>
      <rPr>
        <sz val="10"/>
        <rFont val="宋体"/>
        <charset val="134"/>
      </rPr>
      <t>片</t>
    </r>
  </si>
  <si>
    <r>
      <t>天然维生素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咀嚼片</t>
    </r>
  </si>
  <si>
    <r>
      <t>76.5g(22.5gx1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</si>
  <si>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</si>
  <si>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t>30g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500mgx60</t>
    </r>
    <r>
      <rPr>
        <sz val="10"/>
        <rFont val="宋体"/>
        <charset val="134"/>
      </rPr>
      <t>粒）</t>
    </r>
  </si>
  <si>
    <r>
      <t>钙加</t>
    </r>
    <r>
      <rPr>
        <sz val="10"/>
        <rFont val="Arial"/>
        <family val="2"/>
        <charset val="0"/>
      </rPr>
      <t>D</t>
    </r>
    <r>
      <rPr>
        <sz val="10"/>
        <rFont val="宋体"/>
        <charset val="134"/>
      </rPr>
      <t>软胶囊</t>
    </r>
  </si>
  <si>
    <r>
      <t>180g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</si>
  <si>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</si>
  <si>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t>54g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1200mgx45</t>
    </r>
    <r>
      <rPr>
        <sz val="10"/>
        <rFont val="宋体"/>
        <charset val="134"/>
      </rPr>
      <t>片）（成人）</t>
    </r>
  </si>
  <si>
    <r>
      <t>多种维生素矿物质片（成人）</t>
    </r>
    <r>
      <rPr>
        <sz val="10"/>
        <rFont val="Arial"/>
        <family val="2"/>
        <charset val="0"/>
      </rPr>
      <t>+B</t>
    </r>
    <r>
      <rPr>
        <sz val="10"/>
        <rFont val="宋体"/>
        <charset val="134"/>
      </rPr>
      <t>族维生素片</t>
    </r>
  </si>
  <si>
    <r>
      <t>76.5g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</si>
  <si>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</si>
  <si>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t>1000mgx200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瓶</t>
    </r>
  </si>
  <si>
    <r>
      <t>79.2g(1.32gx60</t>
    </r>
    <r>
      <rPr>
        <sz val="10"/>
        <rFont val="宋体"/>
        <charset val="134"/>
      </rPr>
      <t>片）（孕早期）</t>
    </r>
  </si>
  <si>
    <r>
      <t>90g(1000mgx90</t>
    </r>
    <r>
      <rPr>
        <sz val="10"/>
        <rFont val="宋体"/>
        <charset val="134"/>
      </rPr>
      <t>粒）</t>
    </r>
  </si>
  <si>
    <r>
      <t>400mgx60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 xml:space="preserve"> </t>
    </r>
  </si>
  <si>
    <t>汤臣倍健股份</t>
  </si>
  <si>
    <t>汤臣倍健多种维生素咀嚼片（儿童型）</t>
  </si>
  <si>
    <r>
      <t xml:space="preserve"> 60g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family val="2"/>
        <charset val="0"/>
      </rPr>
      <t xml:space="preserve">  </t>
    </r>
  </si>
  <si>
    <t>汤臣倍健股份有限公司</t>
  </si>
  <si>
    <r>
      <t>汤臣倍健胶原蛋白维生素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family val="2"/>
        <charset val="0"/>
      </rPr>
      <t xml:space="preserve">
</t>
    </r>
  </si>
  <si>
    <r>
      <t>60g(3g/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</si>
  <si>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</si>
  <si>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</si>
  <si>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</si>
  <si>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t>越橘叶黄素天然</t>
    </r>
    <r>
      <rPr>
        <sz val="10"/>
        <rFont val="Arial"/>
        <family val="2"/>
        <charset val="0"/>
      </rPr>
      <t>β-</t>
    </r>
    <r>
      <rPr>
        <sz val="10"/>
        <rFont val="宋体"/>
        <charset val="134"/>
      </rPr>
      <t>胡萝卜素软胶囊</t>
    </r>
  </si>
  <si>
    <r>
      <t>0.5g×60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 xml:space="preserve">
</t>
    </r>
  </si>
  <si>
    <t>威海百合生物</t>
  </si>
  <si>
    <t>百合康硒螺旋藻软胶囊</t>
  </si>
  <si>
    <r>
      <t>0.5gx60</t>
    </r>
    <r>
      <rPr>
        <sz val="10"/>
        <rFont val="宋体"/>
        <charset val="134"/>
      </rPr>
      <t>粒</t>
    </r>
  </si>
  <si>
    <r>
      <t>氨基葡萄糖硫酸软骨素钙软胶囊</t>
    </r>
    <r>
      <rPr>
        <sz val="10"/>
        <rFont val="Arial"/>
        <family val="2"/>
        <charset val="0"/>
      </rPr>
      <t xml:space="preserve"> </t>
    </r>
  </si>
  <si>
    <r>
      <t>0.5gx60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 xml:space="preserve"> </t>
    </r>
  </si>
  <si>
    <t>威海百合生物技术</t>
  </si>
  <si>
    <r>
      <t>百合康牌维生素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family val="2"/>
        <charset val="0"/>
      </rPr>
      <t xml:space="preserve">
</t>
    </r>
  </si>
  <si>
    <r>
      <t>1.2gx60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 xml:space="preserve"> </t>
    </r>
  </si>
  <si>
    <t>蜂胶软胶囊</t>
  </si>
  <si>
    <r>
      <t>番茄红素软胶囊</t>
    </r>
    <r>
      <rPr>
        <sz val="10"/>
        <rFont val="Arial"/>
        <family val="2"/>
        <charset val="0"/>
      </rPr>
      <t xml:space="preserve">
</t>
    </r>
  </si>
  <si>
    <r>
      <t>0.5gx60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 xml:space="preserve"> </t>
    </r>
  </si>
  <si>
    <r>
      <t>百合康牌褪黑素维生素</t>
    </r>
    <r>
      <rPr>
        <sz val="10"/>
        <rFont val="Arial"/>
        <family val="2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family val="2"/>
        <charset val="0"/>
      </rPr>
      <t xml:space="preserve"> </t>
    </r>
  </si>
  <si>
    <r>
      <t>0.15gx60</t>
    </r>
    <r>
      <rPr>
        <sz val="10"/>
        <rFont val="宋体"/>
        <charset val="134"/>
      </rPr>
      <t>粒</t>
    </r>
  </si>
  <si>
    <r>
      <t>钙镁片</t>
    </r>
    <r>
      <rPr>
        <sz val="10"/>
        <rFont val="Arial"/>
        <family val="2"/>
        <charset val="0"/>
      </rPr>
      <t xml:space="preserve">
</t>
    </r>
  </si>
  <si>
    <r>
      <t>0.8gx60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 xml:space="preserve"> </t>
    </r>
  </si>
  <si>
    <r>
      <t>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 xml:space="preserve">
</t>
    </r>
  </si>
  <si>
    <r>
      <t>0.6gx60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 xml:space="preserve"> </t>
    </r>
  </si>
  <si>
    <t>百合康大豆卵磷脂软胶囊</t>
  </si>
  <si>
    <r>
      <t>1.2gx100</t>
    </r>
    <r>
      <rPr>
        <sz val="10"/>
        <rFont val="宋体"/>
        <charset val="134"/>
      </rPr>
      <t>粒</t>
    </r>
  </si>
  <si>
    <r>
      <t>百合康牌鱼油软胶囊</t>
    </r>
    <r>
      <rPr>
        <sz val="10"/>
        <rFont val="Arial"/>
        <family val="2"/>
        <charset val="0"/>
      </rPr>
      <t xml:space="preserve">
</t>
    </r>
  </si>
  <si>
    <r>
      <t>1.0gx100</t>
    </r>
    <r>
      <rPr>
        <sz val="10"/>
        <rFont val="宋体"/>
        <charset val="134"/>
      </rPr>
      <t>粒</t>
    </r>
  </si>
  <si>
    <r>
      <t>复合氨基酸维生素</t>
    </r>
    <r>
      <rPr>
        <sz val="10"/>
        <rFont val="Arial"/>
        <family val="2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family val="2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 xml:space="preserve">
</t>
    </r>
  </si>
  <si>
    <r>
      <t>百合康牌</t>
    </r>
    <r>
      <rPr>
        <sz val="10"/>
        <rFont val="Arial"/>
        <family val="2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family val="2"/>
        <charset val="0"/>
      </rPr>
      <t xml:space="preserve">
</t>
    </r>
  </si>
  <si>
    <r>
      <t>700mgx60</t>
    </r>
    <r>
      <rPr>
        <sz val="10"/>
        <rFont val="宋体"/>
        <charset val="134"/>
      </rPr>
      <t>片</t>
    </r>
  </si>
  <si>
    <r>
      <t>百合康牌钙维</t>
    </r>
    <r>
      <rPr>
        <sz val="10"/>
        <rFont val="Arial"/>
        <family val="2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family val="2"/>
        <charset val="0"/>
      </rPr>
      <t xml:space="preserve">
</t>
    </r>
  </si>
  <si>
    <r>
      <t>1.1gx60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 xml:space="preserve"> </t>
    </r>
  </si>
  <si>
    <r>
      <t>福仔牌葡萄糖酸亚铁叶酸软胶囊</t>
    </r>
    <r>
      <rPr>
        <sz val="10"/>
        <rFont val="Arial"/>
        <family val="2"/>
        <charset val="0"/>
      </rPr>
      <t xml:space="preserve">
</t>
    </r>
  </si>
  <si>
    <r>
      <t>0.6gx60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 xml:space="preserve"> </t>
    </r>
  </si>
  <si>
    <r>
      <t>多种维生素矿物质片</t>
    </r>
    <r>
      <rPr>
        <sz val="10"/>
        <rFont val="Arial"/>
        <family val="2"/>
        <charset val="0"/>
      </rPr>
      <t xml:space="preserve">
</t>
    </r>
  </si>
  <si>
    <r>
      <t>1.0gx60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 xml:space="preserve"> </t>
    </r>
  </si>
  <si>
    <r>
      <t>羊胎盘当归丹参珍珠粉维生素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  <charset val="0"/>
      </rPr>
      <t xml:space="preserve">
</t>
    </r>
  </si>
  <si>
    <r>
      <t>共轭亚油酸绿茶肉碱软胶囊</t>
    </r>
    <r>
      <rPr>
        <sz val="10"/>
        <rFont val="Arial"/>
        <family val="2"/>
        <charset val="0"/>
      </rPr>
      <t xml:space="preserve">
</t>
    </r>
  </si>
  <si>
    <r>
      <t>750mgx60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 xml:space="preserve"> </t>
    </r>
  </si>
  <si>
    <r>
      <t>DHA</t>
    </r>
    <r>
      <rPr>
        <sz val="10"/>
        <rFont val="宋体"/>
        <charset val="134"/>
      </rPr>
      <t>藻油亚麻籽油软胶囊</t>
    </r>
    <r>
      <rPr>
        <sz val="10"/>
        <rFont val="Arial"/>
        <family val="2"/>
        <charset val="0"/>
      </rPr>
      <t xml:space="preserve">
</t>
    </r>
  </si>
  <si>
    <r>
      <t>牛初乳奶片</t>
    </r>
    <r>
      <rPr>
        <sz val="10"/>
        <rFont val="Arial"/>
        <family val="2"/>
        <charset val="0"/>
      </rPr>
      <t xml:space="preserve">
</t>
    </r>
  </si>
  <si>
    <r>
      <t>辅酶</t>
    </r>
    <r>
      <rPr>
        <sz val="10"/>
        <rFont val="Arial"/>
        <family val="2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  <charset val="0"/>
      </rPr>
      <t xml:space="preserve">
</t>
    </r>
  </si>
  <si>
    <r>
      <t>500mgx60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 xml:space="preserve"> </t>
    </r>
  </si>
  <si>
    <t>百合康牌芦荟软胶囊</t>
  </si>
  <si>
    <t>百合康牌苦瓜洋参软胶囊</t>
  </si>
  <si>
    <r>
      <t>百合康牌天然维生素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</si>
  <si>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</si>
  <si>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t>叶酸铁片（金奥力牌）</t>
  </si>
  <si>
    <r>
      <t>500mg/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</si>
  <si>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</si>
  <si>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</si>
  <si>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t>0.4gx100</t>
    </r>
    <r>
      <rPr>
        <sz val="10"/>
        <rFont val="宋体"/>
        <charset val="134"/>
      </rPr>
      <t>粒</t>
    </r>
  </si>
  <si>
    <t>缓解视疲劳胶囊（金奥力牌）</t>
  </si>
  <si>
    <r>
      <t>0.35gx60</t>
    </r>
    <r>
      <rPr>
        <sz val="10"/>
        <rFont val="宋体"/>
        <charset val="134"/>
      </rPr>
      <t>粒</t>
    </r>
  </si>
  <si>
    <t>纳豆红曲胶囊（金奥力牌）</t>
  </si>
  <si>
    <r>
      <t>0.4g/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</si>
  <si>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</si>
  <si>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t>340mgx100</t>
    </r>
    <r>
      <rPr>
        <sz val="10"/>
        <rFont val="宋体"/>
        <charset val="134"/>
      </rPr>
      <t>粒</t>
    </r>
  </si>
  <si>
    <t>威海紫光（委托威海南波湾）</t>
  </si>
  <si>
    <r>
      <t>500mgx60</t>
    </r>
    <r>
      <rPr>
        <sz val="10"/>
        <rFont val="宋体"/>
        <charset val="134"/>
      </rPr>
      <t>片</t>
    </r>
  </si>
  <si>
    <r>
      <t>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片</t>
    </r>
  </si>
  <si>
    <r>
      <t>600mgx90</t>
    </r>
    <r>
      <rPr>
        <sz val="10"/>
        <rFont val="宋体"/>
        <charset val="134"/>
      </rPr>
      <t>片</t>
    </r>
  </si>
  <si>
    <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</si>
  <si>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</si>
  <si>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</si>
  <si>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</si>
  <si>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</si>
  <si>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</si>
  <si>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</si>
  <si>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t>大豆异黄酮维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</si>
  <si>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</si>
  <si>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</si>
  <si>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</si>
  <si>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</si>
  <si>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</si>
  <si>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</si>
  <si>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</si>
  <si>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</si>
  <si>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</si>
  <si>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</si>
  <si>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</si>
  <si>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</si>
  <si>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t>760mgx60</t>
    </r>
    <r>
      <rPr>
        <sz val="10"/>
        <rFont val="宋体"/>
        <charset val="134"/>
      </rPr>
      <t>粒</t>
    </r>
  </si>
  <si>
    <r>
      <t>千林</t>
    </r>
    <r>
      <rPr>
        <sz val="10"/>
        <rFont val="Arial"/>
        <family val="2"/>
        <charset val="0"/>
      </rPr>
      <t>R</t>
    </r>
    <r>
      <rPr>
        <sz val="10"/>
        <rFont val="宋体"/>
        <charset val="134"/>
      </rPr>
      <t>多种维生素矿物质咀嚼片</t>
    </r>
  </si>
  <si>
    <r>
      <t>1.5gx60</t>
    </r>
    <r>
      <rPr>
        <sz val="10"/>
        <rFont val="宋体"/>
        <charset val="134"/>
      </rPr>
      <t>片（儿童型）</t>
    </r>
  </si>
  <si>
    <r>
      <t>广东仙乐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family val="2"/>
        <charset val="0"/>
      </rPr>
      <t>)</t>
    </r>
  </si>
  <si>
    <r>
      <t>维妥立多种维生素矿物质片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family val="2"/>
        <charset val="0"/>
      </rPr>
      <t>)</t>
    </r>
  </si>
  <si>
    <r>
      <t>1300mgx60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family val="2"/>
        <charset val="0"/>
      </rPr>
      <t>)</t>
    </r>
  </si>
  <si>
    <r>
      <t>维妥立维生素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family val="2"/>
        <charset val="0"/>
      </rPr>
      <t>)</t>
    </r>
  </si>
  <si>
    <r>
      <t>1gx100</t>
    </r>
    <r>
      <rPr>
        <sz val="10"/>
        <rFont val="宋体"/>
        <charset val="134"/>
      </rPr>
      <t>片</t>
    </r>
  </si>
  <si>
    <r>
      <t>广东仙乐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family val="2"/>
        <charset val="0"/>
      </rPr>
      <t>)</t>
    </r>
  </si>
  <si>
    <t>维妥立浓缩磷脂软胶囊（千林）</t>
  </si>
  <si>
    <t>汤臣倍键褪黑素片</t>
  </si>
  <si>
    <r>
      <t>多种维生素片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</si>
  <si>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1000mgx60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family val="2"/>
        <charset val="0"/>
      </rPr>
      <t>)</t>
    </r>
  </si>
  <si>
    <t>美澳健牌大豆异黄酮钙软胶囊</t>
  </si>
  <si>
    <r>
      <t>60g(1.0gx60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</si>
  <si>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广州龙力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family val="2"/>
        <charset val="0"/>
      </rPr>
      <t>)</t>
    </r>
  </si>
  <si>
    <r>
      <t>骨胶原高钙片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</si>
  <si>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96g(1.6gx60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</si>
  <si>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r>
      <t>美国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family val="2"/>
        <charset val="0"/>
      </rPr>
      <t>)</t>
    </r>
  </si>
  <si>
    <r>
      <t>天然维生素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</si>
  <si>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t>20g(200mgx100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</si>
  <si>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美国</t>
    </r>
    <r>
      <rPr>
        <sz val="10"/>
        <rFont val="Arial"/>
        <family val="2"/>
        <charset val="0"/>
      </rPr>
      <t>Natures Bounty</t>
    </r>
  </si>
  <si>
    <r>
      <t>谷物提取物营养片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family val="2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family val="2"/>
        <charset val="0"/>
      </rPr>
      <t>)</t>
    </r>
  </si>
  <si>
    <r>
      <t>60g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family val="2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</si>
  <si>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</si>
  <si>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</si>
  <si>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t>小麦胚芽提取物软胶囊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  <charset val="0"/>
      </rPr>
      <t>)</t>
    </r>
  </si>
  <si>
    <r>
      <t>40g(400mgx100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</si>
  <si>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欧米伽</t>
    </r>
    <r>
      <rPr>
        <sz val="10"/>
        <rFont val="Arial"/>
        <family val="2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  <charset val="0"/>
      </rPr>
      <t>)</t>
    </r>
  </si>
  <si>
    <r>
      <t>36g(1.2gx30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family val="2"/>
        <charset val="0"/>
      </rPr>
      <t>)</t>
    </r>
  </si>
  <si>
    <r>
      <t>鳕鱼肝油软胶囊（原挪威鳕鱼肝油软胶囊）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  <charset val="0"/>
      </rPr>
      <t>)</t>
    </r>
  </si>
  <si>
    <r>
      <t>41.5g(415mgx100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</si>
  <si>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120g(1.2gx100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</si>
  <si>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大豆磷脂软胶囊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  <charset val="0"/>
      </rPr>
      <t>)</t>
    </r>
  </si>
  <si>
    <r>
      <t>132.5g(1.32gx100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family val="2"/>
        <charset val="0"/>
      </rPr>
      <t>133g(100</t>
    </r>
    <r>
      <rPr>
        <sz val="10"/>
        <rFont val="宋体"/>
        <charset val="134"/>
      </rPr>
      <t>粒））</t>
    </r>
  </si>
  <si>
    <r>
      <t>左旋肉碱营养片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  <charset val="0"/>
      </rPr>
      <t>)</t>
    </r>
  </si>
  <si>
    <r>
      <t>37.2g(1.24gx30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</si>
  <si>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t>康麦斯补钙胶囊</t>
  </si>
  <si>
    <r>
      <t>277g(2gx100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</si>
  <si>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t>285.6g(1.02gx80片x1瓶+1.02gx100片x2瓶)</t>
  </si>
  <si>
    <t>汤臣倍健股份有限公司(原广东汤臣倍健生物科技)</t>
  </si>
  <si>
    <r>
      <t>纤纤胶囊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family val="2"/>
        <charset val="0"/>
      </rPr>
      <t>)</t>
    </r>
  </si>
  <si>
    <r>
      <t>36g(0.4gx90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</si>
  <si>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r>
      <t>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</si>
  <si>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r>
      <t>90g(1500mgx60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)</t>
    </r>
  </si>
  <si>
    <r>
      <t>维生素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</si>
  <si>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t>钙镁咀嚼片（儿童及青少年）</t>
  </si>
  <si>
    <r>
      <t>90</t>
    </r>
    <r>
      <rPr>
        <sz val="10"/>
        <rFont val="宋体"/>
        <charset val="134"/>
      </rPr>
      <t>片（</t>
    </r>
    <r>
      <rPr>
        <sz val="10"/>
        <rFont val="Arial"/>
        <family val="2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</si>
  <si>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</si>
  <si>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t>蛋白粉金罐</t>
    </r>
    <r>
      <rPr>
        <sz val="10"/>
        <rFont val="Arial"/>
        <family val="2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family val="2"/>
        <charset val="0"/>
      </rPr>
      <t>B</t>
    </r>
    <r>
      <rPr>
        <sz val="10"/>
        <rFont val="宋体"/>
        <charset val="134"/>
      </rPr>
      <t>族优惠装</t>
    </r>
  </si>
  <si>
    <r>
      <t>450g+100</t>
    </r>
    <r>
      <rPr>
        <sz val="10"/>
        <rFont val="宋体"/>
        <charset val="134"/>
      </rPr>
      <t>片</t>
    </r>
  </si>
  <si>
    <r>
      <t>清好清畅胶囊</t>
    </r>
    <r>
      <rPr>
        <sz val="10"/>
        <rFont val="Arial"/>
        <family val="2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软胶囊套装</t>
    </r>
  </si>
  <si>
    <r>
      <t>78g(24g/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*1</t>
    </r>
    <r>
      <rPr>
        <sz val="10"/>
        <rFont val="宋体"/>
        <charset val="134"/>
      </rPr>
      <t>瓶）</t>
    </r>
  </si>
  <si>
    <r>
      <t>蛋白质粉</t>
    </r>
    <r>
      <rPr>
        <sz val="10"/>
        <rFont val="Arial"/>
        <family val="2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family val="2"/>
        <charset val="0"/>
      </rPr>
      <t>B</t>
    </r>
    <r>
      <rPr>
        <sz val="10"/>
        <rFont val="宋体"/>
        <charset val="134"/>
      </rPr>
      <t>族片（优惠装）</t>
    </r>
  </si>
  <si>
    <r>
      <t>510g(455/</t>
    </r>
    <r>
      <rPr>
        <sz val="10"/>
        <rFont val="宋体"/>
        <charset val="134"/>
      </rPr>
      <t>罐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family val="2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)</t>
    </r>
  </si>
  <si>
    <t>汤臣倍健胶原软骨素钙片</t>
  </si>
  <si>
    <r>
      <t>180g(108g/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瓶）</t>
    </r>
  </si>
  <si>
    <r>
      <t>玫瑰花葡萄籽当归红花川芎维生素</t>
    </r>
    <r>
      <rPr>
        <sz val="10"/>
        <rFont val="Arial"/>
        <family val="2"/>
        <charset val="0"/>
      </rPr>
      <t>CE</t>
    </r>
    <r>
      <rPr>
        <sz val="10"/>
        <rFont val="宋体"/>
        <charset val="134"/>
      </rPr>
      <t>片</t>
    </r>
  </si>
  <si>
    <r>
      <t>0.75gx60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 xml:space="preserve">
</t>
    </r>
  </si>
  <si>
    <r>
      <t>钙维</t>
    </r>
    <r>
      <rPr>
        <sz val="10"/>
        <rFont val="Arial"/>
        <family val="2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</si>
  <si>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</si>
  <si>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</si>
  <si>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</si>
  <si>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</si>
  <si>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</si>
  <si>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family val="2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0.5g/粒×45粒）</t>
    </r>
  </si>
  <si>
    <t>金乐心辅酶Q10天然维生素E软胶囊</t>
  </si>
  <si>
    <r>
      <rPr>
        <sz val="10"/>
        <rFont val="Arial"/>
        <family val="2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</si>
  <si>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</si>
  <si>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</si>
  <si>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</si>
  <si>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</si>
  <si>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</si>
  <si>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</si>
  <si>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</si>
  <si>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</si>
  <si>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</si>
  <si>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</si>
  <si>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</si>
  <si>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</si>
  <si>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</si>
  <si>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</si>
  <si>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</si>
  <si>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</si>
  <si>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</si>
  <si>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</si>
  <si>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</si>
  <si>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</si>
  <si>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</si>
  <si>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</si>
  <si>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</si>
  <si>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</si>
  <si>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任务标准（6.26-7.25）</t>
  </si>
  <si>
    <t>门店奖励标准</t>
  </si>
  <si>
    <t>零售价</t>
  </si>
  <si>
    <t>挑战1</t>
  </si>
  <si>
    <t xml:space="preserve">挑战2 </t>
  </si>
  <si>
    <t xml:space="preserve">挑战3 </t>
  </si>
  <si>
    <t>处罚</t>
  </si>
  <si>
    <t xml:space="preserve">挑战1 </t>
  </si>
  <si>
    <t>挑战3</t>
  </si>
  <si>
    <t>按15元/盒处罚</t>
  </si>
  <si>
    <t>保底奖励70元，不含赠品（未按零售价销售的根据通知或按情况奖励）</t>
  </si>
  <si>
    <t>1399两盒按15元每盒提成</t>
  </si>
  <si>
    <t>二赠一算两盒，按40/盒提成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</si>
  <si>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</si>
  <si>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</si>
  <si>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</si>
  <si>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</si>
  <si>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</si>
  <si>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</si>
  <si>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</si>
  <si>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>工零会品种</t>
  </si>
  <si>
    <t xml:space="preserve">                                                                         </t>
  </si>
  <si>
    <t>14.5及以上按10%提成，14.5以下按3%提成</t>
  </si>
  <si>
    <t>藏药系列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</si>
  <si>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</si>
  <si>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</si>
  <si>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</si>
  <si>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</si>
  <si>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</si>
  <si>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</si>
  <si>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大保健品种</t>
  </si>
  <si>
    <t>序号</t>
  </si>
  <si>
    <t>门店ID</t>
  </si>
  <si>
    <t>门店名称</t>
  </si>
  <si>
    <t>片区</t>
  </si>
  <si>
    <t>挑战2</t>
  </si>
  <si>
    <t>挑战等级</t>
  </si>
  <si>
    <t>挑战任务</t>
  </si>
  <si>
    <t>实际销售</t>
  </si>
  <si>
    <t>二赠一提成计数</t>
  </si>
  <si>
    <t>749特价提成</t>
  </si>
  <si>
    <t>1399两盒计数</t>
  </si>
  <si>
    <t>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</si>
  <si>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</si>
  <si>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</si>
  <si>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</si>
  <si>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</si>
  <si>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</si>
  <si>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</si>
  <si>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</si>
  <si>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</si>
  <si>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</si>
  <si>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7月任务</t>
  </si>
  <si>
    <t>14.5及以上销售</t>
  </si>
  <si>
    <t>14.5以下销售</t>
  </si>
  <si>
    <t>合计销售</t>
  </si>
  <si>
    <t>任务差异</t>
  </si>
  <si>
    <t>挑战金额</t>
  </si>
  <si>
    <t>合计奖励</t>
  </si>
  <si>
    <t>旗舰店</t>
  </si>
  <si>
    <t>旗舰片区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</si>
</sst>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&quot;￥&quot;#,##0.00_);[Red]\(&quot;￥&quot;#,##0.00\)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134"/>
    </font>
    <font>
      <sz val="10"/>
      <name val="Arial"/>
      <family val="2"/>
      <charset val="0"/>
    </font>
    <font>
      <b/>
      <sz val="10"/>
      <name val="Arial"/>
      <family val="2"/>
      <charset val="134"/>
    </font>
    <font>
      <b/>
      <sz val="10"/>
      <name val="Arial"/>
      <family val="2"/>
      <charset val="0"/>
    </font>
    <font>
      <sz val="10"/>
      <name val="Arial"/>
      <charset val="0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2" borderId="14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2" borderId="1" xfId="1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77" fontId="5" fillId="0" borderId="1" xfId="5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77" fontId="3" fillId="0" borderId="1" xfId="11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wrapText="1"/>
    </xf>
    <xf numFmtId="177" fontId="3" fillId="3" borderId="1" xfId="0" applyNumberFormat="1" applyFont="1" applyFill="1" applyBorder="1" applyAlignment="1">
      <alignment horizontal="left" vertical="top"/>
    </xf>
    <xf numFmtId="177" fontId="3" fillId="3" borderId="1" xfId="11" applyNumberFormat="1" applyFont="1" applyFill="1" applyBorder="1" applyAlignment="1">
      <alignment horizontal="left" vertical="center" wrapText="1"/>
    </xf>
    <xf numFmtId="1" fontId="5" fillId="0" borderId="1" xfId="48" applyNumberFormat="1" applyFont="1" applyFill="1" applyBorder="1" applyAlignment="1">
      <alignment horizontal="left" vertical="top"/>
    </xf>
    <xf numFmtId="0" fontId="5" fillId="0" borderId="1" xfId="48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3" fillId="4" borderId="1" xfId="1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77" fontId="3" fillId="4" borderId="1" xfId="11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left" vertical="top"/>
    </xf>
    <xf numFmtId="0" fontId="3" fillId="4" borderId="1" xfId="1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5" borderId="1" xfId="11" applyNumberFormat="1" applyFont="1" applyFill="1" applyBorder="1" applyAlignment="1">
      <alignment horizontal="center" vertical="top"/>
    </xf>
    <xf numFmtId="0" fontId="3" fillId="5" borderId="1" xfId="11" applyNumberFormat="1" applyFont="1" applyFill="1" applyBorder="1" applyAlignment="1">
      <alignment horizontal="center" vertical="top"/>
    </xf>
    <xf numFmtId="177" fontId="3" fillId="5" borderId="1" xfId="11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0" borderId="1" xfId="48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178" fontId="3" fillId="5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9" fontId="4" fillId="0" borderId="2" xfId="11" applyNumberFormat="1" applyFont="1" applyFill="1" applyBorder="1" applyAlignment="1">
      <alignment horizontal="center" vertical="center"/>
    </xf>
    <xf numFmtId="9" fontId="4" fillId="0" borderId="2" xfId="1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9" fontId="4" fillId="0" borderId="4" xfId="11" applyNumberFormat="1" applyFont="1" applyFill="1" applyBorder="1" applyAlignment="1">
      <alignment horizontal="center" vertical="center"/>
    </xf>
    <xf numFmtId="9" fontId="4" fillId="0" borderId="4" xfId="1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9" fontId="4" fillId="0" borderId="5" xfId="11" applyNumberFormat="1" applyFont="1" applyFill="1" applyBorder="1" applyAlignment="1">
      <alignment horizontal="center" vertical="center"/>
    </xf>
    <xf numFmtId="9" fontId="4" fillId="0" borderId="5" xfId="1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7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6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11" fillId="0" borderId="1" xfId="0" applyFont="1" applyFill="1" applyBorder="1" applyAlignment="1"/>
    <xf numFmtId="0" fontId="11" fillId="0" borderId="7" xfId="0" applyFont="1" applyFill="1" applyBorder="1" applyAlignment="1"/>
    <xf numFmtId="0" fontId="1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百分比 10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7329;&#29260;&#21697;&#31181;\7&#26376;&#37329;&#29260;\7&#26376;&#37329;&#29260;\7&#26376;&#37329;&#29260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7329;&#29260;&#21697;&#31181;\7&#26376;&#37329;&#29260;\7&#26376;&#37329;&#29260;&#21697;&#31181;&#26126;&#32454;&#34920;&#38376;&#24215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崔家店"/>
      <sheetName val="Sheet1"/>
      <sheetName val="补肾"/>
      <sheetName val="感冒总"/>
      <sheetName val="莲花+"/>
      <sheetName val="散列通"/>
      <sheetName val="Sheet8"/>
      <sheetName val="炎可宁+"/>
      <sheetName val="工零会"/>
      <sheetName val="Sheet11"/>
      <sheetName val="铁笛片"/>
      <sheetName val="Sheet13"/>
      <sheetName val="康复新液"/>
      <sheetName val="Sheet15"/>
      <sheetName val="藏药"/>
      <sheetName val="Sheet17"/>
      <sheetName val="藿香"/>
    </sheetNames>
    <sheetDataSet>
      <sheetData sheetId="0"/>
      <sheetData sheetId="1"/>
      <sheetData sheetId="2"/>
      <sheetData sheetId="3">
        <row r="1">
          <cell r="U1" t="str">
            <v>门店ID</v>
          </cell>
          <cell r="V1" t="str">
            <v>汇总</v>
          </cell>
        </row>
        <row r="2">
          <cell r="U2">
            <v>52</v>
          </cell>
          <cell r="V2">
            <v>4550.69</v>
          </cell>
        </row>
        <row r="3">
          <cell r="U3">
            <v>54</v>
          </cell>
          <cell r="V3">
            <v>7416.25</v>
          </cell>
        </row>
        <row r="4">
          <cell r="U4">
            <v>56</v>
          </cell>
          <cell r="V4">
            <v>6261.37</v>
          </cell>
        </row>
        <row r="5">
          <cell r="U5">
            <v>307</v>
          </cell>
          <cell r="V5">
            <v>44726.91</v>
          </cell>
        </row>
        <row r="6">
          <cell r="U6">
            <v>308</v>
          </cell>
          <cell r="V6">
            <v>4408.04</v>
          </cell>
        </row>
        <row r="7">
          <cell r="U7">
            <v>311</v>
          </cell>
          <cell r="V7">
            <v>5356.72</v>
          </cell>
        </row>
        <row r="8">
          <cell r="U8">
            <v>329</v>
          </cell>
          <cell r="V8">
            <v>2252.75</v>
          </cell>
        </row>
        <row r="9">
          <cell r="U9">
            <v>337</v>
          </cell>
          <cell r="V9">
            <v>11342.6</v>
          </cell>
        </row>
        <row r="10">
          <cell r="U10">
            <v>339</v>
          </cell>
          <cell r="V10">
            <v>5767.17</v>
          </cell>
        </row>
        <row r="11">
          <cell r="U11">
            <v>341</v>
          </cell>
          <cell r="V11">
            <v>14491.16</v>
          </cell>
        </row>
        <row r="12">
          <cell r="U12">
            <v>343</v>
          </cell>
          <cell r="V12">
            <v>15035.32</v>
          </cell>
        </row>
        <row r="13">
          <cell r="U13">
            <v>347</v>
          </cell>
          <cell r="V13">
            <v>956.1</v>
          </cell>
        </row>
        <row r="14">
          <cell r="U14">
            <v>349</v>
          </cell>
          <cell r="V14">
            <v>7342.07</v>
          </cell>
        </row>
        <row r="15">
          <cell r="U15">
            <v>351</v>
          </cell>
          <cell r="V15">
            <v>3077.02</v>
          </cell>
        </row>
        <row r="16">
          <cell r="U16">
            <v>355</v>
          </cell>
          <cell r="V16">
            <v>5891.47</v>
          </cell>
        </row>
        <row r="17">
          <cell r="U17">
            <v>357</v>
          </cell>
          <cell r="V17">
            <v>2511.44</v>
          </cell>
        </row>
        <row r="18">
          <cell r="U18">
            <v>359</v>
          </cell>
          <cell r="V18">
            <v>1694.08</v>
          </cell>
        </row>
        <row r="19">
          <cell r="U19">
            <v>365</v>
          </cell>
          <cell r="V19">
            <v>2366.5</v>
          </cell>
        </row>
        <row r="20">
          <cell r="U20">
            <v>367</v>
          </cell>
          <cell r="V20">
            <v>2520.19</v>
          </cell>
        </row>
        <row r="21">
          <cell r="U21">
            <v>371</v>
          </cell>
          <cell r="V21">
            <v>210</v>
          </cell>
        </row>
        <row r="22">
          <cell r="U22">
            <v>373</v>
          </cell>
          <cell r="V22">
            <v>7792.99</v>
          </cell>
        </row>
        <row r="23">
          <cell r="U23">
            <v>377</v>
          </cell>
          <cell r="V23">
            <v>2518.48</v>
          </cell>
        </row>
        <row r="24">
          <cell r="U24">
            <v>379</v>
          </cell>
          <cell r="V24">
            <v>3678.6</v>
          </cell>
        </row>
        <row r="25">
          <cell r="U25">
            <v>385</v>
          </cell>
          <cell r="V25">
            <v>3189.95</v>
          </cell>
        </row>
        <row r="26">
          <cell r="U26">
            <v>387</v>
          </cell>
          <cell r="V26">
            <v>6021</v>
          </cell>
        </row>
        <row r="27">
          <cell r="U27">
            <v>391</v>
          </cell>
          <cell r="V27">
            <v>3771.67</v>
          </cell>
        </row>
        <row r="28">
          <cell r="U28">
            <v>399</v>
          </cell>
          <cell r="V28">
            <v>3300.71</v>
          </cell>
        </row>
        <row r="29">
          <cell r="U29">
            <v>511</v>
          </cell>
          <cell r="V29">
            <v>2438.42</v>
          </cell>
        </row>
        <row r="30">
          <cell r="U30">
            <v>513</v>
          </cell>
          <cell r="V30">
            <v>5075.18</v>
          </cell>
        </row>
        <row r="31">
          <cell r="U31">
            <v>514</v>
          </cell>
          <cell r="V31">
            <v>2306.42</v>
          </cell>
        </row>
        <row r="32">
          <cell r="U32">
            <v>515</v>
          </cell>
          <cell r="V32">
            <v>3380.52</v>
          </cell>
        </row>
        <row r="33">
          <cell r="U33">
            <v>517</v>
          </cell>
          <cell r="V33">
            <v>4757.04</v>
          </cell>
        </row>
        <row r="34">
          <cell r="U34">
            <v>539</v>
          </cell>
          <cell r="V34">
            <v>2818.59</v>
          </cell>
        </row>
        <row r="35">
          <cell r="U35">
            <v>541</v>
          </cell>
          <cell r="V35">
            <v>2995.36</v>
          </cell>
        </row>
        <row r="36">
          <cell r="U36">
            <v>545</v>
          </cell>
          <cell r="V36">
            <v>5412.13</v>
          </cell>
        </row>
        <row r="37">
          <cell r="U37">
            <v>546</v>
          </cell>
          <cell r="V37">
            <v>3336.74</v>
          </cell>
        </row>
        <row r="38">
          <cell r="U38">
            <v>549</v>
          </cell>
          <cell r="V38">
            <v>2838.23</v>
          </cell>
        </row>
        <row r="39">
          <cell r="U39">
            <v>570</v>
          </cell>
          <cell r="V39">
            <v>1309.4</v>
          </cell>
        </row>
        <row r="40">
          <cell r="U40">
            <v>571</v>
          </cell>
          <cell r="V40">
            <v>2926.84</v>
          </cell>
        </row>
        <row r="41">
          <cell r="U41">
            <v>572</v>
          </cell>
          <cell r="V41">
            <v>2871.26</v>
          </cell>
        </row>
        <row r="42">
          <cell r="U42">
            <v>573</v>
          </cell>
          <cell r="V42">
            <v>1595.74</v>
          </cell>
        </row>
        <row r="43">
          <cell r="U43">
            <v>578</v>
          </cell>
          <cell r="V43">
            <v>1386.67</v>
          </cell>
        </row>
        <row r="44">
          <cell r="U44">
            <v>581</v>
          </cell>
          <cell r="V44">
            <v>3956.33</v>
          </cell>
        </row>
        <row r="45">
          <cell r="U45">
            <v>582</v>
          </cell>
          <cell r="V45">
            <v>1979.36</v>
          </cell>
        </row>
        <row r="46">
          <cell r="U46">
            <v>584</v>
          </cell>
          <cell r="V46">
            <v>848.86</v>
          </cell>
        </row>
        <row r="47">
          <cell r="U47">
            <v>585</v>
          </cell>
          <cell r="V47">
            <v>5253.12</v>
          </cell>
        </row>
        <row r="48">
          <cell r="U48">
            <v>587</v>
          </cell>
          <cell r="V48">
            <v>3835.74</v>
          </cell>
        </row>
        <row r="49">
          <cell r="U49">
            <v>591</v>
          </cell>
          <cell r="V49">
            <v>5279.56</v>
          </cell>
        </row>
        <row r="50">
          <cell r="U50">
            <v>594</v>
          </cell>
          <cell r="V50">
            <v>1782.69</v>
          </cell>
        </row>
        <row r="51">
          <cell r="U51">
            <v>598</v>
          </cell>
          <cell r="V51">
            <v>1664.16</v>
          </cell>
        </row>
        <row r="52">
          <cell r="U52">
            <v>704</v>
          </cell>
          <cell r="V52">
            <v>2369.81</v>
          </cell>
        </row>
        <row r="53">
          <cell r="U53">
            <v>706</v>
          </cell>
          <cell r="V53">
            <v>2371.69</v>
          </cell>
        </row>
        <row r="54">
          <cell r="U54">
            <v>707</v>
          </cell>
          <cell r="V54">
            <v>3098.87</v>
          </cell>
        </row>
        <row r="55">
          <cell r="U55">
            <v>709</v>
          </cell>
          <cell r="V55">
            <v>5897.01</v>
          </cell>
        </row>
        <row r="56">
          <cell r="U56">
            <v>710</v>
          </cell>
          <cell r="V56">
            <v>2196.49</v>
          </cell>
        </row>
        <row r="57">
          <cell r="U57">
            <v>712</v>
          </cell>
          <cell r="V57">
            <v>5424.97</v>
          </cell>
        </row>
        <row r="58">
          <cell r="U58">
            <v>713</v>
          </cell>
          <cell r="V58">
            <v>1922.27</v>
          </cell>
        </row>
        <row r="59">
          <cell r="U59">
            <v>716</v>
          </cell>
          <cell r="V59">
            <v>1852.1</v>
          </cell>
        </row>
        <row r="60">
          <cell r="U60">
            <v>717</v>
          </cell>
          <cell r="V60">
            <v>1597.01</v>
          </cell>
        </row>
        <row r="61">
          <cell r="U61">
            <v>718</v>
          </cell>
          <cell r="V61">
            <v>791.94</v>
          </cell>
        </row>
        <row r="62">
          <cell r="U62">
            <v>720</v>
          </cell>
          <cell r="V62">
            <v>4168.79</v>
          </cell>
        </row>
        <row r="63">
          <cell r="U63">
            <v>721</v>
          </cell>
          <cell r="V63">
            <v>2066.3</v>
          </cell>
        </row>
        <row r="64">
          <cell r="U64">
            <v>723</v>
          </cell>
          <cell r="V64">
            <v>1329.5</v>
          </cell>
        </row>
        <row r="65">
          <cell r="U65">
            <v>724</v>
          </cell>
          <cell r="V65">
            <v>2345.94</v>
          </cell>
        </row>
        <row r="66">
          <cell r="U66">
            <v>726</v>
          </cell>
          <cell r="V66">
            <v>3987.2</v>
          </cell>
        </row>
        <row r="67">
          <cell r="U67">
            <v>727</v>
          </cell>
          <cell r="V67">
            <v>2533.67</v>
          </cell>
        </row>
        <row r="68">
          <cell r="U68">
            <v>730</v>
          </cell>
          <cell r="V68">
            <v>7733.39</v>
          </cell>
        </row>
        <row r="69">
          <cell r="U69">
            <v>732</v>
          </cell>
          <cell r="V69">
            <v>2093.13</v>
          </cell>
        </row>
        <row r="70">
          <cell r="U70">
            <v>733</v>
          </cell>
          <cell r="V70">
            <v>1722.45</v>
          </cell>
        </row>
        <row r="71">
          <cell r="U71">
            <v>737</v>
          </cell>
          <cell r="V71">
            <v>2532.36</v>
          </cell>
        </row>
        <row r="72">
          <cell r="U72">
            <v>738</v>
          </cell>
          <cell r="V72">
            <v>3000.66</v>
          </cell>
        </row>
        <row r="73">
          <cell r="U73">
            <v>740</v>
          </cell>
          <cell r="V73">
            <v>3040.26</v>
          </cell>
        </row>
        <row r="74">
          <cell r="U74">
            <v>741</v>
          </cell>
          <cell r="V74">
            <v>783.11</v>
          </cell>
        </row>
        <row r="75">
          <cell r="U75">
            <v>742</v>
          </cell>
          <cell r="V75">
            <v>2506.86</v>
          </cell>
        </row>
        <row r="76">
          <cell r="U76">
            <v>743</v>
          </cell>
          <cell r="V76">
            <v>2737.94</v>
          </cell>
        </row>
        <row r="77">
          <cell r="U77">
            <v>744</v>
          </cell>
          <cell r="V77">
            <v>651.02</v>
          </cell>
        </row>
        <row r="78">
          <cell r="U78">
            <v>745</v>
          </cell>
          <cell r="V78">
            <v>3453.56</v>
          </cell>
        </row>
        <row r="79">
          <cell r="U79">
            <v>746</v>
          </cell>
          <cell r="V79">
            <v>1229.78</v>
          </cell>
        </row>
        <row r="80">
          <cell r="U80">
            <v>747</v>
          </cell>
          <cell r="V80">
            <v>2056.97</v>
          </cell>
        </row>
        <row r="81">
          <cell r="U81">
            <v>748</v>
          </cell>
          <cell r="V81">
            <v>2125.18</v>
          </cell>
        </row>
        <row r="82">
          <cell r="U82">
            <v>750</v>
          </cell>
          <cell r="V82">
            <v>3114.75</v>
          </cell>
        </row>
        <row r="83">
          <cell r="U83">
            <v>752</v>
          </cell>
          <cell r="V83">
            <v>1041.66</v>
          </cell>
        </row>
        <row r="84">
          <cell r="U84">
            <v>753</v>
          </cell>
          <cell r="V84">
            <v>802.51</v>
          </cell>
        </row>
        <row r="85">
          <cell r="U85">
            <v>754</v>
          </cell>
          <cell r="V85">
            <v>2720.87</v>
          </cell>
        </row>
        <row r="86">
          <cell r="U86">
            <v>755</v>
          </cell>
          <cell r="V86">
            <v>227</v>
          </cell>
        </row>
        <row r="87">
          <cell r="U87">
            <v>101453</v>
          </cell>
          <cell r="V87">
            <v>1325.62</v>
          </cell>
        </row>
        <row r="88">
          <cell r="U88">
            <v>102478</v>
          </cell>
          <cell r="V88">
            <v>352.74</v>
          </cell>
        </row>
        <row r="89">
          <cell r="U89">
            <v>102479</v>
          </cell>
          <cell r="V89">
            <v>359.1</v>
          </cell>
        </row>
        <row r="90">
          <cell r="U90">
            <v>102564</v>
          </cell>
          <cell r="V90">
            <v>909.69</v>
          </cell>
        </row>
        <row r="91">
          <cell r="U91">
            <v>102565</v>
          </cell>
          <cell r="V91">
            <v>1565.77</v>
          </cell>
        </row>
        <row r="92">
          <cell r="U92">
            <v>102567</v>
          </cell>
          <cell r="V92">
            <v>1518.7</v>
          </cell>
        </row>
        <row r="93">
          <cell r="U93">
            <v>102934</v>
          </cell>
          <cell r="V93">
            <v>1571.64</v>
          </cell>
        </row>
        <row r="94">
          <cell r="U94">
            <v>102935</v>
          </cell>
          <cell r="V94">
            <v>1239.22</v>
          </cell>
        </row>
        <row r="95">
          <cell r="U95">
            <v>103198</v>
          </cell>
          <cell r="V95">
            <v>846.6</v>
          </cell>
        </row>
        <row r="96">
          <cell r="U96">
            <v>103199</v>
          </cell>
          <cell r="V96">
            <v>560.21</v>
          </cell>
        </row>
        <row r="97">
          <cell r="U97">
            <v>103639</v>
          </cell>
          <cell r="V97">
            <v>270.5</v>
          </cell>
        </row>
        <row r="98">
          <cell r="U98" t="str">
            <v>总计</v>
          </cell>
          <cell r="V98">
            <v>346546.42</v>
          </cell>
        </row>
      </sheetData>
      <sheetData sheetId="4"/>
      <sheetData sheetId="5">
        <row r="1">
          <cell r="U1" t="str">
            <v>门店ID</v>
          </cell>
          <cell r="V1" t="str">
            <v>汇总</v>
          </cell>
        </row>
        <row r="2">
          <cell r="U2">
            <v>52</v>
          </cell>
          <cell r="V2">
            <v>32</v>
          </cell>
        </row>
        <row r="3">
          <cell r="U3">
            <v>54</v>
          </cell>
          <cell r="V3">
            <v>35</v>
          </cell>
        </row>
        <row r="4">
          <cell r="U4">
            <v>56</v>
          </cell>
          <cell r="V4">
            <v>24</v>
          </cell>
        </row>
        <row r="5">
          <cell r="U5">
            <v>307</v>
          </cell>
          <cell r="V5">
            <v>400</v>
          </cell>
        </row>
        <row r="6">
          <cell r="U6">
            <v>308</v>
          </cell>
          <cell r="V6">
            <v>39</v>
          </cell>
        </row>
        <row r="7">
          <cell r="U7">
            <v>329</v>
          </cell>
          <cell r="V7">
            <v>12</v>
          </cell>
        </row>
        <row r="8">
          <cell r="U8">
            <v>337</v>
          </cell>
          <cell r="V8">
            <v>171</v>
          </cell>
        </row>
        <row r="9">
          <cell r="U9">
            <v>339</v>
          </cell>
          <cell r="V9">
            <v>10</v>
          </cell>
        </row>
        <row r="10">
          <cell r="U10">
            <v>341</v>
          </cell>
          <cell r="V10">
            <v>42</v>
          </cell>
        </row>
        <row r="11">
          <cell r="U11">
            <v>343</v>
          </cell>
          <cell r="V11">
            <v>109</v>
          </cell>
        </row>
        <row r="12">
          <cell r="U12">
            <v>347</v>
          </cell>
          <cell r="V12">
            <v>62</v>
          </cell>
        </row>
        <row r="13">
          <cell r="U13">
            <v>349</v>
          </cell>
          <cell r="V13">
            <v>80</v>
          </cell>
        </row>
        <row r="14">
          <cell r="U14">
            <v>351</v>
          </cell>
          <cell r="V14">
            <v>34</v>
          </cell>
        </row>
        <row r="15">
          <cell r="U15">
            <v>355</v>
          </cell>
          <cell r="V15">
            <v>60</v>
          </cell>
        </row>
        <row r="16">
          <cell r="U16">
            <v>357</v>
          </cell>
          <cell r="V16">
            <v>48</v>
          </cell>
        </row>
        <row r="17">
          <cell r="U17">
            <v>359</v>
          </cell>
          <cell r="V17">
            <v>104</v>
          </cell>
        </row>
        <row r="18">
          <cell r="U18">
            <v>365</v>
          </cell>
          <cell r="V18">
            <v>40</v>
          </cell>
        </row>
        <row r="19">
          <cell r="U19">
            <v>367</v>
          </cell>
          <cell r="V19">
            <v>32</v>
          </cell>
        </row>
        <row r="20">
          <cell r="U20">
            <v>371</v>
          </cell>
          <cell r="V20">
            <v>14</v>
          </cell>
        </row>
        <row r="21">
          <cell r="U21">
            <v>373</v>
          </cell>
          <cell r="V21">
            <v>65</v>
          </cell>
        </row>
        <row r="22">
          <cell r="U22">
            <v>377</v>
          </cell>
          <cell r="V22">
            <v>64</v>
          </cell>
        </row>
        <row r="23">
          <cell r="U23">
            <v>379</v>
          </cell>
          <cell r="V23">
            <v>44</v>
          </cell>
        </row>
        <row r="24">
          <cell r="U24">
            <v>385</v>
          </cell>
          <cell r="V24">
            <v>20</v>
          </cell>
        </row>
        <row r="25">
          <cell r="U25">
            <v>387</v>
          </cell>
          <cell r="V25">
            <v>56</v>
          </cell>
        </row>
        <row r="26">
          <cell r="U26">
            <v>391</v>
          </cell>
          <cell r="V26">
            <v>72</v>
          </cell>
        </row>
        <row r="27">
          <cell r="U27">
            <v>399</v>
          </cell>
          <cell r="V27">
            <v>66</v>
          </cell>
        </row>
        <row r="28">
          <cell r="U28">
            <v>511</v>
          </cell>
          <cell r="V28">
            <v>78</v>
          </cell>
        </row>
        <row r="29">
          <cell r="U29">
            <v>513</v>
          </cell>
          <cell r="V29">
            <v>59</v>
          </cell>
        </row>
        <row r="30">
          <cell r="U30">
            <v>514</v>
          </cell>
          <cell r="V30">
            <v>63</v>
          </cell>
        </row>
        <row r="31">
          <cell r="U31">
            <v>515</v>
          </cell>
          <cell r="V31">
            <v>37</v>
          </cell>
        </row>
        <row r="32">
          <cell r="U32">
            <v>517</v>
          </cell>
          <cell r="V32">
            <v>80</v>
          </cell>
        </row>
        <row r="33">
          <cell r="U33">
            <v>539</v>
          </cell>
          <cell r="V33">
            <v>17</v>
          </cell>
        </row>
        <row r="34">
          <cell r="U34">
            <v>541</v>
          </cell>
          <cell r="V34">
            <v>124</v>
          </cell>
        </row>
        <row r="35">
          <cell r="U35">
            <v>545</v>
          </cell>
          <cell r="V35">
            <v>31</v>
          </cell>
        </row>
        <row r="36">
          <cell r="U36">
            <v>546</v>
          </cell>
          <cell r="V36">
            <v>83</v>
          </cell>
        </row>
        <row r="37">
          <cell r="U37">
            <v>549</v>
          </cell>
          <cell r="V37">
            <v>21</v>
          </cell>
        </row>
        <row r="38">
          <cell r="U38">
            <v>570</v>
          </cell>
          <cell r="V38">
            <v>25</v>
          </cell>
        </row>
        <row r="39">
          <cell r="U39">
            <v>571</v>
          </cell>
          <cell r="V39">
            <v>174</v>
          </cell>
        </row>
        <row r="40">
          <cell r="U40">
            <v>572</v>
          </cell>
          <cell r="V40">
            <v>14</v>
          </cell>
        </row>
        <row r="41">
          <cell r="U41">
            <v>573</v>
          </cell>
          <cell r="V41">
            <v>69</v>
          </cell>
        </row>
        <row r="42">
          <cell r="U42">
            <v>578</v>
          </cell>
          <cell r="V42">
            <v>80</v>
          </cell>
        </row>
        <row r="43">
          <cell r="U43">
            <v>581</v>
          </cell>
          <cell r="V43">
            <v>112</v>
          </cell>
        </row>
        <row r="44">
          <cell r="U44">
            <v>582</v>
          </cell>
          <cell r="V44">
            <v>60</v>
          </cell>
        </row>
        <row r="45">
          <cell r="U45">
            <v>584</v>
          </cell>
          <cell r="V45">
            <v>34</v>
          </cell>
        </row>
        <row r="46">
          <cell r="U46">
            <v>585</v>
          </cell>
          <cell r="V46">
            <v>104</v>
          </cell>
        </row>
        <row r="47">
          <cell r="U47">
            <v>587</v>
          </cell>
          <cell r="V47">
            <v>42</v>
          </cell>
        </row>
        <row r="48">
          <cell r="U48">
            <v>591</v>
          </cell>
          <cell r="V48">
            <v>49</v>
          </cell>
        </row>
        <row r="49">
          <cell r="U49">
            <v>594</v>
          </cell>
          <cell r="V49">
            <v>17</v>
          </cell>
        </row>
        <row r="50">
          <cell r="U50">
            <v>598</v>
          </cell>
          <cell r="V50">
            <v>78</v>
          </cell>
        </row>
        <row r="51">
          <cell r="U51">
            <v>704</v>
          </cell>
          <cell r="V51">
            <v>24</v>
          </cell>
        </row>
        <row r="52">
          <cell r="U52">
            <v>706</v>
          </cell>
          <cell r="V52">
            <v>5</v>
          </cell>
        </row>
        <row r="53">
          <cell r="U53">
            <v>707</v>
          </cell>
          <cell r="V53">
            <v>61</v>
          </cell>
        </row>
        <row r="54">
          <cell r="U54">
            <v>709</v>
          </cell>
          <cell r="V54">
            <v>49</v>
          </cell>
        </row>
        <row r="55">
          <cell r="U55">
            <v>710</v>
          </cell>
          <cell r="V55">
            <v>18</v>
          </cell>
        </row>
        <row r="56">
          <cell r="U56">
            <v>712</v>
          </cell>
          <cell r="V56">
            <v>111</v>
          </cell>
        </row>
        <row r="57">
          <cell r="U57">
            <v>713</v>
          </cell>
          <cell r="V57">
            <v>6</v>
          </cell>
        </row>
        <row r="58">
          <cell r="U58">
            <v>716</v>
          </cell>
          <cell r="V58">
            <v>19</v>
          </cell>
        </row>
        <row r="59">
          <cell r="U59">
            <v>717</v>
          </cell>
          <cell r="V59">
            <v>18</v>
          </cell>
        </row>
        <row r="60">
          <cell r="U60">
            <v>718</v>
          </cell>
          <cell r="V60">
            <v>10</v>
          </cell>
        </row>
        <row r="61">
          <cell r="U61">
            <v>720</v>
          </cell>
          <cell r="V61">
            <v>17</v>
          </cell>
        </row>
        <row r="62">
          <cell r="U62">
            <v>721</v>
          </cell>
          <cell r="V62">
            <v>57</v>
          </cell>
        </row>
        <row r="63">
          <cell r="U63">
            <v>723</v>
          </cell>
          <cell r="V63">
            <v>21</v>
          </cell>
        </row>
        <row r="64">
          <cell r="U64">
            <v>724</v>
          </cell>
          <cell r="V64">
            <v>122</v>
          </cell>
        </row>
        <row r="65">
          <cell r="U65">
            <v>726</v>
          </cell>
          <cell r="V65">
            <v>76</v>
          </cell>
        </row>
        <row r="66">
          <cell r="U66">
            <v>727</v>
          </cell>
          <cell r="V66">
            <v>42</v>
          </cell>
        </row>
        <row r="67">
          <cell r="U67">
            <v>730</v>
          </cell>
          <cell r="V67">
            <v>42</v>
          </cell>
        </row>
        <row r="68">
          <cell r="U68">
            <v>732</v>
          </cell>
          <cell r="V68">
            <v>31</v>
          </cell>
        </row>
        <row r="69">
          <cell r="U69">
            <v>733</v>
          </cell>
          <cell r="V69">
            <v>28</v>
          </cell>
        </row>
        <row r="70">
          <cell r="U70">
            <v>737</v>
          </cell>
          <cell r="V70">
            <v>127</v>
          </cell>
        </row>
        <row r="71">
          <cell r="U71">
            <v>738</v>
          </cell>
          <cell r="V71">
            <v>25</v>
          </cell>
        </row>
        <row r="72">
          <cell r="U72">
            <v>740</v>
          </cell>
          <cell r="V72">
            <v>21</v>
          </cell>
        </row>
        <row r="73">
          <cell r="U73">
            <v>741</v>
          </cell>
          <cell r="V73">
            <v>23</v>
          </cell>
        </row>
        <row r="74">
          <cell r="U74">
            <v>742</v>
          </cell>
          <cell r="V74">
            <v>66</v>
          </cell>
        </row>
        <row r="75">
          <cell r="U75">
            <v>743</v>
          </cell>
          <cell r="V75">
            <v>50</v>
          </cell>
        </row>
        <row r="76">
          <cell r="U76">
            <v>744</v>
          </cell>
          <cell r="V76">
            <v>65</v>
          </cell>
        </row>
        <row r="77">
          <cell r="U77">
            <v>745</v>
          </cell>
          <cell r="V77">
            <v>49</v>
          </cell>
        </row>
        <row r="78">
          <cell r="U78">
            <v>746</v>
          </cell>
          <cell r="V78">
            <v>32</v>
          </cell>
        </row>
        <row r="79">
          <cell r="U79">
            <v>747</v>
          </cell>
          <cell r="V79">
            <v>12</v>
          </cell>
        </row>
        <row r="80">
          <cell r="U80">
            <v>748</v>
          </cell>
          <cell r="V80">
            <v>30</v>
          </cell>
        </row>
        <row r="81">
          <cell r="U81">
            <v>750</v>
          </cell>
          <cell r="V81">
            <v>188</v>
          </cell>
        </row>
        <row r="82">
          <cell r="U82">
            <v>752</v>
          </cell>
          <cell r="V82">
            <v>21</v>
          </cell>
        </row>
        <row r="83">
          <cell r="U83">
            <v>753</v>
          </cell>
          <cell r="V83">
            <v>26</v>
          </cell>
        </row>
        <row r="84">
          <cell r="U84">
            <v>754</v>
          </cell>
          <cell r="V84">
            <v>58</v>
          </cell>
        </row>
        <row r="85">
          <cell r="U85">
            <v>755</v>
          </cell>
          <cell r="V85">
            <v>14</v>
          </cell>
        </row>
        <row r="86">
          <cell r="U86">
            <v>101453</v>
          </cell>
          <cell r="V86">
            <v>55</v>
          </cell>
        </row>
        <row r="87">
          <cell r="U87">
            <v>102478</v>
          </cell>
          <cell r="V87">
            <v>13</v>
          </cell>
        </row>
        <row r="88">
          <cell r="U88">
            <v>102479</v>
          </cell>
          <cell r="V88">
            <v>7</v>
          </cell>
        </row>
        <row r="89">
          <cell r="U89">
            <v>102564</v>
          </cell>
          <cell r="V89">
            <v>20</v>
          </cell>
        </row>
        <row r="90">
          <cell r="U90">
            <v>102565</v>
          </cell>
          <cell r="V90">
            <v>35</v>
          </cell>
        </row>
        <row r="91">
          <cell r="U91">
            <v>102567</v>
          </cell>
          <cell r="V91">
            <v>4</v>
          </cell>
        </row>
        <row r="92">
          <cell r="U92">
            <v>102934</v>
          </cell>
          <cell r="V92">
            <v>22</v>
          </cell>
        </row>
        <row r="93">
          <cell r="U93">
            <v>102935</v>
          </cell>
          <cell r="V93">
            <v>28</v>
          </cell>
        </row>
        <row r="94">
          <cell r="U94">
            <v>103198</v>
          </cell>
          <cell r="V94">
            <v>22</v>
          </cell>
        </row>
        <row r="95">
          <cell r="U95">
            <v>103199</v>
          </cell>
          <cell r="V95">
            <v>26</v>
          </cell>
        </row>
        <row r="96">
          <cell r="U96">
            <v>103639</v>
          </cell>
          <cell r="V96">
            <v>31</v>
          </cell>
        </row>
        <row r="97">
          <cell r="U97" t="str">
            <v>总计</v>
          </cell>
          <cell r="V97">
            <v>5013</v>
          </cell>
        </row>
      </sheetData>
      <sheetData sheetId="6">
        <row r="1">
          <cell r="R1" t="str">
            <v>门店ID</v>
          </cell>
          <cell r="S1" t="str">
            <v>汇总</v>
          </cell>
        </row>
        <row r="2">
          <cell r="R2">
            <v>52</v>
          </cell>
          <cell r="S2">
            <v>3</v>
          </cell>
        </row>
        <row r="3">
          <cell r="R3">
            <v>54</v>
          </cell>
          <cell r="S3">
            <v>1</v>
          </cell>
        </row>
        <row r="4">
          <cell r="R4">
            <v>56</v>
          </cell>
          <cell r="S4">
            <v>6</v>
          </cell>
        </row>
        <row r="5">
          <cell r="R5">
            <v>307</v>
          </cell>
          <cell r="S5">
            <v>75</v>
          </cell>
        </row>
        <row r="6">
          <cell r="R6">
            <v>308</v>
          </cell>
          <cell r="S6">
            <v>18</v>
          </cell>
        </row>
        <row r="7">
          <cell r="R7">
            <v>311</v>
          </cell>
          <cell r="S7">
            <v>7</v>
          </cell>
        </row>
        <row r="8">
          <cell r="R8">
            <v>329</v>
          </cell>
          <cell r="S8">
            <v>12</v>
          </cell>
        </row>
        <row r="9">
          <cell r="R9">
            <v>337</v>
          </cell>
          <cell r="S9">
            <v>26</v>
          </cell>
        </row>
        <row r="10">
          <cell r="R10">
            <v>339</v>
          </cell>
          <cell r="S10">
            <v>3</v>
          </cell>
        </row>
        <row r="11">
          <cell r="R11">
            <v>341</v>
          </cell>
          <cell r="S11">
            <v>15</v>
          </cell>
        </row>
        <row r="12">
          <cell r="R12">
            <v>343</v>
          </cell>
          <cell r="S12">
            <v>21</v>
          </cell>
        </row>
        <row r="13">
          <cell r="R13">
            <v>347</v>
          </cell>
          <cell r="S13">
            <v>8</v>
          </cell>
        </row>
        <row r="14">
          <cell r="R14">
            <v>349</v>
          </cell>
          <cell r="S14">
            <v>30</v>
          </cell>
        </row>
        <row r="15">
          <cell r="R15">
            <v>351</v>
          </cell>
          <cell r="S15">
            <v>6</v>
          </cell>
        </row>
        <row r="16">
          <cell r="R16">
            <v>355</v>
          </cell>
          <cell r="S16">
            <v>15</v>
          </cell>
        </row>
        <row r="17">
          <cell r="R17">
            <v>357</v>
          </cell>
          <cell r="S17">
            <v>9</v>
          </cell>
        </row>
        <row r="18">
          <cell r="R18">
            <v>359</v>
          </cell>
          <cell r="S18">
            <v>18</v>
          </cell>
        </row>
        <row r="19">
          <cell r="R19">
            <v>365</v>
          </cell>
          <cell r="S19">
            <v>17</v>
          </cell>
        </row>
        <row r="20">
          <cell r="R20">
            <v>367</v>
          </cell>
          <cell r="S20">
            <v>8</v>
          </cell>
        </row>
        <row r="21">
          <cell r="R21">
            <v>371</v>
          </cell>
          <cell r="S21">
            <v>3</v>
          </cell>
        </row>
        <row r="22">
          <cell r="R22">
            <v>373</v>
          </cell>
          <cell r="S22">
            <v>24</v>
          </cell>
        </row>
        <row r="23">
          <cell r="R23">
            <v>377</v>
          </cell>
          <cell r="S23">
            <v>17</v>
          </cell>
        </row>
        <row r="24">
          <cell r="R24">
            <v>379</v>
          </cell>
          <cell r="S24">
            <v>15</v>
          </cell>
        </row>
        <row r="25">
          <cell r="R25">
            <v>385</v>
          </cell>
          <cell r="S25">
            <v>11</v>
          </cell>
        </row>
        <row r="26">
          <cell r="R26">
            <v>387</v>
          </cell>
          <cell r="S26">
            <v>28</v>
          </cell>
        </row>
        <row r="27">
          <cell r="R27">
            <v>391</v>
          </cell>
          <cell r="S27">
            <v>16</v>
          </cell>
        </row>
        <row r="28">
          <cell r="R28">
            <v>399</v>
          </cell>
          <cell r="S28">
            <v>5</v>
          </cell>
        </row>
        <row r="29">
          <cell r="R29">
            <v>511</v>
          </cell>
          <cell r="S29">
            <v>7</v>
          </cell>
        </row>
        <row r="30">
          <cell r="R30">
            <v>513</v>
          </cell>
          <cell r="S30">
            <v>21</v>
          </cell>
        </row>
        <row r="31">
          <cell r="R31">
            <v>514</v>
          </cell>
          <cell r="S31">
            <v>15</v>
          </cell>
        </row>
        <row r="32">
          <cell r="R32">
            <v>515</v>
          </cell>
          <cell r="S32">
            <v>18</v>
          </cell>
        </row>
        <row r="33">
          <cell r="R33">
            <v>517</v>
          </cell>
          <cell r="S33">
            <v>10</v>
          </cell>
        </row>
        <row r="34">
          <cell r="R34">
            <v>539</v>
          </cell>
          <cell r="S34">
            <v>2</v>
          </cell>
        </row>
        <row r="35">
          <cell r="R35">
            <v>541</v>
          </cell>
          <cell r="S35">
            <v>15</v>
          </cell>
        </row>
        <row r="36">
          <cell r="R36">
            <v>545</v>
          </cell>
          <cell r="S36">
            <v>3</v>
          </cell>
        </row>
        <row r="37">
          <cell r="R37">
            <v>546</v>
          </cell>
          <cell r="S37">
            <v>35</v>
          </cell>
        </row>
        <row r="38">
          <cell r="R38">
            <v>549</v>
          </cell>
          <cell r="S38">
            <v>4</v>
          </cell>
        </row>
        <row r="39">
          <cell r="R39">
            <v>570</v>
          </cell>
          <cell r="S39">
            <v>18</v>
          </cell>
        </row>
        <row r="40">
          <cell r="R40">
            <v>571</v>
          </cell>
          <cell r="S40">
            <v>42</v>
          </cell>
        </row>
        <row r="41">
          <cell r="R41">
            <v>572</v>
          </cell>
          <cell r="S41">
            <v>11</v>
          </cell>
        </row>
        <row r="42">
          <cell r="R42">
            <v>573</v>
          </cell>
          <cell r="S42">
            <v>14</v>
          </cell>
        </row>
        <row r="43">
          <cell r="R43">
            <v>578</v>
          </cell>
          <cell r="S43">
            <v>21</v>
          </cell>
        </row>
        <row r="44">
          <cell r="R44">
            <v>581</v>
          </cell>
          <cell r="S44">
            <v>44</v>
          </cell>
        </row>
        <row r="45">
          <cell r="R45">
            <v>582</v>
          </cell>
          <cell r="S45">
            <v>24</v>
          </cell>
        </row>
        <row r="46">
          <cell r="R46">
            <v>584</v>
          </cell>
          <cell r="S46">
            <v>10</v>
          </cell>
        </row>
        <row r="47">
          <cell r="R47">
            <v>585</v>
          </cell>
          <cell r="S47">
            <v>30</v>
          </cell>
        </row>
        <row r="48">
          <cell r="R48">
            <v>587</v>
          </cell>
          <cell r="S48">
            <v>18</v>
          </cell>
        </row>
        <row r="49">
          <cell r="R49">
            <v>591</v>
          </cell>
          <cell r="S49">
            <v>14</v>
          </cell>
        </row>
        <row r="50">
          <cell r="R50">
            <v>594</v>
          </cell>
          <cell r="S50">
            <v>4</v>
          </cell>
        </row>
        <row r="51">
          <cell r="R51">
            <v>598</v>
          </cell>
          <cell r="S51">
            <v>30</v>
          </cell>
        </row>
        <row r="52">
          <cell r="R52">
            <v>704</v>
          </cell>
          <cell r="S52">
            <v>5</v>
          </cell>
        </row>
        <row r="53">
          <cell r="R53">
            <v>706</v>
          </cell>
          <cell r="S53">
            <v>3</v>
          </cell>
        </row>
        <row r="54">
          <cell r="R54">
            <v>707</v>
          </cell>
          <cell r="S54">
            <v>25</v>
          </cell>
        </row>
        <row r="55">
          <cell r="R55">
            <v>709</v>
          </cell>
          <cell r="S55">
            <v>11</v>
          </cell>
        </row>
        <row r="56">
          <cell r="R56">
            <v>710</v>
          </cell>
          <cell r="S56">
            <v>7</v>
          </cell>
        </row>
        <row r="57">
          <cell r="R57">
            <v>712</v>
          </cell>
          <cell r="S57">
            <v>32</v>
          </cell>
        </row>
        <row r="58">
          <cell r="R58">
            <v>713</v>
          </cell>
          <cell r="S58">
            <v>8</v>
          </cell>
        </row>
        <row r="59">
          <cell r="R59">
            <v>716</v>
          </cell>
          <cell r="S59">
            <v>8</v>
          </cell>
        </row>
        <row r="60">
          <cell r="R60">
            <v>717</v>
          </cell>
          <cell r="S60">
            <v>8</v>
          </cell>
        </row>
        <row r="61">
          <cell r="R61">
            <v>718</v>
          </cell>
          <cell r="S61">
            <v>10</v>
          </cell>
        </row>
        <row r="62">
          <cell r="R62">
            <v>720</v>
          </cell>
          <cell r="S62">
            <v>7</v>
          </cell>
        </row>
        <row r="63">
          <cell r="R63">
            <v>721</v>
          </cell>
          <cell r="S63">
            <v>18</v>
          </cell>
        </row>
        <row r="64">
          <cell r="R64">
            <v>723</v>
          </cell>
          <cell r="S64">
            <v>10</v>
          </cell>
        </row>
        <row r="65">
          <cell r="R65">
            <v>724</v>
          </cell>
          <cell r="S65">
            <v>30</v>
          </cell>
        </row>
        <row r="66">
          <cell r="R66">
            <v>726</v>
          </cell>
          <cell r="S66">
            <v>47</v>
          </cell>
        </row>
        <row r="67">
          <cell r="R67">
            <v>727</v>
          </cell>
          <cell r="S67">
            <v>8</v>
          </cell>
        </row>
        <row r="68">
          <cell r="R68">
            <v>730</v>
          </cell>
          <cell r="S68">
            <v>31</v>
          </cell>
        </row>
        <row r="69">
          <cell r="R69">
            <v>732</v>
          </cell>
          <cell r="S69">
            <v>14</v>
          </cell>
        </row>
        <row r="70">
          <cell r="R70">
            <v>733</v>
          </cell>
          <cell r="S70">
            <v>11</v>
          </cell>
        </row>
        <row r="71">
          <cell r="R71">
            <v>737</v>
          </cell>
          <cell r="S71">
            <v>27</v>
          </cell>
        </row>
        <row r="72">
          <cell r="R72">
            <v>740</v>
          </cell>
          <cell r="S72">
            <v>15</v>
          </cell>
        </row>
        <row r="73">
          <cell r="R73">
            <v>741</v>
          </cell>
          <cell r="S73">
            <v>6</v>
          </cell>
        </row>
        <row r="74">
          <cell r="R74">
            <v>742</v>
          </cell>
          <cell r="S74">
            <v>17</v>
          </cell>
        </row>
        <row r="75">
          <cell r="R75">
            <v>743</v>
          </cell>
          <cell r="S75">
            <v>17</v>
          </cell>
        </row>
        <row r="76">
          <cell r="R76">
            <v>744</v>
          </cell>
          <cell r="S76">
            <v>15</v>
          </cell>
        </row>
        <row r="77">
          <cell r="R77">
            <v>745</v>
          </cell>
          <cell r="S77">
            <v>19</v>
          </cell>
        </row>
        <row r="78">
          <cell r="R78">
            <v>746</v>
          </cell>
          <cell r="S78">
            <v>3</v>
          </cell>
        </row>
        <row r="79">
          <cell r="R79">
            <v>747</v>
          </cell>
          <cell r="S79">
            <v>9</v>
          </cell>
        </row>
        <row r="80">
          <cell r="R80">
            <v>748</v>
          </cell>
          <cell r="S80">
            <v>4</v>
          </cell>
        </row>
        <row r="81">
          <cell r="R81">
            <v>750</v>
          </cell>
          <cell r="S81">
            <v>47</v>
          </cell>
        </row>
        <row r="82">
          <cell r="R82">
            <v>752</v>
          </cell>
          <cell r="S82">
            <v>6</v>
          </cell>
        </row>
        <row r="83">
          <cell r="R83">
            <v>753</v>
          </cell>
          <cell r="S83">
            <v>7</v>
          </cell>
        </row>
        <row r="84">
          <cell r="R84">
            <v>754</v>
          </cell>
          <cell r="S84">
            <v>15</v>
          </cell>
        </row>
        <row r="85">
          <cell r="R85">
            <v>755</v>
          </cell>
          <cell r="S85">
            <v>4</v>
          </cell>
        </row>
        <row r="86">
          <cell r="R86">
            <v>101453</v>
          </cell>
          <cell r="S86">
            <v>12</v>
          </cell>
        </row>
        <row r="87">
          <cell r="R87">
            <v>102478</v>
          </cell>
          <cell r="S87">
            <v>3</v>
          </cell>
        </row>
        <row r="88">
          <cell r="R88">
            <v>102479</v>
          </cell>
          <cell r="S88">
            <v>15</v>
          </cell>
        </row>
        <row r="89">
          <cell r="R89">
            <v>102564</v>
          </cell>
          <cell r="S89">
            <v>4</v>
          </cell>
        </row>
        <row r="90">
          <cell r="R90">
            <v>102565</v>
          </cell>
          <cell r="S90">
            <v>19</v>
          </cell>
        </row>
        <row r="91">
          <cell r="R91">
            <v>102567</v>
          </cell>
          <cell r="S91">
            <v>3</v>
          </cell>
        </row>
        <row r="92">
          <cell r="R92">
            <v>102934</v>
          </cell>
          <cell r="S92">
            <v>13</v>
          </cell>
        </row>
        <row r="93">
          <cell r="R93">
            <v>102935</v>
          </cell>
          <cell r="S93">
            <v>10</v>
          </cell>
        </row>
        <row r="94">
          <cell r="R94">
            <v>103198</v>
          </cell>
          <cell r="S94">
            <v>17</v>
          </cell>
        </row>
        <row r="95">
          <cell r="R95">
            <v>103199</v>
          </cell>
          <cell r="S95">
            <v>16</v>
          </cell>
        </row>
        <row r="96">
          <cell r="R96">
            <v>103639</v>
          </cell>
          <cell r="S96">
            <v>8</v>
          </cell>
        </row>
        <row r="97">
          <cell r="R97" t="str">
            <v>总计</v>
          </cell>
          <cell r="S97">
            <v>1451</v>
          </cell>
        </row>
      </sheetData>
      <sheetData sheetId="7"/>
      <sheetData sheetId="8">
        <row r="1">
          <cell r="U1" t="str">
            <v>门店ID</v>
          </cell>
          <cell r="V1" t="str">
            <v>汇总</v>
          </cell>
        </row>
        <row r="2">
          <cell r="U2">
            <v>52</v>
          </cell>
          <cell r="V2">
            <v>18</v>
          </cell>
        </row>
        <row r="3">
          <cell r="U3">
            <v>54</v>
          </cell>
          <cell r="V3">
            <v>24</v>
          </cell>
        </row>
        <row r="4">
          <cell r="U4">
            <v>56</v>
          </cell>
          <cell r="V4">
            <v>37</v>
          </cell>
        </row>
        <row r="5">
          <cell r="U5">
            <v>307</v>
          </cell>
          <cell r="V5">
            <v>262</v>
          </cell>
        </row>
        <row r="6">
          <cell r="U6">
            <v>308</v>
          </cell>
          <cell r="V6">
            <v>11</v>
          </cell>
        </row>
        <row r="7">
          <cell r="U7">
            <v>311</v>
          </cell>
          <cell r="V7">
            <v>3</v>
          </cell>
        </row>
        <row r="8">
          <cell r="U8">
            <v>329</v>
          </cell>
          <cell r="V8">
            <v>11</v>
          </cell>
        </row>
        <row r="9">
          <cell r="U9">
            <v>337</v>
          </cell>
          <cell r="V9">
            <v>535</v>
          </cell>
        </row>
        <row r="10">
          <cell r="U10">
            <v>339</v>
          </cell>
          <cell r="V10">
            <v>4</v>
          </cell>
        </row>
        <row r="11">
          <cell r="U11">
            <v>341</v>
          </cell>
          <cell r="V11">
            <v>130</v>
          </cell>
        </row>
        <row r="12">
          <cell r="U12">
            <v>343</v>
          </cell>
          <cell r="V12">
            <v>74</v>
          </cell>
        </row>
        <row r="13">
          <cell r="U13">
            <v>347</v>
          </cell>
          <cell r="V13">
            <v>18</v>
          </cell>
        </row>
        <row r="14">
          <cell r="U14">
            <v>349</v>
          </cell>
          <cell r="V14">
            <v>211</v>
          </cell>
        </row>
        <row r="15">
          <cell r="U15">
            <v>351</v>
          </cell>
          <cell r="V15">
            <v>14</v>
          </cell>
        </row>
        <row r="16">
          <cell r="U16">
            <v>355</v>
          </cell>
          <cell r="V16">
            <v>66</v>
          </cell>
        </row>
        <row r="17">
          <cell r="U17">
            <v>357</v>
          </cell>
          <cell r="V17">
            <v>37</v>
          </cell>
        </row>
        <row r="18">
          <cell r="U18">
            <v>359</v>
          </cell>
          <cell r="V18">
            <v>14</v>
          </cell>
        </row>
        <row r="19">
          <cell r="U19">
            <v>365</v>
          </cell>
          <cell r="V19">
            <v>39</v>
          </cell>
        </row>
        <row r="20">
          <cell r="U20">
            <v>367</v>
          </cell>
          <cell r="V20">
            <v>44</v>
          </cell>
        </row>
        <row r="21">
          <cell r="U21">
            <v>371</v>
          </cell>
          <cell r="V21">
            <v>2</v>
          </cell>
        </row>
        <row r="22">
          <cell r="U22">
            <v>373</v>
          </cell>
          <cell r="V22">
            <v>23</v>
          </cell>
        </row>
        <row r="23">
          <cell r="U23">
            <v>377</v>
          </cell>
          <cell r="V23">
            <v>35</v>
          </cell>
        </row>
        <row r="24">
          <cell r="U24">
            <v>379</v>
          </cell>
          <cell r="V24">
            <v>32</v>
          </cell>
        </row>
        <row r="25">
          <cell r="U25">
            <v>385</v>
          </cell>
          <cell r="V25">
            <v>18</v>
          </cell>
        </row>
        <row r="26">
          <cell r="U26">
            <v>387</v>
          </cell>
          <cell r="V26">
            <v>59</v>
          </cell>
        </row>
        <row r="27">
          <cell r="U27">
            <v>391</v>
          </cell>
          <cell r="V27">
            <v>105</v>
          </cell>
        </row>
        <row r="28">
          <cell r="U28">
            <v>399</v>
          </cell>
          <cell r="V28">
            <v>62</v>
          </cell>
        </row>
        <row r="29">
          <cell r="U29">
            <v>511</v>
          </cell>
          <cell r="V29">
            <v>22</v>
          </cell>
        </row>
        <row r="30">
          <cell r="U30">
            <v>513</v>
          </cell>
          <cell r="V30">
            <v>32</v>
          </cell>
        </row>
        <row r="31">
          <cell r="U31">
            <v>514</v>
          </cell>
          <cell r="V31">
            <v>100</v>
          </cell>
        </row>
        <row r="32">
          <cell r="U32">
            <v>515</v>
          </cell>
          <cell r="V32">
            <v>19</v>
          </cell>
        </row>
        <row r="33">
          <cell r="U33">
            <v>517</v>
          </cell>
          <cell r="V33">
            <v>40</v>
          </cell>
        </row>
        <row r="34">
          <cell r="U34">
            <v>539</v>
          </cell>
          <cell r="V34">
            <v>2</v>
          </cell>
        </row>
        <row r="35">
          <cell r="U35">
            <v>541</v>
          </cell>
          <cell r="V35">
            <v>181</v>
          </cell>
        </row>
        <row r="36">
          <cell r="U36">
            <v>545</v>
          </cell>
          <cell r="V36">
            <v>16</v>
          </cell>
        </row>
        <row r="37">
          <cell r="U37">
            <v>546</v>
          </cell>
          <cell r="V37">
            <v>191</v>
          </cell>
        </row>
        <row r="38">
          <cell r="U38">
            <v>549</v>
          </cell>
          <cell r="V38">
            <v>13</v>
          </cell>
        </row>
        <row r="39">
          <cell r="U39">
            <v>570</v>
          </cell>
          <cell r="V39">
            <v>7</v>
          </cell>
        </row>
        <row r="40">
          <cell r="U40">
            <v>571</v>
          </cell>
          <cell r="V40">
            <v>95</v>
          </cell>
        </row>
        <row r="41">
          <cell r="U41">
            <v>572</v>
          </cell>
          <cell r="V41">
            <v>26</v>
          </cell>
        </row>
        <row r="42">
          <cell r="U42">
            <v>573</v>
          </cell>
          <cell r="V42">
            <v>19</v>
          </cell>
        </row>
        <row r="43">
          <cell r="U43">
            <v>578</v>
          </cell>
          <cell r="V43">
            <v>52</v>
          </cell>
        </row>
        <row r="44">
          <cell r="U44">
            <v>581</v>
          </cell>
          <cell r="V44">
            <v>79</v>
          </cell>
        </row>
        <row r="45">
          <cell r="U45">
            <v>582</v>
          </cell>
          <cell r="V45">
            <v>21</v>
          </cell>
        </row>
        <row r="46">
          <cell r="U46">
            <v>584</v>
          </cell>
          <cell r="V46">
            <v>15</v>
          </cell>
        </row>
        <row r="47">
          <cell r="U47">
            <v>585</v>
          </cell>
          <cell r="V47">
            <v>98</v>
          </cell>
        </row>
        <row r="48">
          <cell r="U48">
            <v>587</v>
          </cell>
          <cell r="V48">
            <v>6</v>
          </cell>
        </row>
        <row r="49">
          <cell r="U49">
            <v>591</v>
          </cell>
          <cell r="V49">
            <v>83</v>
          </cell>
        </row>
        <row r="50">
          <cell r="U50">
            <v>594</v>
          </cell>
          <cell r="V50">
            <v>13</v>
          </cell>
        </row>
        <row r="51">
          <cell r="U51">
            <v>598</v>
          </cell>
          <cell r="V51">
            <v>46</v>
          </cell>
        </row>
        <row r="52">
          <cell r="U52">
            <v>704</v>
          </cell>
          <cell r="V52">
            <v>7</v>
          </cell>
        </row>
        <row r="53">
          <cell r="U53">
            <v>706</v>
          </cell>
          <cell r="V53">
            <v>6</v>
          </cell>
        </row>
        <row r="54">
          <cell r="U54">
            <v>707</v>
          </cell>
          <cell r="V54">
            <v>148</v>
          </cell>
        </row>
        <row r="55">
          <cell r="U55">
            <v>709</v>
          </cell>
          <cell r="V55">
            <v>28</v>
          </cell>
        </row>
        <row r="56">
          <cell r="U56">
            <v>710</v>
          </cell>
          <cell r="V56">
            <v>9</v>
          </cell>
        </row>
        <row r="57">
          <cell r="U57">
            <v>712</v>
          </cell>
          <cell r="V57">
            <v>226</v>
          </cell>
        </row>
        <row r="58">
          <cell r="U58">
            <v>713</v>
          </cell>
          <cell r="V58">
            <v>6</v>
          </cell>
        </row>
        <row r="59">
          <cell r="U59">
            <v>716</v>
          </cell>
          <cell r="V59">
            <v>2</v>
          </cell>
        </row>
        <row r="60">
          <cell r="U60">
            <v>717</v>
          </cell>
          <cell r="V60">
            <v>16</v>
          </cell>
        </row>
        <row r="61">
          <cell r="U61">
            <v>718</v>
          </cell>
          <cell r="V61">
            <v>4</v>
          </cell>
        </row>
        <row r="62">
          <cell r="U62">
            <v>720</v>
          </cell>
          <cell r="V62">
            <v>34</v>
          </cell>
        </row>
        <row r="63">
          <cell r="U63">
            <v>721</v>
          </cell>
          <cell r="V63">
            <v>43</v>
          </cell>
        </row>
        <row r="64">
          <cell r="U64">
            <v>723</v>
          </cell>
          <cell r="V64">
            <v>27</v>
          </cell>
        </row>
        <row r="65">
          <cell r="U65">
            <v>724</v>
          </cell>
          <cell r="V65">
            <v>39</v>
          </cell>
        </row>
        <row r="66">
          <cell r="U66">
            <v>726</v>
          </cell>
          <cell r="V66">
            <v>28</v>
          </cell>
        </row>
        <row r="67">
          <cell r="U67">
            <v>727</v>
          </cell>
          <cell r="V67">
            <v>13</v>
          </cell>
        </row>
        <row r="68">
          <cell r="U68">
            <v>730</v>
          </cell>
          <cell r="V68">
            <v>29</v>
          </cell>
        </row>
        <row r="69">
          <cell r="U69">
            <v>732</v>
          </cell>
          <cell r="V69">
            <v>16</v>
          </cell>
        </row>
        <row r="70">
          <cell r="U70">
            <v>737</v>
          </cell>
          <cell r="V70">
            <v>79</v>
          </cell>
        </row>
        <row r="71">
          <cell r="U71">
            <v>738</v>
          </cell>
          <cell r="V71">
            <v>2</v>
          </cell>
        </row>
        <row r="72">
          <cell r="U72">
            <v>740</v>
          </cell>
          <cell r="V72">
            <v>23</v>
          </cell>
        </row>
        <row r="73">
          <cell r="U73">
            <v>741</v>
          </cell>
          <cell r="V73">
            <v>8</v>
          </cell>
        </row>
        <row r="74">
          <cell r="U74">
            <v>742</v>
          </cell>
          <cell r="V74">
            <v>86</v>
          </cell>
        </row>
        <row r="75">
          <cell r="U75">
            <v>743</v>
          </cell>
          <cell r="V75">
            <v>41</v>
          </cell>
        </row>
        <row r="76">
          <cell r="U76">
            <v>744</v>
          </cell>
          <cell r="V76">
            <v>46</v>
          </cell>
        </row>
        <row r="77">
          <cell r="U77">
            <v>745</v>
          </cell>
          <cell r="V77">
            <v>25</v>
          </cell>
        </row>
        <row r="78">
          <cell r="U78">
            <v>746</v>
          </cell>
          <cell r="V78">
            <v>23</v>
          </cell>
        </row>
        <row r="79">
          <cell r="U79">
            <v>747</v>
          </cell>
          <cell r="V79">
            <v>11</v>
          </cell>
        </row>
        <row r="80">
          <cell r="U80">
            <v>748</v>
          </cell>
          <cell r="V80">
            <v>7</v>
          </cell>
        </row>
        <row r="81">
          <cell r="U81">
            <v>750</v>
          </cell>
          <cell r="V81">
            <v>128</v>
          </cell>
        </row>
        <row r="82">
          <cell r="U82">
            <v>752</v>
          </cell>
          <cell r="V82">
            <v>22</v>
          </cell>
        </row>
        <row r="83">
          <cell r="U83">
            <v>753</v>
          </cell>
          <cell r="V83">
            <v>10</v>
          </cell>
        </row>
        <row r="84">
          <cell r="U84">
            <v>754</v>
          </cell>
          <cell r="V84">
            <v>55</v>
          </cell>
        </row>
        <row r="85">
          <cell r="U85">
            <v>755</v>
          </cell>
          <cell r="V85">
            <v>3</v>
          </cell>
        </row>
        <row r="86">
          <cell r="U86">
            <v>101453</v>
          </cell>
          <cell r="V86">
            <v>25</v>
          </cell>
        </row>
        <row r="87">
          <cell r="U87">
            <v>102478</v>
          </cell>
          <cell r="V87">
            <v>9</v>
          </cell>
        </row>
        <row r="88">
          <cell r="U88">
            <v>102479</v>
          </cell>
          <cell r="V88">
            <v>6</v>
          </cell>
        </row>
        <row r="89">
          <cell r="U89">
            <v>102564</v>
          </cell>
          <cell r="V89">
            <v>19</v>
          </cell>
        </row>
        <row r="90">
          <cell r="U90">
            <v>102565</v>
          </cell>
          <cell r="V90">
            <v>15</v>
          </cell>
        </row>
        <row r="91">
          <cell r="U91">
            <v>102567</v>
          </cell>
          <cell r="V91">
            <v>5</v>
          </cell>
        </row>
        <row r="92">
          <cell r="U92">
            <v>102934</v>
          </cell>
          <cell r="V92">
            <v>34</v>
          </cell>
        </row>
        <row r="93">
          <cell r="U93">
            <v>102935</v>
          </cell>
          <cell r="V93">
            <v>7</v>
          </cell>
        </row>
        <row r="94">
          <cell r="U94">
            <v>103198</v>
          </cell>
          <cell r="V94">
            <v>23</v>
          </cell>
        </row>
        <row r="95">
          <cell r="U95">
            <v>103199</v>
          </cell>
          <cell r="V95">
            <v>12</v>
          </cell>
        </row>
        <row r="96">
          <cell r="U96">
            <v>103639</v>
          </cell>
          <cell r="V96">
            <v>39</v>
          </cell>
        </row>
        <row r="97">
          <cell r="U97" t="str">
            <v>总计</v>
          </cell>
          <cell r="V97">
            <v>4508</v>
          </cell>
        </row>
      </sheetData>
      <sheetData sheetId="9">
        <row r="1">
          <cell r="U1" t="str">
            <v>门店ID</v>
          </cell>
          <cell r="V1" t="str">
            <v>汇总</v>
          </cell>
        </row>
        <row r="2">
          <cell r="U2">
            <v>52</v>
          </cell>
          <cell r="V2">
            <v>99.5</v>
          </cell>
        </row>
        <row r="3">
          <cell r="U3">
            <v>54</v>
          </cell>
          <cell r="V3">
            <v>349.4</v>
          </cell>
        </row>
        <row r="4">
          <cell r="U4">
            <v>56</v>
          </cell>
          <cell r="V4">
            <v>44.9</v>
          </cell>
        </row>
        <row r="5">
          <cell r="U5">
            <v>307</v>
          </cell>
          <cell r="V5">
            <v>3181.17</v>
          </cell>
        </row>
        <row r="6">
          <cell r="U6">
            <v>308</v>
          </cell>
          <cell r="V6">
            <v>237.45</v>
          </cell>
        </row>
        <row r="7">
          <cell r="U7">
            <v>329</v>
          </cell>
          <cell r="V7">
            <v>116.64</v>
          </cell>
        </row>
        <row r="8">
          <cell r="U8">
            <v>337</v>
          </cell>
          <cell r="V8">
            <v>273.23</v>
          </cell>
        </row>
        <row r="9">
          <cell r="U9">
            <v>341</v>
          </cell>
          <cell r="V9">
            <v>286.92</v>
          </cell>
        </row>
        <row r="10">
          <cell r="U10">
            <v>343</v>
          </cell>
          <cell r="V10">
            <v>481</v>
          </cell>
        </row>
        <row r="11">
          <cell r="U11">
            <v>347</v>
          </cell>
          <cell r="V11">
            <v>212.2</v>
          </cell>
        </row>
        <row r="12">
          <cell r="U12">
            <v>349</v>
          </cell>
          <cell r="V12">
            <v>1086.21</v>
          </cell>
        </row>
        <row r="13">
          <cell r="U13">
            <v>351</v>
          </cell>
          <cell r="V13">
            <v>189.3</v>
          </cell>
        </row>
        <row r="14">
          <cell r="U14">
            <v>355</v>
          </cell>
          <cell r="V14">
            <v>252.4</v>
          </cell>
        </row>
        <row r="15">
          <cell r="U15">
            <v>357</v>
          </cell>
          <cell r="V15">
            <v>240.65</v>
          </cell>
        </row>
        <row r="16">
          <cell r="U16">
            <v>359</v>
          </cell>
          <cell r="V16">
            <v>796.15</v>
          </cell>
        </row>
        <row r="17">
          <cell r="U17">
            <v>365</v>
          </cell>
          <cell r="V17">
            <v>1126.06</v>
          </cell>
        </row>
        <row r="18">
          <cell r="U18">
            <v>367</v>
          </cell>
          <cell r="V18">
            <v>454.4</v>
          </cell>
        </row>
        <row r="19">
          <cell r="U19">
            <v>371</v>
          </cell>
          <cell r="V19">
            <v>136.6</v>
          </cell>
        </row>
        <row r="20">
          <cell r="U20">
            <v>373</v>
          </cell>
          <cell r="V20">
            <v>553.86</v>
          </cell>
        </row>
        <row r="21">
          <cell r="U21">
            <v>377</v>
          </cell>
          <cell r="V21">
            <v>207.8</v>
          </cell>
        </row>
        <row r="22">
          <cell r="U22">
            <v>379</v>
          </cell>
          <cell r="V22">
            <v>131.5</v>
          </cell>
        </row>
        <row r="23">
          <cell r="U23">
            <v>385</v>
          </cell>
          <cell r="V23">
            <v>178.01</v>
          </cell>
        </row>
        <row r="24">
          <cell r="U24">
            <v>387</v>
          </cell>
          <cell r="V24">
            <v>176.9</v>
          </cell>
        </row>
        <row r="25">
          <cell r="U25">
            <v>391</v>
          </cell>
          <cell r="V25">
            <v>813.37</v>
          </cell>
        </row>
        <row r="26">
          <cell r="U26">
            <v>399</v>
          </cell>
          <cell r="V26">
            <v>683.7</v>
          </cell>
        </row>
        <row r="27">
          <cell r="U27">
            <v>511</v>
          </cell>
          <cell r="V27">
            <v>242.42</v>
          </cell>
        </row>
        <row r="28">
          <cell r="U28">
            <v>513</v>
          </cell>
          <cell r="V28">
            <v>542.9</v>
          </cell>
        </row>
        <row r="29">
          <cell r="U29">
            <v>514</v>
          </cell>
          <cell r="V29">
            <v>124.5</v>
          </cell>
        </row>
        <row r="30">
          <cell r="U30">
            <v>515</v>
          </cell>
          <cell r="V30">
            <v>233.4</v>
          </cell>
        </row>
        <row r="31">
          <cell r="U31">
            <v>517</v>
          </cell>
          <cell r="V31">
            <v>1067.58</v>
          </cell>
        </row>
        <row r="32">
          <cell r="U32">
            <v>539</v>
          </cell>
          <cell r="V32">
            <v>19.9</v>
          </cell>
        </row>
        <row r="33">
          <cell r="U33">
            <v>541</v>
          </cell>
          <cell r="V33">
            <v>1221.51</v>
          </cell>
        </row>
        <row r="34">
          <cell r="U34">
            <v>545</v>
          </cell>
          <cell r="V34">
            <v>319.4</v>
          </cell>
        </row>
        <row r="35">
          <cell r="U35">
            <v>546</v>
          </cell>
          <cell r="V35">
            <v>694.8</v>
          </cell>
        </row>
        <row r="36">
          <cell r="U36">
            <v>549</v>
          </cell>
          <cell r="V36">
            <v>19.9</v>
          </cell>
        </row>
        <row r="37">
          <cell r="U37">
            <v>570</v>
          </cell>
          <cell r="V37">
            <v>236.11</v>
          </cell>
        </row>
        <row r="38">
          <cell r="U38">
            <v>571</v>
          </cell>
          <cell r="V38">
            <v>473.76</v>
          </cell>
        </row>
        <row r="39">
          <cell r="U39">
            <v>572</v>
          </cell>
          <cell r="V39">
            <v>109.7</v>
          </cell>
        </row>
        <row r="40">
          <cell r="U40">
            <v>573</v>
          </cell>
          <cell r="V40">
            <v>105.4</v>
          </cell>
        </row>
        <row r="41">
          <cell r="U41">
            <v>578</v>
          </cell>
          <cell r="V41">
            <v>304.65</v>
          </cell>
        </row>
        <row r="42">
          <cell r="U42">
            <v>581</v>
          </cell>
          <cell r="V42">
            <v>1395.6</v>
          </cell>
        </row>
        <row r="43">
          <cell r="U43">
            <v>582</v>
          </cell>
          <cell r="V43">
            <v>196.8</v>
          </cell>
        </row>
        <row r="44">
          <cell r="U44">
            <v>584</v>
          </cell>
          <cell r="V44">
            <v>72.05</v>
          </cell>
        </row>
        <row r="45">
          <cell r="U45">
            <v>585</v>
          </cell>
          <cell r="V45">
            <v>720.35</v>
          </cell>
        </row>
        <row r="46">
          <cell r="U46">
            <v>587</v>
          </cell>
          <cell r="V46">
            <v>268.31</v>
          </cell>
        </row>
        <row r="47">
          <cell r="U47">
            <v>591</v>
          </cell>
          <cell r="V47">
            <v>432.9</v>
          </cell>
        </row>
        <row r="48">
          <cell r="U48">
            <v>598</v>
          </cell>
          <cell r="V48">
            <v>439.9</v>
          </cell>
        </row>
        <row r="49">
          <cell r="U49">
            <v>704</v>
          </cell>
          <cell r="V49">
            <v>200.3</v>
          </cell>
        </row>
        <row r="50">
          <cell r="U50">
            <v>706</v>
          </cell>
          <cell r="V50">
            <v>89.3</v>
          </cell>
        </row>
        <row r="51">
          <cell r="U51">
            <v>707</v>
          </cell>
          <cell r="V51">
            <v>353.8</v>
          </cell>
        </row>
        <row r="52">
          <cell r="U52">
            <v>709</v>
          </cell>
          <cell r="V52">
            <v>393.95</v>
          </cell>
        </row>
        <row r="53">
          <cell r="U53">
            <v>710</v>
          </cell>
          <cell r="V53">
            <v>208.1</v>
          </cell>
        </row>
        <row r="54">
          <cell r="U54">
            <v>712</v>
          </cell>
          <cell r="V54">
            <v>452.4</v>
          </cell>
        </row>
        <row r="55">
          <cell r="U55">
            <v>713</v>
          </cell>
          <cell r="V55">
            <v>187.46</v>
          </cell>
        </row>
        <row r="56">
          <cell r="U56">
            <v>716</v>
          </cell>
          <cell r="V56">
            <v>174</v>
          </cell>
        </row>
        <row r="57">
          <cell r="U57">
            <v>717</v>
          </cell>
          <cell r="V57">
            <v>271.8</v>
          </cell>
        </row>
        <row r="58">
          <cell r="U58">
            <v>718</v>
          </cell>
          <cell r="V58">
            <v>343.1</v>
          </cell>
        </row>
        <row r="59">
          <cell r="U59">
            <v>720</v>
          </cell>
          <cell r="V59">
            <v>95.7</v>
          </cell>
        </row>
        <row r="60">
          <cell r="U60">
            <v>721</v>
          </cell>
          <cell r="V60">
            <v>421.6</v>
          </cell>
        </row>
        <row r="61">
          <cell r="U61">
            <v>723</v>
          </cell>
          <cell r="V61">
            <v>353.93</v>
          </cell>
        </row>
        <row r="62">
          <cell r="U62">
            <v>724</v>
          </cell>
          <cell r="V62">
            <v>499.76</v>
          </cell>
        </row>
        <row r="63">
          <cell r="U63">
            <v>726</v>
          </cell>
          <cell r="V63">
            <v>425.35</v>
          </cell>
        </row>
        <row r="64">
          <cell r="U64">
            <v>727</v>
          </cell>
          <cell r="V64">
            <v>201.9</v>
          </cell>
        </row>
        <row r="65">
          <cell r="U65">
            <v>730</v>
          </cell>
          <cell r="V65">
            <v>257.6</v>
          </cell>
        </row>
        <row r="66">
          <cell r="U66">
            <v>732</v>
          </cell>
          <cell r="V66">
            <v>72.86</v>
          </cell>
        </row>
        <row r="67">
          <cell r="U67">
            <v>733</v>
          </cell>
          <cell r="V67">
            <v>123.65</v>
          </cell>
        </row>
        <row r="68">
          <cell r="U68">
            <v>737</v>
          </cell>
          <cell r="V68">
            <v>354.1</v>
          </cell>
        </row>
        <row r="69">
          <cell r="U69">
            <v>738</v>
          </cell>
          <cell r="V69">
            <v>338</v>
          </cell>
        </row>
        <row r="70">
          <cell r="U70">
            <v>740</v>
          </cell>
          <cell r="V70">
            <v>173.4</v>
          </cell>
        </row>
        <row r="71">
          <cell r="U71">
            <v>741</v>
          </cell>
          <cell r="V71">
            <v>91.7</v>
          </cell>
        </row>
        <row r="72">
          <cell r="U72">
            <v>742</v>
          </cell>
          <cell r="V72">
            <v>757.6</v>
          </cell>
        </row>
        <row r="73">
          <cell r="U73">
            <v>743</v>
          </cell>
          <cell r="V73">
            <v>373.5</v>
          </cell>
        </row>
        <row r="74">
          <cell r="U74">
            <v>744</v>
          </cell>
          <cell r="V74">
            <v>147.46</v>
          </cell>
        </row>
        <row r="75">
          <cell r="U75">
            <v>745</v>
          </cell>
          <cell r="V75">
            <v>91.95</v>
          </cell>
        </row>
        <row r="76">
          <cell r="U76">
            <v>746</v>
          </cell>
          <cell r="V76">
            <v>119.4</v>
          </cell>
        </row>
        <row r="77">
          <cell r="U77">
            <v>747</v>
          </cell>
          <cell r="V77">
            <v>201.4</v>
          </cell>
        </row>
        <row r="78">
          <cell r="U78">
            <v>748</v>
          </cell>
          <cell r="V78">
            <v>78.8</v>
          </cell>
        </row>
        <row r="79">
          <cell r="U79">
            <v>750</v>
          </cell>
          <cell r="V79">
            <v>2718.71</v>
          </cell>
        </row>
        <row r="80">
          <cell r="U80">
            <v>752</v>
          </cell>
          <cell r="V80">
            <v>242.75</v>
          </cell>
        </row>
        <row r="81">
          <cell r="U81">
            <v>753</v>
          </cell>
          <cell r="V81">
            <v>264.65</v>
          </cell>
        </row>
        <row r="82">
          <cell r="U82">
            <v>754</v>
          </cell>
          <cell r="V82">
            <v>102.2</v>
          </cell>
        </row>
        <row r="83">
          <cell r="U83">
            <v>755</v>
          </cell>
          <cell r="V83">
            <v>261.95</v>
          </cell>
        </row>
        <row r="84">
          <cell r="U84">
            <v>101453</v>
          </cell>
          <cell r="V84">
            <v>336.16</v>
          </cell>
        </row>
        <row r="85">
          <cell r="U85">
            <v>102478</v>
          </cell>
          <cell r="V85">
            <v>18.75</v>
          </cell>
        </row>
        <row r="86">
          <cell r="U86">
            <v>102479</v>
          </cell>
          <cell r="V86">
            <v>99.9</v>
          </cell>
        </row>
        <row r="87">
          <cell r="U87">
            <v>102564</v>
          </cell>
          <cell r="V87">
            <v>19.9</v>
          </cell>
        </row>
        <row r="88">
          <cell r="U88">
            <v>102565</v>
          </cell>
          <cell r="V88">
            <v>205.15</v>
          </cell>
        </row>
        <row r="89">
          <cell r="U89">
            <v>102934</v>
          </cell>
          <cell r="V89">
            <v>186</v>
          </cell>
        </row>
        <row r="90">
          <cell r="U90">
            <v>102935</v>
          </cell>
          <cell r="V90">
            <v>134.45</v>
          </cell>
        </row>
        <row r="91">
          <cell r="U91">
            <v>103198</v>
          </cell>
          <cell r="V91">
            <v>222.1</v>
          </cell>
        </row>
        <row r="92">
          <cell r="U92">
            <v>103199</v>
          </cell>
          <cell r="V92">
            <v>333.5</v>
          </cell>
        </row>
        <row r="93">
          <cell r="U93">
            <v>103639</v>
          </cell>
          <cell r="V93">
            <v>172.6</v>
          </cell>
        </row>
        <row r="94">
          <cell r="U94" t="str">
            <v>总计</v>
          </cell>
          <cell r="V94">
            <v>34723.8</v>
          </cell>
        </row>
      </sheetData>
      <sheetData sheetId="10"/>
      <sheetData sheetId="11"/>
      <sheetData sheetId="12"/>
      <sheetData sheetId="13">
        <row r="1">
          <cell r="U1" t="str">
            <v>门店ID</v>
          </cell>
          <cell r="V1" t="str">
            <v>汇总</v>
          </cell>
        </row>
        <row r="2">
          <cell r="U2">
            <v>52</v>
          </cell>
          <cell r="V2">
            <v>187</v>
          </cell>
        </row>
        <row r="3">
          <cell r="U3">
            <v>54</v>
          </cell>
          <cell r="V3">
            <v>186</v>
          </cell>
        </row>
        <row r="4">
          <cell r="U4">
            <v>56</v>
          </cell>
          <cell r="V4">
            <v>38</v>
          </cell>
        </row>
        <row r="5">
          <cell r="U5">
            <v>307</v>
          </cell>
          <cell r="V5">
            <v>709</v>
          </cell>
        </row>
        <row r="6">
          <cell r="U6">
            <v>308</v>
          </cell>
          <cell r="V6">
            <v>376.2</v>
          </cell>
        </row>
        <row r="7">
          <cell r="U7">
            <v>311</v>
          </cell>
          <cell r="V7">
            <v>152</v>
          </cell>
        </row>
        <row r="8">
          <cell r="U8">
            <v>329</v>
          </cell>
          <cell r="V8">
            <v>74</v>
          </cell>
        </row>
        <row r="9">
          <cell r="U9">
            <v>337</v>
          </cell>
          <cell r="V9">
            <v>583</v>
          </cell>
        </row>
        <row r="10">
          <cell r="U10">
            <v>339</v>
          </cell>
          <cell r="V10">
            <v>75</v>
          </cell>
        </row>
        <row r="11">
          <cell r="U11">
            <v>341</v>
          </cell>
          <cell r="V11">
            <v>190</v>
          </cell>
        </row>
        <row r="12">
          <cell r="U12">
            <v>343</v>
          </cell>
          <cell r="V12">
            <v>337.01</v>
          </cell>
        </row>
        <row r="13">
          <cell r="U13">
            <v>347</v>
          </cell>
          <cell r="V13">
            <v>74</v>
          </cell>
        </row>
        <row r="14">
          <cell r="U14">
            <v>349</v>
          </cell>
          <cell r="V14">
            <v>484</v>
          </cell>
        </row>
        <row r="15">
          <cell r="U15">
            <v>351</v>
          </cell>
          <cell r="V15">
            <v>296</v>
          </cell>
        </row>
        <row r="16">
          <cell r="U16">
            <v>355</v>
          </cell>
          <cell r="V16">
            <v>37</v>
          </cell>
        </row>
        <row r="17">
          <cell r="U17">
            <v>357</v>
          </cell>
          <cell r="V17">
            <v>112</v>
          </cell>
        </row>
        <row r="18">
          <cell r="U18">
            <v>359</v>
          </cell>
          <cell r="V18">
            <v>936</v>
          </cell>
        </row>
        <row r="19">
          <cell r="U19">
            <v>365</v>
          </cell>
          <cell r="V19">
            <v>252.47</v>
          </cell>
        </row>
        <row r="20">
          <cell r="U20">
            <v>367</v>
          </cell>
          <cell r="V20">
            <v>484</v>
          </cell>
        </row>
        <row r="21">
          <cell r="U21">
            <v>371</v>
          </cell>
          <cell r="V21">
            <v>148</v>
          </cell>
        </row>
        <row r="22">
          <cell r="U22">
            <v>373</v>
          </cell>
          <cell r="V22">
            <v>150</v>
          </cell>
        </row>
        <row r="23">
          <cell r="U23">
            <v>377</v>
          </cell>
          <cell r="V23">
            <v>186</v>
          </cell>
        </row>
        <row r="24">
          <cell r="U24">
            <v>379</v>
          </cell>
          <cell r="V24">
            <v>298</v>
          </cell>
        </row>
        <row r="25">
          <cell r="U25">
            <v>385</v>
          </cell>
          <cell r="V25">
            <v>187</v>
          </cell>
        </row>
        <row r="26">
          <cell r="U26">
            <v>387</v>
          </cell>
          <cell r="V26">
            <v>298</v>
          </cell>
        </row>
        <row r="27">
          <cell r="U27">
            <v>391</v>
          </cell>
          <cell r="V27">
            <v>75</v>
          </cell>
        </row>
        <row r="28">
          <cell r="U28">
            <v>399</v>
          </cell>
          <cell r="V28">
            <v>255.27</v>
          </cell>
        </row>
        <row r="29">
          <cell r="U29">
            <v>511</v>
          </cell>
          <cell r="V29">
            <v>408</v>
          </cell>
        </row>
        <row r="30">
          <cell r="U30">
            <v>513</v>
          </cell>
          <cell r="V30">
            <v>219</v>
          </cell>
        </row>
        <row r="31">
          <cell r="U31">
            <v>514</v>
          </cell>
          <cell r="V31">
            <v>148</v>
          </cell>
        </row>
        <row r="32">
          <cell r="U32">
            <v>515</v>
          </cell>
          <cell r="V32">
            <v>222</v>
          </cell>
        </row>
        <row r="33">
          <cell r="U33">
            <v>517</v>
          </cell>
          <cell r="V33">
            <v>907</v>
          </cell>
        </row>
        <row r="34">
          <cell r="U34">
            <v>539</v>
          </cell>
          <cell r="V34">
            <v>38</v>
          </cell>
        </row>
        <row r="35">
          <cell r="U35">
            <v>541</v>
          </cell>
          <cell r="V35">
            <v>106.18</v>
          </cell>
        </row>
        <row r="36">
          <cell r="U36">
            <v>545</v>
          </cell>
          <cell r="V36">
            <v>111</v>
          </cell>
        </row>
        <row r="37">
          <cell r="U37">
            <v>546</v>
          </cell>
          <cell r="V37">
            <v>226</v>
          </cell>
        </row>
        <row r="38">
          <cell r="U38">
            <v>570</v>
          </cell>
          <cell r="V38">
            <v>112</v>
          </cell>
        </row>
        <row r="39">
          <cell r="U39">
            <v>572</v>
          </cell>
          <cell r="V39">
            <v>333</v>
          </cell>
        </row>
        <row r="40">
          <cell r="U40">
            <v>573</v>
          </cell>
          <cell r="V40">
            <v>144.83</v>
          </cell>
        </row>
        <row r="41">
          <cell r="U41">
            <v>578</v>
          </cell>
          <cell r="V41">
            <v>224</v>
          </cell>
        </row>
        <row r="42">
          <cell r="U42">
            <v>581</v>
          </cell>
          <cell r="V42">
            <v>100.59</v>
          </cell>
        </row>
        <row r="43">
          <cell r="U43">
            <v>582</v>
          </cell>
          <cell r="V43">
            <v>681</v>
          </cell>
        </row>
        <row r="44">
          <cell r="U44">
            <v>584</v>
          </cell>
          <cell r="V44">
            <v>187</v>
          </cell>
        </row>
        <row r="45">
          <cell r="U45">
            <v>585</v>
          </cell>
          <cell r="V45">
            <v>388.48</v>
          </cell>
        </row>
        <row r="46">
          <cell r="U46">
            <v>587</v>
          </cell>
          <cell r="V46">
            <v>111</v>
          </cell>
        </row>
        <row r="47">
          <cell r="U47">
            <v>594</v>
          </cell>
          <cell r="V47">
            <v>260</v>
          </cell>
        </row>
        <row r="48">
          <cell r="U48">
            <v>598</v>
          </cell>
          <cell r="V48">
            <v>596</v>
          </cell>
        </row>
        <row r="49">
          <cell r="U49">
            <v>704</v>
          </cell>
          <cell r="V49">
            <v>58.4</v>
          </cell>
        </row>
        <row r="50">
          <cell r="U50">
            <v>706</v>
          </cell>
          <cell r="V50">
            <v>223</v>
          </cell>
        </row>
        <row r="51">
          <cell r="U51">
            <v>707</v>
          </cell>
          <cell r="V51">
            <v>445</v>
          </cell>
        </row>
        <row r="52">
          <cell r="U52">
            <v>709</v>
          </cell>
          <cell r="V52">
            <v>606.33</v>
          </cell>
        </row>
        <row r="53">
          <cell r="U53">
            <v>710</v>
          </cell>
          <cell r="V53">
            <v>335</v>
          </cell>
        </row>
        <row r="54">
          <cell r="U54">
            <v>712</v>
          </cell>
          <cell r="V54">
            <v>520</v>
          </cell>
        </row>
        <row r="55">
          <cell r="U55">
            <v>713</v>
          </cell>
          <cell r="V55">
            <v>38</v>
          </cell>
        </row>
        <row r="56">
          <cell r="U56">
            <v>716</v>
          </cell>
          <cell r="V56">
            <v>113</v>
          </cell>
        </row>
        <row r="57">
          <cell r="U57">
            <v>718</v>
          </cell>
          <cell r="V57">
            <v>75</v>
          </cell>
        </row>
        <row r="58">
          <cell r="U58">
            <v>720</v>
          </cell>
          <cell r="V58">
            <v>38</v>
          </cell>
        </row>
        <row r="59">
          <cell r="U59">
            <v>721</v>
          </cell>
          <cell r="V59">
            <v>111</v>
          </cell>
        </row>
        <row r="60">
          <cell r="U60">
            <v>723</v>
          </cell>
          <cell r="V60">
            <v>112</v>
          </cell>
        </row>
        <row r="61">
          <cell r="U61">
            <v>724</v>
          </cell>
          <cell r="V61">
            <v>186</v>
          </cell>
        </row>
        <row r="62">
          <cell r="U62">
            <v>726</v>
          </cell>
          <cell r="V62">
            <v>602</v>
          </cell>
        </row>
        <row r="63">
          <cell r="U63">
            <v>727</v>
          </cell>
          <cell r="V63">
            <v>111</v>
          </cell>
        </row>
        <row r="64">
          <cell r="U64">
            <v>730</v>
          </cell>
          <cell r="V64">
            <v>264</v>
          </cell>
        </row>
        <row r="65">
          <cell r="U65">
            <v>733</v>
          </cell>
          <cell r="V65">
            <v>112</v>
          </cell>
        </row>
        <row r="66">
          <cell r="U66">
            <v>737</v>
          </cell>
          <cell r="V66">
            <v>187</v>
          </cell>
        </row>
        <row r="67">
          <cell r="U67">
            <v>740</v>
          </cell>
          <cell r="V67">
            <v>186</v>
          </cell>
        </row>
        <row r="68">
          <cell r="U68">
            <v>742</v>
          </cell>
          <cell r="V68">
            <v>152</v>
          </cell>
        </row>
        <row r="69">
          <cell r="U69">
            <v>743</v>
          </cell>
          <cell r="V69">
            <v>148</v>
          </cell>
        </row>
        <row r="70">
          <cell r="U70">
            <v>744</v>
          </cell>
          <cell r="V70">
            <v>263</v>
          </cell>
        </row>
        <row r="71">
          <cell r="U71">
            <v>745</v>
          </cell>
          <cell r="V71">
            <v>503.83</v>
          </cell>
        </row>
        <row r="72">
          <cell r="U72">
            <v>746</v>
          </cell>
          <cell r="V72">
            <v>74</v>
          </cell>
        </row>
        <row r="73">
          <cell r="U73">
            <v>747</v>
          </cell>
          <cell r="V73">
            <v>523</v>
          </cell>
        </row>
        <row r="74">
          <cell r="U74">
            <v>748</v>
          </cell>
          <cell r="V74">
            <v>149</v>
          </cell>
        </row>
        <row r="75">
          <cell r="U75">
            <v>750</v>
          </cell>
          <cell r="V75">
            <v>373</v>
          </cell>
        </row>
        <row r="76">
          <cell r="U76">
            <v>753</v>
          </cell>
          <cell r="V76">
            <v>222</v>
          </cell>
        </row>
        <row r="77">
          <cell r="U77">
            <v>754</v>
          </cell>
          <cell r="V77">
            <v>338</v>
          </cell>
        </row>
        <row r="78">
          <cell r="U78">
            <v>755</v>
          </cell>
          <cell r="V78">
            <v>182</v>
          </cell>
        </row>
        <row r="79">
          <cell r="U79">
            <v>101453</v>
          </cell>
          <cell r="V79">
            <v>288.04</v>
          </cell>
        </row>
        <row r="80">
          <cell r="U80">
            <v>102478</v>
          </cell>
          <cell r="V80">
            <v>108.3</v>
          </cell>
        </row>
        <row r="81">
          <cell r="U81">
            <v>102479</v>
          </cell>
          <cell r="V81">
            <v>75</v>
          </cell>
        </row>
        <row r="82">
          <cell r="U82">
            <v>102564</v>
          </cell>
          <cell r="V82">
            <v>74</v>
          </cell>
        </row>
        <row r="83">
          <cell r="U83">
            <v>102565</v>
          </cell>
          <cell r="V83">
            <v>366</v>
          </cell>
        </row>
        <row r="84">
          <cell r="U84">
            <v>102567</v>
          </cell>
          <cell r="V84">
            <v>75</v>
          </cell>
        </row>
        <row r="85">
          <cell r="U85">
            <v>102934</v>
          </cell>
          <cell r="V85">
            <v>260</v>
          </cell>
        </row>
        <row r="86">
          <cell r="U86">
            <v>102935</v>
          </cell>
          <cell r="V86">
            <v>38</v>
          </cell>
        </row>
        <row r="87">
          <cell r="U87">
            <v>103198</v>
          </cell>
          <cell r="V87">
            <v>97</v>
          </cell>
        </row>
        <row r="88">
          <cell r="U88">
            <v>103639</v>
          </cell>
          <cell r="V88">
            <v>76</v>
          </cell>
        </row>
        <row r="89">
          <cell r="U89" t="str">
            <v>总计</v>
          </cell>
          <cell r="V89">
            <v>21410.93</v>
          </cell>
        </row>
      </sheetData>
      <sheetData sheetId="14"/>
      <sheetData sheetId="15">
        <row r="1">
          <cell r="U1" t="str">
            <v>门店ID</v>
          </cell>
          <cell r="V1" t="str">
            <v>汇总</v>
          </cell>
        </row>
        <row r="2">
          <cell r="U2">
            <v>52</v>
          </cell>
          <cell r="V2">
            <v>2058.92</v>
          </cell>
        </row>
        <row r="3">
          <cell r="U3">
            <v>54</v>
          </cell>
          <cell r="V3">
            <v>2125.46</v>
          </cell>
        </row>
        <row r="4">
          <cell r="U4">
            <v>56</v>
          </cell>
          <cell r="V4">
            <v>4550.93</v>
          </cell>
        </row>
        <row r="5">
          <cell r="U5">
            <v>307</v>
          </cell>
          <cell r="V5">
            <v>17134.14</v>
          </cell>
        </row>
        <row r="6">
          <cell r="U6">
            <v>308</v>
          </cell>
          <cell r="V6">
            <v>633.5</v>
          </cell>
        </row>
        <row r="7">
          <cell r="U7">
            <v>311</v>
          </cell>
          <cell r="V7">
            <v>2124.05</v>
          </cell>
        </row>
        <row r="8">
          <cell r="U8">
            <v>329</v>
          </cell>
          <cell r="V8">
            <v>1299.34</v>
          </cell>
        </row>
        <row r="9">
          <cell r="U9">
            <v>337</v>
          </cell>
          <cell r="V9">
            <v>14552.64</v>
          </cell>
        </row>
        <row r="10">
          <cell r="U10">
            <v>339</v>
          </cell>
          <cell r="V10">
            <v>1053</v>
          </cell>
        </row>
        <row r="11">
          <cell r="U11">
            <v>341</v>
          </cell>
          <cell r="V11">
            <v>1014</v>
          </cell>
        </row>
        <row r="12">
          <cell r="U12">
            <v>343</v>
          </cell>
          <cell r="V12">
            <v>3762</v>
          </cell>
        </row>
        <row r="13">
          <cell r="U13">
            <v>347</v>
          </cell>
          <cell r="V13">
            <v>1007.01</v>
          </cell>
        </row>
        <row r="14">
          <cell r="U14">
            <v>349</v>
          </cell>
          <cell r="V14">
            <v>2437.62</v>
          </cell>
        </row>
        <row r="15">
          <cell r="U15">
            <v>351</v>
          </cell>
          <cell r="V15">
            <v>606.31</v>
          </cell>
        </row>
        <row r="16">
          <cell r="U16">
            <v>355</v>
          </cell>
          <cell r="V16">
            <v>969.87</v>
          </cell>
        </row>
        <row r="17">
          <cell r="U17">
            <v>357</v>
          </cell>
          <cell r="V17">
            <v>6890.1</v>
          </cell>
        </row>
        <row r="18">
          <cell r="U18">
            <v>359</v>
          </cell>
          <cell r="V18">
            <v>1229.36</v>
          </cell>
        </row>
        <row r="19">
          <cell r="U19">
            <v>365</v>
          </cell>
          <cell r="V19">
            <v>1880.52</v>
          </cell>
        </row>
        <row r="20">
          <cell r="U20">
            <v>367</v>
          </cell>
          <cell r="V20">
            <v>2219.51</v>
          </cell>
        </row>
        <row r="21">
          <cell r="U21">
            <v>371</v>
          </cell>
          <cell r="V21">
            <v>489.5</v>
          </cell>
        </row>
        <row r="22">
          <cell r="U22">
            <v>373</v>
          </cell>
          <cell r="V22">
            <v>902.5</v>
          </cell>
        </row>
        <row r="23">
          <cell r="U23">
            <v>379</v>
          </cell>
          <cell r="V23">
            <v>1304.76</v>
          </cell>
        </row>
        <row r="24">
          <cell r="U24">
            <v>385</v>
          </cell>
          <cell r="V24">
            <v>921.35</v>
          </cell>
        </row>
        <row r="25">
          <cell r="U25">
            <v>387</v>
          </cell>
          <cell r="V25">
            <v>2249.89</v>
          </cell>
        </row>
        <row r="26">
          <cell r="U26">
            <v>391</v>
          </cell>
          <cell r="V26">
            <v>423.01</v>
          </cell>
        </row>
        <row r="27">
          <cell r="U27">
            <v>399</v>
          </cell>
          <cell r="V27">
            <v>1065.27</v>
          </cell>
        </row>
        <row r="28">
          <cell r="U28">
            <v>511</v>
          </cell>
          <cell r="V28">
            <v>333.02</v>
          </cell>
        </row>
        <row r="29">
          <cell r="U29">
            <v>513</v>
          </cell>
          <cell r="V29">
            <v>1103.62</v>
          </cell>
        </row>
        <row r="30">
          <cell r="U30">
            <v>514</v>
          </cell>
          <cell r="V30">
            <v>2437.5</v>
          </cell>
        </row>
        <row r="31">
          <cell r="U31">
            <v>515</v>
          </cell>
          <cell r="V31">
            <v>2045.52</v>
          </cell>
        </row>
        <row r="32">
          <cell r="U32">
            <v>517</v>
          </cell>
          <cell r="V32">
            <v>2523.26</v>
          </cell>
        </row>
        <row r="33">
          <cell r="U33">
            <v>539</v>
          </cell>
          <cell r="V33">
            <v>350.22</v>
          </cell>
        </row>
        <row r="34">
          <cell r="U34">
            <v>541</v>
          </cell>
          <cell r="V34">
            <v>8152.34</v>
          </cell>
        </row>
        <row r="35">
          <cell r="U35">
            <v>545</v>
          </cell>
          <cell r="V35">
            <v>1039.73</v>
          </cell>
        </row>
        <row r="36">
          <cell r="U36">
            <v>546</v>
          </cell>
          <cell r="V36">
            <v>3686.29</v>
          </cell>
        </row>
        <row r="37">
          <cell r="U37">
            <v>549</v>
          </cell>
          <cell r="V37">
            <v>553.92</v>
          </cell>
        </row>
        <row r="38">
          <cell r="U38">
            <v>570</v>
          </cell>
          <cell r="V38">
            <v>660</v>
          </cell>
        </row>
        <row r="39">
          <cell r="U39">
            <v>571</v>
          </cell>
          <cell r="V39">
            <v>762.5</v>
          </cell>
        </row>
        <row r="40">
          <cell r="U40">
            <v>572</v>
          </cell>
          <cell r="V40">
            <v>4101.31</v>
          </cell>
        </row>
        <row r="41">
          <cell r="U41">
            <v>573</v>
          </cell>
          <cell r="V41">
            <v>389.96</v>
          </cell>
        </row>
        <row r="42">
          <cell r="U42">
            <v>578</v>
          </cell>
          <cell r="V42">
            <v>1098.04</v>
          </cell>
        </row>
        <row r="43">
          <cell r="U43">
            <v>581</v>
          </cell>
          <cell r="V43">
            <v>1011.42</v>
          </cell>
        </row>
        <row r="44">
          <cell r="U44">
            <v>582</v>
          </cell>
          <cell r="V44">
            <v>4347.28</v>
          </cell>
        </row>
        <row r="45">
          <cell r="U45">
            <v>584</v>
          </cell>
          <cell r="V45">
            <v>341.51</v>
          </cell>
        </row>
        <row r="46">
          <cell r="U46">
            <v>585</v>
          </cell>
          <cell r="V46">
            <v>3303.07</v>
          </cell>
        </row>
        <row r="47">
          <cell r="U47">
            <v>587</v>
          </cell>
          <cell r="V47">
            <v>1293.51</v>
          </cell>
        </row>
        <row r="48">
          <cell r="U48">
            <v>591</v>
          </cell>
          <cell r="V48">
            <v>469.33</v>
          </cell>
        </row>
        <row r="49">
          <cell r="U49">
            <v>594</v>
          </cell>
          <cell r="V49">
            <v>217.63</v>
          </cell>
        </row>
        <row r="50">
          <cell r="U50">
            <v>598</v>
          </cell>
          <cell r="V50">
            <v>2434</v>
          </cell>
        </row>
        <row r="51">
          <cell r="U51">
            <v>704</v>
          </cell>
          <cell r="V51">
            <v>2252.07</v>
          </cell>
        </row>
        <row r="52">
          <cell r="U52">
            <v>706</v>
          </cell>
          <cell r="V52">
            <v>228</v>
          </cell>
        </row>
        <row r="53">
          <cell r="U53">
            <v>707</v>
          </cell>
          <cell r="V53">
            <v>1296.92</v>
          </cell>
        </row>
        <row r="54">
          <cell r="U54">
            <v>709</v>
          </cell>
          <cell r="V54">
            <v>1877.72</v>
          </cell>
        </row>
        <row r="55">
          <cell r="U55">
            <v>710</v>
          </cell>
          <cell r="V55">
            <v>355.01</v>
          </cell>
        </row>
        <row r="56">
          <cell r="U56">
            <v>712</v>
          </cell>
          <cell r="V56">
            <v>5698.18</v>
          </cell>
        </row>
        <row r="57">
          <cell r="U57">
            <v>713</v>
          </cell>
          <cell r="V57">
            <v>378.51</v>
          </cell>
        </row>
        <row r="58">
          <cell r="U58">
            <v>716</v>
          </cell>
          <cell r="V58">
            <v>325.52</v>
          </cell>
        </row>
        <row r="59">
          <cell r="U59">
            <v>717</v>
          </cell>
          <cell r="V59">
            <v>547.92</v>
          </cell>
        </row>
        <row r="60">
          <cell r="U60">
            <v>718</v>
          </cell>
          <cell r="V60">
            <v>648.54</v>
          </cell>
        </row>
        <row r="61">
          <cell r="U61">
            <v>720</v>
          </cell>
          <cell r="V61">
            <v>1124.47</v>
          </cell>
        </row>
        <row r="62">
          <cell r="U62">
            <v>721</v>
          </cell>
          <cell r="V62">
            <v>2952.97</v>
          </cell>
        </row>
        <row r="63">
          <cell r="U63">
            <v>723</v>
          </cell>
          <cell r="V63">
            <v>875.55</v>
          </cell>
        </row>
        <row r="64">
          <cell r="U64">
            <v>724</v>
          </cell>
          <cell r="V64">
            <v>989.69</v>
          </cell>
        </row>
        <row r="65">
          <cell r="U65">
            <v>726</v>
          </cell>
          <cell r="V65">
            <v>3043.37</v>
          </cell>
        </row>
        <row r="66">
          <cell r="U66">
            <v>727</v>
          </cell>
          <cell r="V66">
            <v>1258.79</v>
          </cell>
        </row>
        <row r="67">
          <cell r="U67">
            <v>730</v>
          </cell>
          <cell r="V67">
            <v>966.67</v>
          </cell>
        </row>
        <row r="68">
          <cell r="U68">
            <v>732</v>
          </cell>
          <cell r="V68">
            <v>951.42</v>
          </cell>
        </row>
        <row r="69">
          <cell r="U69">
            <v>733</v>
          </cell>
          <cell r="V69">
            <v>289</v>
          </cell>
        </row>
        <row r="70">
          <cell r="U70">
            <v>737</v>
          </cell>
          <cell r="V70">
            <v>1267.84</v>
          </cell>
        </row>
        <row r="71">
          <cell r="U71">
            <v>738</v>
          </cell>
          <cell r="V71">
            <v>1492.67</v>
          </cell>
        </row>
        <row r="72">
          <cell r="U72">
            <v>740</v>
          </cell>
          <cell r="V72">
            <v>528</v>
          </cell>
        </row>
        <row r="73">
          <cell r="U73">
            <v>741</v>
          </cell>
          <cell r="V73">
            <v>526.54</v>
          </cell>
        </row>
        <row r="74">
          <cell r="U74">
            <v>742</v>
          </cell>
          <cell r="V74">
            <v>973.5</v>
          </cell>
        </row>
        <row r="75">
          <cell r="U75">
            <v>743</v>
          </cell>
          <cell r="V75">
            <v>1004</v>
          </cell>
        </row>
        <row r="76">
          <cell r="U76">
            <v>744</v>
          </cell>
          <cell r="V76">
            <v>600.5</v>
          </cell>
        </row>
        <row r="77">
          <cell r="U77">
            <v>745</v>
          </cell>
          <cell r="V77">
            <v>907.5</v>
          </cell>
        </row>
        <row r="78">
          <cell r="U78">
            <v>746</v>
          </cell>
          <cell r="V78">
            <v>668.44</v>
          </cell>
        </row>
        <row r="79">
          <cell r="U79">
            <v>747</v>
          </cell>
          <cell r="V79">
            <v>2991.77</v>
          </cell>
        </row>
        <row r="80">
          <cell r="U80">
            <v>748</v>
          </cell>
          <cell r="V80">
            <v>542.66</v>
          </cell>
        </row>
        <row r="81">
          <cell r="U81">
            <v>750</v>
          </cell>
          <cell r="V81">
            <v>3636.02</v>
          </cell>
        </row>
        <row r="82">
          <cell r="U82">
            <v>752</v>
          </cell>
          <cell r="V82">
            <v>970.27</v>
          </cell>
        </row>
        <row r="83">
          <cell r="U83">
            <v>753</v>
          </cell>
          <cell r="V83">
            <v>361.19</v>
          </cell>
        </row>
        <row r="84">
          <cell r="U84">
            <v>754</v>
          </cell>
          <cell r="V84">
            <v>3208.93</v>
          </cell>
        </row>
        <row r="85">
          <cell r="U85">
            <v>755</v>
          </cell>
          <cell r="V85">
            <v>32</v>
          </cell>
        </row>
        <row r="86">
          <cell r="U86">
            <v>101453</v>
          </cell>
          <cell r="V86">
            <v>728.18</v>
          </cell>
        </row>
        <row r="87">
          <cell r="U87">
            <v>102478</v>
          </cell>
          <cell r="V87">
            <v>120.26</v>
          </cell>
        </row>
        <row r="88">
          <cell r="U88">
            <v>102479</v>
          </cell>
          <cell r="V88">
            <v>94.5</v>
          </cell>
        </row>
        <row r="89">
          <cell r="U89">
            <v>102564</v>
          </cell>
          <cell r="V89">
            <v>369.86</v>
          </cell>
        </row>
        <row r="90">
          <cell r="U90">
            <v>102565</v>
          </cell>
          <cell r="V90">
            <v>961.94</v>
          </cell>
        </row>
        <row r="91">
          <cell r="U91">
            <v>102567</v>
          </cell>
          <cell r="V91">
            <v>261.02</v>
          </cell>
        </row>
        <row r="92">
          <cell r="U92">
            <v>102934</v>
          </cell>
          <cell r="V92">
            <v>1114.3</v>
          </cell>
        </row>
        <row r="93">
          <cell r="U93">
            <v>102935</v>
          </cell>
          <cell r="V93">
            <v>379.17</v>
          </cell>
        </row>
        <row r="94">
          <cell r="U94">
            <v>103198</v>
          </cell>
          <cell r="V94">
            <v>1352.7</v>
          </cell>
        </row>
        <row r="95">
          <cell r="U95">
            <v>103199</v>
          </cell>
          <cell r="V95">
            <v>95.34</v>
          </cell>
        </row>
        <row r="96">
          <cell r="U96">
            <v>103639</v>
          </cell>
          <cell r="V96">
            <v>390.02</v>
          </cell>
        </row>
        <row r="97">
          <cell r="U97" t="str">
            <v>总计</v>
          </cell>
          <cell r="V97">
            <v>169198.98</v>
          </cell>
        </row>
      </sheetData>
      <sheetData sheetId="16"/>
      <sheetData sheetId="17">
        <row r="1">
          <cell r="V1" t="str">
            <v>门店ID</v>
          </cell>
          <cell r="W1" t="str">
            <v>求和项:14.5以上提成</v>
          </cell>
          <cell r="X1" t="str">
            <v>求和项:14.5以下提成</v>
          </cell>
        </row>
        <row r="2">
          <cell r="V2">
            <v>52</v>
          </cell>
          <cell r="W2">
            <v>7768.92000000001</v>
          </cell>
          <cell r="X2">
            <v>26.98</v>
          </cell>
        </row>
        <row r="3">
          <cell r="V3">
            <v>54</v>
          </cell>
          <cell r="W3">
            <v>7356.40000000001</v>
          </cell>
        </row>
        <row r="4">
          <cell r="V4">
            <v>56</v>
          </cell>
          <cell r="W4">
            <v>5376.78000000001</v>
          </cell>
          <cell r="X4">
            <v>55.42</v>
          </cell>
        </row>
        <row r="5">
          <cell r="V5">
            <v>307</v>
          </cell>
          <cell r="W5">
            <v>26502.6999999999</v>
          </cell>
          <cell r="X5">
            <v>98.94</v>
          </cell>
        </row>
        <row r="6">
          <cell r="V6">
            <v>308</v>
          </cell>
          <cell r="W6">
            <v>3592.62</v>
          </cell>
          <cell r="X6">
            <v>24.92</v>
          </cell>
        </row>
        <row r="7">
          <cell r="V7">
            <v>311</v>
          </cell>
          <cell r="W7">
            <v>65091.9</v>
          </cell>
          <cell r="X7">
            <v>73.05</v>
          </cell>
        </row>
        <row r="8">
          <cell r="V8">
            <v>329</v>
          </cell>
          <cell r="W8">
            <v>2794.6</v>
          </cell>
          <cell r="X8">
            <v>95.36</v>
          </cell>
        </row>
        <row r="9">
          <cell r="V9">
            <v>337</v>
          </cell>
          <cell r="W9">
            <v>21040.0499999999</v>
          </cell>
          <cell r="X9">
            <v>232.59</v>
          </cell>
        </row>
        <row r="10">
          <cell r="V10">
            <v>339</v>
          </cell>
          <cell r="W10">
            <v>10765.48</v>
          </cell>
          <cell r="X10">
            <v>185.88</v>
          </cell>
        </row>
        <row r="11">
          <cell r="V11">
            <v>341</v>
          </cell>
          <cell r="W11">
            <v>14415.36</v>
          </cell>
        </row>
        <row r="12">
          <cell r="V12">
            <v>343</v>
          </cell>
          <cell r="W12">
            <v>15255.7799999999</v>
          </cell>
          <cell r="X12">
            <v>25.29</v>
          </cell>
        </row>
        <row r="13">
          <cell r="V13">
            <v>347</v>
          </cell>
          <cell r="W13">
            <v>3685</v>
          </cell>
          <cell r="X13">
            <v>23.48</v>
          </cell>
        </row>
        <row r="14">
          <cell r="V14">
            <v>349</v>
          </cell>
          <cell r="W14">
            <v>2951.19</v>
          </cell>
          <cell r="X14">
            <v>38.02</v>
          </cell>
        </row>
        <row r="15">
          <cell r="V15">
            <v>351</v>
          </cell>
          <cell r="W15">
            <v>2112.75</v>
          </cell>
        </row>
        <row r="16">
          <cell r="V16">
            <v>355</v>
          </cell>
          <cell r="W16">
            <v>17967.07</v>
          </cell>
          <cell r="X16">
            <v>73.02</v>
          </cell>
        </row>
        <row r="17">
          <cell r="V17">
            <v>357</v>
          </cell>
          <cell r="W17">
            <v>6762.00000000001</v>
          </cell>
          <cell r="X17">
            <v>11.8</v>
          </cell>
        </row>
        <row r="18">
          <cell r="V18">
            <v>359</v>
          </cell>
          <cell r="W18">
            <v>5977.89000000001</v>
          </cell>
          <cell r="X18">
            <v>103.12</v>
          </cell>
        </row>
        <row r="19">
          <cell r="V19">
            <v>365</v>
          </cell>
          <cell r="W19">
            <v>3813.92000000001</v>
          </cell>
          <cell r="X19">
            <v>40.05</v>
          </cell>
        </row>
        <row r="20">
          <cell r="V20">
            <v>367</v>
          </cell>
          <cell r="W20">
            <v>4645.80000000001</v>
          </cell>
        </row>
        <row r="21">
          <cell r="V21">
            <v>371</v>
          </cell>
          <cell r="W21">
            <v>5927.40000000001</v>
          </cell>
        </row>
        <row r="22">
          <cell r="V22">
            <v>373</v>
          </cell>
          <cell r="W22">
            <v>5215.40000000001</v>
          </cell>
        </row>
        <row r="23">
          <cell r="V23">
            <v>377</v>
          </cell>
          <cell r="W23">
            <v>11038.26</v>
          </cell>
        </row>
        <row r="24">
          <cell r="V24">
            <v>379</v>
          </cell>
          <cell r="W24">
            <v>8061.39000000001</v>
          </cell>
          <cell r="X24">
            <v>306.67</v>
          </cell>
        </row>
        <row r="25">
          <cell r="V25">
            <v>385</v>
          </cell>
          <cell r="W25">
            <v>81236.3100000001</v>
          </cell>
        </row>
        <row r="26">
          <cell r="V26">
            <v>387</v>
          </cell>
          <cell r="W26">
            <v>6539.27000000001</v>
          </cell>
          <cell r="X26">
            <v>119.4</v>
          </cell>
        </row>
        <row r="27">
          <cell r="V27">
            <v>391</v>
          </cell>
          <cell r="W27">
            <v>10152.82</v>
          </cell>
          <cell r="X27">
            <v>3624.98</v>
          </cell>
        </row>
        <row r="28">
          <cell r="V28">
            <v>399</v>
          </cell>
          <cell r="W28">
            <v>4589.64000000001</v>
          </cell>
          <cell r="X28">
            <v>72.39</v>
          </cell>
        </row>
        <row r="29">
          <cell r="V29">
            <v>511</v>
          </cell>
          <cell r="W29">
            <v>7708.14000000001</v>
          </cell>
          <cell r="X29">
            <v>39.11</v>
          </cell>
        </row>
        <row r="30">
          <cell r="V30">
            <v>513</v>
          </cell>
          <cell r="W30">
            <v>4272.00000000001</v>
          </cell>
          <cell r="X30">
            <v>20.78</v>
          </cell>
        </row>
        <row r="31">
          <cell r="V31">
            <v>514</v>
          </cell>
          <cell r="W31">
            <v>16418.26</v>
          </cell>
        </row>
        <row r="32">
          <cell r="V32">
            <v>515</v>
          </cell>
          <cell r="W32">
            <v>5123.63000000001</v>
          </cell>
          <cell r="X32">
            <v>169.46</v>
          </cell>
        </row>
        <row r="33">
          <cell r="V33">
            <v>517</v>
          </cell>
          <cell r="W33">
            <v>3837.11000000001</v>
          </cell>
          <cell r="X33">
            <v>28.4</v>
          </cell>
        </row>
        <row r="34">
          <cell r="V34">
            <v>539</v>
          </cell>
          <cell r="W34">
            <v>4834.6</v>
          </cell>
        </row>
        <row r="35">
          <cell r="V35">
            <v>541</v>
          </cell>
          <cell r="W35">
            <v>14692.79</v>
          </cell>
          <cell r="X35">
            <v>1563.58</v>
          </cell>
        </row>
        <row r="36">
          <cell r="V36">
            <v>545</v>
          </cell>
          <cell r="W36">
            <v>7618.4</v>
          </cell>
          <cell r="X36">
            <v>25.99</v>
          </cell>
        </row>
        <row r="37">
          <cell r="V37">
            <v>546</v>
          </cell>
          <cell r="W37">
            <v>8522.01000000002</v>
          </cell>
          <cell r="X37">
            <v>47.2</v>
          </cell>
        </row>
        <row r="38">
          <cell r="V38">
            <v>549</v>
          </cell>
          <cell r="W38">
            <v>3738</v>
          </cell>
          <cell r="X38">
            <v>27.4</v>
          </cell>
        </row>
        <row r="39">
          <cell r="V39">
            <v>570</v>
          </cell>
          <cell r="W39">
            <v>4396.60000000001</v>
          </cell>
          <cell r="X39">
            <v>13.1</v>
          </cell>
        </row>
        <row r="40">
          <cell r="V40">
            <v>571</v>
          </cell>
          <cell r="W40">
            <v>14739.98</v>
          </cell>
          <cell r="X40">
            <v>67.28</v>
          </cell>
        </row>
        <row r="41">
          <cell r="V41">
            <v>572</v>
          </cell>
          <cell r="W41">
            <v>3906.4</v>
          </cell>
          <cell r="X41">
            <v>40.14</v>
          </cell>
        </row>
        <row r="42">
          <cell r="V42">
            <v>573</v>
          </cell>
          <cell r="W42">
            <v>2260.6</v>
          </cell>
          <cell r="X42">
            <v>52.92</v>
          </cell>
        </row>
        <row r="43">
          <cell r="V43">
            <v>578</v>
          </cell>
          <cell r="W43">
            <v>12563.1</v>
          </cell>
        </row>
        <row r="44">
          <cell r="V44">
            <v>581</v>
          </cell>
          <cell r="W44">
            <v>6597.88000000001</v>
          </cell>
        </row>
        <row r="45">
          <cell r="V45">
            <v>582</v>
          </cell>
          <cell r="W45">
            <v>3791.40000000001</v>
          </cell>
        </row>
        <row r="46">
          <cell r="V46">
            <v>584</v>
          </cell>
          <cell r="W46">
            <v>3696.14000000001</v>
          </cell>
          <cell r="X46">
            <v>119.66</v>
          </cell>
        </row>
        <row r="47">
          <cell r="V47">
            <v>585</v>
          </cell>
          <cell r="W47">
            <v>6675.61000000001</v>
          </cell>
          <cell r="X47">
            <v>31.34</v>
          </cell>
        </row>
        <row r="48">
          <cell r="V48">
            <v>587</v>
          </cell>
          <cell r="W48">
            <v>2669.51</v>
          </cell>
        </row>
        <row r="49">
          <cell r="V49">
            <v>591</v>
          </cell>
          <cell r="W49">
            <v>4802.68000000001</v>
          </cell>
        </row>
        <row r="50">
          <cell r="V50">
            <v>594</v>
          </cell>
          <cell r="W50">
            <v>3327.20000000001</v>
          </cell>
          <cell r="X50">
            <v>10.98</v>
          </cell>
        </row>
        <row r="51">
          <cell r="V51">
            <v>598</v>
          </cell>
          <cell r="W51">
            <v>4874.33000000001</v>
          </cell>
        </row>
        <row r="52">
          <cell r="V52">
            <v>704</v>
          </cell>
          <cell r="W52">
            <v>1602</v>
          </cell>
          <cell r="X52">
            <v>1.01</v>
          </cell>
        </row>
        <row r="53">
          <cell r="V53">
            <v>706</v>
          </cell>
          <cell r="W53">
            <v>3371.6</v>
          </cell>
        </row>
        <row r="54">
          <cell r="V54">
            <v>707</v>
          </cell>
          <cell r="W54">
            <v>5836.40000000001</v>
          </cell>
          <cell r="X54">
            <v>109.26</v>
          </cell>
        </row>
        <row r="55">
          <cell r="V55">
            <v>709</v>
          </cell>
          <cell r="W55">
            <v>5616.79000000001</v>
          </cell>
          <cell r="X55">
            <v>5.58</v>
          </cell>
        </row>
        <row r="56">
          <cell r="V56">
            <v>710</v>
          </cell>
          <cell r="W56">
            <v>3115</v>
          </cell>
          <cell r="X56">
            <v>13.8</v>
          </cell>
        </row>
        <row r="57">
          <cell r="V57">
            <v>712</v>
          </cell>
          <cell r="W57">
            <v>16780.8</v>
          </cell>
          <cell r="X57">
            <v>441.31</v>
          </cell>
        </row>
        <row r="58">
          <cell r="V58">
            <v>713</v>
          </cell>
          <cell r="W58">
            <v>1385.49</v>
          </cell>
        </row>
        <row r="59">
          <cell r="V59">
            <v>716</v>
          </cell>
          <cell r="W59">
            <v>7735.20000000001</v>
          </cell>
        </row>
        <row r="60">
          <cell r="V60">
            <v>717</v>
          </cell>
          <cell r="W60">
            <v>4183</v>
          </cell>
        </row>
        <row r="61">
          <cell r="V61">
            <v>718</v>
          </cell>
          <cell r="W61">
            <v>2654.44</v>
          </cell>
          <cell r="X61">
            <v>23.81</v>
          </cell>
        </row>
        <row r="62">
          <cell r="V62">
            <v>720</v>
          </cell>
          <cell r="W62">
            <v>3149.76</v>
          </cell>
          <cell r="X62">
            <v>7.8</v>
          </cell>
        </row>
        <row r="63">
          <cell r="V63">
            <v>721</v>
          </cell>
          <cell r="W63">
            <v>8345.99000000001</v>
          </cell>
        </row>
        <row r="64">
          <cell r="V64">
            <v>723</v>
          </cell>
          <cell r="W64">
            <v>3506.59000000001</v>
          </cell>
          <cell r="X64">
            <v>13.42</v>
          </cell>
        </row>
        <row r="65">
          <cell r="V65">
            <v>724</v>
          </cell>
          <cell r="W65">
            <v>7387.42000000002</v>
          </cell>
          <cell r="X65">
            <v>26.47</v>
          </cell>
        </row>
        <row r="66">
          <cell r="V66">
            <v>726</v>
          </cell>
          <cell r="W66">
            <v>11061.04</v>
          </cell>
          <cell r="X66">
            <v>70.25</v>
          </cell>
        </row>
        <row r="67">
          <cell r="V67">
            <v>727</v>
          </cell>
          <cell r="W67">
            <v>4337.86</v>
          </cell>
          <cell r="X67">
            <v>232.3</v>
          </cell>
        </row>
        <row r="68">
          <cell r="V68">
            <v>730</v>
          </cell>
          <cell r="W68">
            <v>6372.40000000002</v>
          </cell>
        </row>
        <row r="69">
          <cell r="V69">
            <v>732</v>
          </cell>
          <cell r="W69">
            <v>5459.66</v>
          </cell>
          <cell r="X69">
            <v>12.8</v>
          </cell>
        </row>
        <row r="70">
          <cell r="V70">
            <v>733</v>
          </cell>
          <cell r="W70">
            <v>3112.56</v>
          </cell>
          <cell r="X70">
            <v>77.9</v>
          </cell>
        </row>
        <row r="71">
          <cell r="V71">
            <v>737</v>
          </cell>
          <cell r="W71">
            <v>6497.00000000001</v>
          </cell>
        </row>
        <row r="72">
          <cell r="V72">
            <v>738</v>
          </cell>
          <cell r="W72">
            <v>2011.4</v>
          </cell>
          <cell r="X72">
            <v>3.06</v>
          </cell>
        </row>
        <row r="73">
          <cell r="V73">
            <v>740</v>
          </cell>
          <cell r="W73">
            <v>3364.2</v>
          </cell>
        </row>
        <row r="74">
          <cell r="V74">
            <v>741</v>
          </cell>
          <cell r="W74">
            <v>1296.51</v>
          </cell>
          <cell r="X74">
            <v>39.31</v>
          </cell>
        </row>
        <row r="75">
          <cell r="V75">
            <v>742</v>
          </cell>
          <cell r="W75">
            <v>1577.95</v>
          </cell>
          <cell r="X75">
            <v>11.06</v>
          </cell>
        </row>
        <row r="76">
          <cell r="V76">
            <v>743</v>
          </cell>
          <cell r="W76">
            <v>3577.8</v>
          </cell>
          <cell r="X76">
            <v>81.84</v>
          </cell>
        </row>
        <row r="77">
          <cell r="V77">
            <v>744</v>
          </cell>
          <cell r="W77">
            <v>7919.37000000002</v>
          </cell>
          <cell r="X77">
            <v>191.62</v>
          </cell>
        </row>
        <row r="78">
          <cell r="V78">
            <v>745</v>
          </cell>
          <cell r="W78">
            <v>4023</v>
          </cell>
          <cell r="X78">
            <v>53.54</v>
          </cell>
        </row>
        <row r="79">
          <cell r="V79">
            <v>746</v>
          </cell>
          <cell r="W79">
            <v>4813.77000000001</v>
          </cell>
          <cell r="X79">
            <v>11.8</v>
          </cell>
        </row>
        <row r="80">
          <cell r="V80">
            <v>747</v>
          </cell>
          <cell r="W80">
            <v>4394.07</v>
          </cell>
          <cell r="X80">
            <v>703.3</v>
          </cell>
        </row>
        <row r="81">
          <cell r="V81">
            <v>748</v>
          </cell>
          <cell r="W81">
            <v>2082.6</v>
          </cell>
          <cell r="X81">
            <v>5.8</v>
          </cell>
        </row>
        <row r="82">
          <cell r="V82">
            <v>750</v>
          </cell>
          <cell r="W82">
            <v>9576.05</v>
          </cell>
          <cell r="X82">
            <v>13.46</v>
          </cell>
        </row>
        <row r="83">
          <cell r="V83">
            <v>752</v>
          </cell>
          <cell r="W83">
            <v>1904.6</v>
          </cell>
          <cell r="X83">
            <v>40.47</v>
          </cell>
        </row>
        <row r="84">
          <cell r="V84">
            <v>753</v>
          </cell>
          <cell r="W84">
            <v>2107.7</v>
          </cell>
        </row>
        <row r="85">
          <cell r="V85">
            <v>754</v>
          </cell>
          <cell r="W85">
            <v>9585.52</v>
          </cell>
          <cell r="X85">
            <v>17.07</v>
          </cell>
        </row>
        <row r="86">
          <cell r="V86">
            <v>755</v>
          </cell>
          <cell r="W86">
            <v>706.68</v>
          </cell>
        </row>
        <row r="87">
          <cell r="V87">
            <v>101453</v>
          </cell>
          <cell r="W87">
            <v>5179.80000000001</v>
          </cell>
          <cell r="X87">
            <v>71</v>
          </cell>
        </row>
        <row r="88">
          <cell r="V88">
            <v>102478</v>
          </cell>
          <cell r="W88">
            <v>854.4</v>
          </cell>
          <cell r="X88">
            <v>9.8</v>
          </cell>
        </row>
        <row r="89">
          <cell r="V89">
            <v>102479</v>
          </cell>
          <cell r="W89">
            <v>2278.4</v>
          </cell>
          <cell r="X89">
            <v>15.6</v>
          </cell>
        </row>
        <row r="90">
          <cell r="V90">
            <v>102564</v>
          </cell>
          <cell r="W90">
            <v>1420.98</v>
          </cell>
        </row>
        <row r="91">
          <cell r="V91">
            <v>102565</v>
          </cell>
          <cell r="W91">
            <v>3074.28000000001</v>
          </cell>
          <cell r="X91">
            <v>555.32</v>
          </cell>
        </row>
        <row r="92">
          <cell r="V92">
            <v>102567</v>
          </cell>
          <cell r="W92">
            <v>3594.2</v>
          </cell>
        </row>
        <row r="93">
          <cell r="V93">
            <v>102934</v>
          </cell>
          <cell r="W93">
            <v>10495.99</v>
          </cell>
          <cell r="X93">
            <v>86.64</v>
          </cell>
        </row>
        <row r="94">
          <cell r="V94">
            <v>102935</v>
          </cell>
          <cell r="W94">
            <v>2231.73</v>
          </cell>
          <cell r="X94">
            <v>40.2</v>
          </cell>
        </row>
        <row r="95">
          <cell r="V95">
            <v>103198</v>
          </cell>
          <cell r="W95">
            <v>5635.05000000001</v>
          </cell>
          <cell r="X95">
            <v>73.23</v>
          </cell>
        </row>
        <row r="96">
          <cell r="V96">
            <v>103199</v>
          </cell>
          <cell r="W96">
            <v>1655.03</v>
          </cell>
          <cell r="X96">
            <v>9.8</v>
          </cell>
        </row>
        <row r="97">
          <cell r="V97">
            <v>103639</v>
          </cell>
          <cell r="W97">
            <v>1938.04</v>
          </cell>
          <cell r="X97">
            <v>13.52</v>
          </cell>
        </row>
        <row r="98">
          <cell r="V98" t="str">
            <v>总计</v>
          </cell>
          <cell r="W98">
            <v>720513.19</v>
          </cell>
          <cell r="X98">
            <v>10571.85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策明细表"/>
      <sheetName val="明细表"/>
      <sheetName val="任务分配明细表 (2)"/>
      <sheetName val="杨伟钰7月金牌提成"/>
      <sheetName val="任务分配明细"/>
      <sheetName val="天胶"/>
      <sheetName val="任务分配明细表"/>
    </sheetNames>
    <sheetDataSet>
      <sheetData sheetId="0"/>
      <sheetData sheetId="1"/>
      <sheetData sheetId="2"/>
      <sheetData sheetId="3"/>
      <sheetData sheetId="4"/>
      <sheetData sheetId="5">
        <row r="1">
          <cell r="I1" t="str">
            <v>门店ID</v>
          </cell>
          <cell r="J1" t="str">
            <v>求和项:销售数量</v>
          </cell>
          <cell r="K1" t="str">
            <v>求和项:二赠一提成计数</v>
          </cell>
        </row>
        <row r="2">
          <cell r="I2">
            <v>52</v>
          </cell>
          <cell r="J2">
            <v>7.18</v>
          </cell>
        </row>
        <row r="3">
          <cell r="I3">
            <v>54</v>
          </cell>
          <cell r="J3">
            <v>9</v>
          </cell>
        </row>
        <row r="4">
          <cell r="I4">
            <v>56</v>
          </cell>
          <cell r="J4">
            <v>7</v>
          </cell>
        </row>
        <row r="5">
          <cell r="I5">
            <v>307</v>
          </cell>
          <cell r="J5">
            <v>105.184</v>
          </cell>
          <cell r="K5">
            <v>10</v>
          </cell>
        </row>
        <row r="6">
          <cell r="I6">
            <v>308</v>
          </cell>
          <cell r="J6">
            <v>14</v>
          </cell>
        </row>
        <row r="7">
          <cell r="I7">
            <v>311</v>
          </cell>
          <cell r="J7">
            <v>4</v>
          </cell>
        </row>
        <row r="8">
          <cell r="I8">
            <v>329</v>
          </cell>
          <cell r="J8">
            <v>7</v>
          </cell>
        </row>
        <row r="9">
          <cell r="I9">
            <v>337</v>
          </cell>
          <cell r="J9">
            <v>21</v>
          </cell>
          <cell r="K9">
            <v>2</v>
          </cell>
        </row>
        <row r="10">
          <cell r="I10">
            <v>339</v>
          </cell>
          <cell r="J10">
            <v>2</v>
          </cell>
        </row>
        <row r="11">
          <cell r="I11">
            <v>341</v>
          </cell>
          <cell r="J11">
            <v>32.628</v>
          </cell>
        </row>
        <row r="12">
          <cell r="I12">
            <v>343</v>
          </cell>
          <cell r="J12">
            <v>10</v>
          </cell>
          <cell r="K12">
            <v>2</v>
          </cell>
        </row>
        <row r="13">
          <cell r="I13">
            <v>349</v>
          </cell>
          <cell r="J13">
            <v>6</v>
          </cell>
        </row>
        <row r="14">
          <cell r="I14">
            <v>351</v>
          </cell>
          <cell r="J14">
            <v>7</v>
          </cell>
        </row>
        <row r="15">
          <cell r="I15">
            <v>355</v>
          </cell>
          <cell r="J15">
            <v>3</v>
          </cell>
        </row>
        <row r="16">
          <cell r="I16">
            <v>357</v>
          </cell>
          <cell r="J16">
            <v>3</v>
          </cell>
        </row>
        <row r="17">
          <cell r="I17">
            <v>359</v>
          </cell>
          <cell r="J17">
            <v>2</v>
          </cell>
        </row>
        <row r="18">
          <cell r="I18">
            <v>365</v>
          </cell>
          <cell r="J18">
            <v>20</v>
          </cell>
          <cell r="K18">
            <v>5.33</v>
          </cell>
        </row>
        <row r="19">
          <cell r="I19">
            <v>367</v>
          </cell>
          <cell r="J19">
            <v>10</v>
          </cell>
        </row>
        <row r="20">
          <cell r="I20">
            <v>371</v>
          </cell>
          <cell r="J20">
            <v>4</v>
          </cell>
        </row>
        <row r="21">
          <cell r="I21">
            <v>373</v>
          </cell>
          <cell r="J21">
            <v>2</v>
          </cell>
        </row>
        <row r="22">
          <cell r="I22">
            <v>379</v>
          </cell>
          <cell r="J22">
            <v>22.072</v>
          </cell>
        </row>
        <row r="23">
          <cell r="I23">
            <v>385</v>
          </cell>
          <cell r="J23">
            <v>12</v>
          </cell>
        </row>
        <row r="24">
          <cell r="I24">
            <v>387</v>
          </cell>
          <cell r="J24">
            <v>14</v>
          </cell>
        </row>
        <row r="25">
          <cell r="I25">
            <v>391</v>
          </cell>
          <cell r="J25">
            <v>19</v>
          </cell>
          <cell r="K25">
            <v>2</v>
          </cell>
        </row>
        <row r="26">
          <cell r="I26">
            <v>399</v>
          </cell>
          <cell r="J26">
            <v>6</v>
          </cell>
        </row>
        <row r="27">
          <cell r="I27">
            <v>511</v>
          </cell>
          <cell r="J27">
            <v>4</v>
          </cell>
        </row>
        <row r="28">
          <cell r="I28">
            <v>513</v>
          </cell>
          <cell r="J28">
            <v>9</v>
          </cell>
        </row>
        <row r="29">
          <cell r="I29">
            <v>514</v>
          </cell>
          <cell r="J29">
            <v>2</v>
          </cell>
        </row>
        <row r="30">
          <cell r="I30">
            <v>515</v>
          </cell>
          <cell r="J30">
            <v>8</v>
          </cell>
        </row>
        <row r="31">
          <cell r="I31">
            <v>517</v>
          </cell>
          <cell r="J31">
            <v>7</v>
          </cell>
        </row>
        <row r="32">
          <cell r="I32">
            <v>539</v>
          </cell>
          <cell r="J32">
            <v>6</v>
          </cell>
        </row>
        <row r="33">
          <cell r="I33">
            <v>541</v>
          </cell>
          <cell r="J33">
            <v>3</v>
          </cell>
          <cell r="K33">
            <v>2</v>
          </cell>
        </row>
        <row r="34">
          <cell r="I34">
            <v>546</v>
          </cell>
          <cell r="J34">
            <v>6</v>
          </cell>
        </row>
        <row r="35">
          <cell r="I35">
            <v>549</v>
          </cell>
          <cell r="J35">
            <v>2</v>
          </cell>
        </row>
        <row r="36">
          <cell r="I36">
            <v>571</v>
          </cell>
          <cell r="J36">
            <v>24</v>
          </cell>
        </row>
        <row r="37">
          <cell r="I37">
            <v>572</v>
          </cell>
          <cell r="J37">
            <v>2</v>
          </cell>
        </row>
        <row r="38">
          <cell r="I38">
            <v>573</v>
          </cell>
          <cell r="J38">
            <v>2</v>
          </cell>
        </row>
        <row r="39">
          <cell r="I39">
            <v>578</v>
          </cell>
          <cell r="J39">
            <v>6</v>
          </cell>
        </row>
        <row r="40">
          <cell r="I40">
            <v>581</v>
          </cell>
          <cell r="J40">
            <v>2</v>
          </cell>
        </row>
        <row r="41">
          <cell r="I41">
            <v>582</v>
          </cell>
          <cell r="J41">
            <v>15</v>
          </cell>
        </row>
        <row r="42">
          <cell r="I42">
            <v>584</v>
          </cell>
          <cell r="J42">
            <v>3</v>
          </cell>
        </row>
        <row r="43">
          <cell r="I43">
            <v>585</v>
          </cell>
          <cell r="J43">
            <v>23</v>
          </cell>
        </row>
        <row r="44">
          <cell r="I44">
            <v>591</v>
          </cell>
          <cell r="J44">
            <v>12</v>
          </cell>
        </row>
        <row r="45">
          <cell r="I45">
            <v>594</v>
          </cell>
          <cell r="J45">
            <v>6</v>
          </cell>
        </row>
        <row r="46">
          <cell r="I46">
            <v>598</v>
          </cell>
          <cell r="J46">
            <v>1</v>
          </cell>
        </row>
        <row r="47">
          <cell r="I47">
            <v>704</v>
          </cell>
          <cell r="J47">
            <v>8</v>
          </cell>
        </row>
        <row r="48">
          <cell r="I48">
            <v>706</v>
          </cell>
          <cell r="J48">
            <v>4</v>
          </cell>
        </row>
        <row r="49">
          <cell r="I49">
            <v>707</v>
          </cell>
          <cell r="J49">
            <v>6</v>
          </cell>
        </row>
        <row r="50">
          <cell r="I50">
            <v>709</v>
          </cell>
          <cell r="J50">
            <v>2</v>
          </cell>
        </row>
        <row r="51">
          <cell r="I51">
            <v>712</v>
          </cell>
          <cell r="J51">
            <v>12</v>
          </cell>
        </row>
        <row r="52">
          <cell r="I52">
            <v>713</v>
          </cell>
          <cell r="J52">
            <v>1</v>
          </cell>
        </row>
        <row r="53">
          <cell r="I53">
            <v>716</v>
          </cell>
          <cell r="J53">
            <v>7</v>
          </cell>
        </row>
        <row r="54">
          <cell r="I54">
            <v>717</v>
          </cell>
          <cell r="J54">
            <v>2</v>
          </cell>
        </row>
        <row r="55">
          <cell r="I55">
            <v>720</v>
          </cell>
          <cell r="J55">
            <v>13</v>
          </cell>
        </row>
        <row r="56">
          <cell r="I56">
            <v>721</v>
          </cell>
          <cell r="J56">
            <v>10</v>
          </cell>
        </row>
        <row r="57">
          <cell r="I57">
            <v>724</v>
          </cell>
          <cell r="J57">
            <v>9</v>
          </cell>
        </row>
        <row r="58">
          <cell r="I58">
            <v>726</v>
          </cell>
          <cell r="J58">
            <v>13</v>
          </cell>
        </row>
        <row r="59">
          <cell r="I59">
            <v>727</v>
          </cell>
          <cell r="J59">
            <v>9</v>
          </cell>
        </row>
        <row r="60">
          <cell r="I60">
            <v>730</v>
          </cell>
          <cell r="J60">
            <v>11</v>
          </cell>
        </row>
        <row r="61">
          <cell r="I61">
            <v>732</v>
          </cell>
          <cell r="J61">
            <v>2</v>
          </cell>
        </row>
        <row r="62">
          <cell r="I62">
            <v>737</v>
          </cell>
          <cell r="J62">
            <v>6</v>
          </cell>
        </row>
        <row r="63">
          <cell r="I63">
            <v>738</v>
          </cell>
          <cell r="J63">
            <v>15</v>
          </cell>
        </row>
        <row r="64">
          <cell r="I64">
            <v>740</v>
          </cell>
          <cell r="J64">
            <v>8</v>
          </cell>
        </row>
        <row r="65">
          <cell r="I65">
            <v>741</v>
          </cell>
          <cell r="J65">
            <v>3</v>
          </cell>
        </row>
        <row r="66">
          <cell r="I66">
            <v>742</v>
          </cell>
          <cell r="J66">
            <v>14</v>
          </cell>
        </row>
        <row r="67">
          <cell r="I67">
            <v>743</v>
          </cell>
          <cell r="J67">
            <v>5</v>
          </cell>
        </row>
        <row r="68">
          <cell r="I68">
            <v>744</v>
          </cell>
          <cell r="J68">
            <v>4</v>
          </cell>
        </row>
        <row r="69">
          <cell r="I69">
            <v>745</v>
          </cell>
          <cell r="J69">
            <v>4</v>
          </cell>
        </row>
        <row r="70">
          <cell r="I70">
            <v>746</v>
          </cell>
          <cell r="J70">
            <v>3</v>
          </cell>
        </row>
        <row r="71">
          <cell r="I71">
            <v>747</v>
          </cell>
          <cell r="J71">
            <v>1</v>
          </cell>
        </row>
        <row r="72">
          <cell r="I72">
            <v>748</v>
          </cell>
          <cell r="J72">
            <v>3</v>
          </cell>
        </row>
        <row r="73">
          <cell r="I73">
            <v>750</v>
          </cell>
          <cell r="J73">
            <v>9</v>
          </cell>
          <cell r="K73">
            <v>4</v>
          </cell>
        </row>
        <row r="74">
          <cell r="I74">
            <v>752</v>
          </cell>
          <cell r="J74">
            <v>2</v>
          </cell>
        </row>
        <row r="75">
          <cell r="I75">
            <v>753</v>
          </cell>
          <cell r="J75">
            <v>3</v>
          </cell>
        </row>
        <row r="76">
          <cell r="I76">
            <v>754</v>
          </cell>
          <cell r="J76">
            <v>10</v>
          </cell>
        </row>
        <row r="77">
          <cell r="I77">
            <v>101453</v>
          </cell>
          <cell r="J77">
            <v>2</v>
          </cell>
        </row>
        <row r="78">
          <cell r="I78">
            <v>102478</v>
          </cell>
          <cell r="J78">
            <v>2</v>
          </cell>
        </row>
        <row r="79">
          <cell r="I79">
            <v>102567</v>
          </cell>
          <cell r="J79">
            <v>8</v>
          </cell>
        </row>
        <row r="80">
          <cell r="I80">
            <v>102934</v>
          </cell>
          <cell r="J80">
            <v>10</v>
          </cell>
        </row>
        <row r="81">
          <cell r="I81">
            <v>102935</v>
          </cell>
          <cell r="J81">
            <v>5</v>
          </cell>
        </row>
        <row r="82">
          <cell r="I82">
            <v>103198</v>
          </cell>
          <cell r="J82">
            <v>4</v>
          </cell>
        </row>
        <row r="83">
          <cell r="I83" t="str">
            <v>(空白)</v>
          </cell>
          <cell r="J83">
            <v>722.064</v>
          </cell>
          <cell r="K83">
            <v>27.33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201" workbookViewId="0">
      <selection activeCell="G222" sqref="G222"/>
    </sheetView>
  </sheetViews>
  <sheetFormatPr defaultColWidth="9" defaultRowHeight="15" customHeight="1"/>
  <cols>
    <col min="1" max="1" width="9" style="154"/>
    <col min="2" max="4" width="9" style="155"/>
    <col min="5" max="5" width="21.75" style="155" customWidth="1"/>
    <col min="6" max="6" width="31.125" style="153" customWidth="1"/>
    <col min="7" max="7" width="23.875" style="153" customWidth="1"/>
    <col min="8" max="8" width="41" style="156" customWidth="1"/>
    <col min="9" max="9" width="5.75" style="155" customWidth="1"/>
    <col min="10" max="256" width="9" style="153"/>
    <col min="257" max="16384" width="9" style="50"/>
  </cols>
  <sheetData>
    <row r="1" s="151" customFormat="1" ht="43" customHeight="1" spans="1:9">
      <c r="A1" s="157" t="s">
        <v>0</v>
      </c>
      <c r="B1" s="157" t="s">
        <v>1</v>
      </c>
      <c r="C1" s="157" t="s">
        <v>2</v>
      </c>
      <c r="D1" s="157"/>
      <c r="E1" s="157"/>
      <c r="F1" s="157" t="s">
        <v>3</v>
      </c>
      <c r="G1" s="157" t="s">
        <v>4</v>
      </c>
      <c r="H1" s="157" t="s">
        <v>5</v>
      </c>
      <c r="I1" s="157" t="s">
        <v>6</v>
      </c>
    </row>
    <row r="2" customHeight="1" spans="1:9">
      <c r="A2" s="158" t="s">
        <v>7</v>
      </c>
      <c r="B2" s="159" t="s">
        <v>8</v>
      </c>
      <c r="C2" s="160">
        <v>115733</v>
      </c>
      <c r="D2" s="160" t="s">
        <v>9</v>
      </c>
      <c r="E2" s="160" t="str">
        <f>C2&amp;D2</f>
        <v>115733,</v>
      </c>
      <c r="F2" s="161" t="s">
        <v>10</v>
      </c>
      <c r="G2" s="161" t="s">
        <v>11</v>
      </c>
      <c r="H2" s="161" t="s">
        <v>12</v>
      </c>
      <c r="I2" s="160" t="s">
        <v>13</v>
      </c>
    </row>
    <row r="3" s="152" customFormat="1" customHeight="1" spans="1:9">
      <c r="A3" s="162" t="s">
        <v>14</v>
      </c>
      <c r="B3" s="163" t="s">
        <v>15</v>
      </c>
      <c r="C3" s="160">
        <v>84174</v>
      </c>
      <c r="D3" s="160" t="s">
        <v>9</v>
      </c>
      <c r="E3" s="160" t="str">
        <f>C3&amp;D3</f>
        <v>84174,</v>
      </c>
      <c r="F3" s="161" t="s">
        <v>16</v>
      </c>
      <c r="G3" s="161" t="s">
        <v>17</v>
      </c>
      <c r="H3" s="161" t="s">
        <v>18</v>
      </c>
      <c r="I3" s="160"/>
    </row>
    <row r="4" s="153" customFormat="1" customHeight="1" spans="1:9">
      <c r="A4" s="162"/>
      <c r="B4" s="163"/>
      <c r="C4" s="160">
        <v>21580</v>
      </c>
      <c r="D4" s="160" t="s">
        <v>9</v>
      </c>
      <c r="E4" s="160" t="str">
        <f>C4&amp;D4</f>
        <v>21580,</v>
      </c>
      <c r="F4" s="161" t="s">
        <v>19</v>
      </c>
      <c r="G4" s="161" t="s">
        <v>20</v>
      </c>
      <c r="H4" s="161" t="s">
        <v>21</v>
      </c>
      <c r="I4" s="160" t="s">
        <v>13</v>
      </c>
    </row>
    <row r="5" s="152" customFormat="1" customHeight="1" spans="1:9">
      <c r="A5" s="162"/>
      <c r="B5" s="163"/>
      <c r="C5" s="71">
        <v>166880</v>
      </c>
      <c r="D5" s="160" t="s">
        <v>9</v>
      </c>
      <c r="E5" s="160" t="str">
        <f>C5&amp;D5</f>
        <v>166880,</v>
      </c>
      <c r="F5" s="70" t="s">
        <v>22</v>
      </c>
      <c r="G5" s="70" t="s">
        <v>23</v>
      </c>
      <c r="H5" s="70" t="s">
        <v>24</v>
      </c>
      <c r="I5" s="71" t="s">
        <v>13</v>
      </c>
    </row>
    <row r="6" s="152" customFormat="1" customHeight="1" spans="1:9">
      <c r="A6" s="162"/>
      <c r="B6" s="163"/>
      <c r="C6" s="71">
        <v>40226</v>
      </c>
      <c r="D6" s="160" t="s">
        <v>9</v>
      </c>
      <c r="E6" s="160" t="str">
        <f>C6&amp;D6</f>
        <v>40226,</v>
      </c>
      <c r="F6" s="70" t="s">
        <v>22</v>
      </c>
      <c r="G6" s="70" t="s">
        <v>25</v>
      </c>
      <c r="H6" s="70" t="s">
        <v>24</v>
      </c>
      <c r="I6" s="71" t="s">
        <v>26</v>
      </c>
    </row>
    <row r="7" s="50" customFormat="1" customHeight="1" spans="1:9">
      <c r="A7" s="164"/>
      <c r="B7" s="165"/>
      <c r="C7" s="71">
        <v>133360</v>
      </c>
      <c r="D7" s="160" t="s">
        <v>9</v>
      </c>
      <c r="E7" s="160" t="str">
        <f>C7&amp;D7</f>
        <v>133360,</v>
      </c>
      <c r="F7" s="166" t="s">
        <v>27</v>
      </c>
      <c r="G7" s="70"/>
      <c r="H7" s="69"/>
      <c r="I7" s="71"/>
    </row>
    <row r="8" s="50" customFormat="1" customHeight="1" spans="1:9">
      <c r="A8" s="162"/>
      <c r="B8" s="163"/>
      <c r="C8" s="72">
        <v>75138</v>
      </c>
      <c r="D8" s="160" t="s">
        <v>9</v>
      </c>
      <c r="E8" s="160" t="str">
        <f>C8&amp;D8</f>
        <v>75138,</v>
      </c>
      <c r="F8" s="73" t="s">
        <v>28</v>
      </c>
      <c r="G8" s="73" t="s">
        <v>29</v>
      </c>
      <c r="H8" s="73" t="s">
        <v>30</v>
      </c>
      <c r="I8" s="74" t="s">
        <v>13</v>
      </c>
    </row>
    <row r="9" s="50" customFormat="1" customHeight="1" spans="1:9">
      <c r="A9" s="162"/>
      <c r="B9" s="163"/>
      <c r="C9" s="69" t="s">
        <v>31</v>
      </c>
      <c r="D9" s="160" t="s">
        <v>9</v>
      </c>
      <c r="E9" s="160" t="str">
        <f>C9&amp;D9</f>
        <v>164949,</v>
      </c>
      <c r="F9" s="70" t="s">
        <v>28</v>
      </c>
      <c r="G9" s="70" t="s">
        <v>29</v>
      </c>
      <c r="H9" s="70" t="s">
        <v>32</v>
      </c>
      <c r="I9" s="71" t="s">
        <v>13</v>
      </c>
    </row>
    <row r="10" s="50" customFormat="1" customHeight="1" spans="1:9">
      <c r="A10" s="162"/>
      <c r="B10" s="163"/>
      <c r="C10" s="69">
        <v>31440</v>
      </c>
      <c r="D10" s="160" t="s">
        <v>9</v>
      </c>
      <c r="E10" s="160" t="str">
        <f>C10&amp;D10</f>
        <v>31440,</v>
      </c>
      <c r="F10" s="70" t="s">
        <v>33</v>
      </c>
      <c r="G10" s="70" t="s">
        <v>34</v>
      </c>
      <c r="H10" s="61" t="s">
        <v>35</v>
      </c>
      <c r="I10" s="71" t="s">
        <v>13</v>
      </c>
    </row>
    <row r="11" customHeight="1" spans="1:9">
      <c r="A11" s="167" t="s">
        <v>36</v>
      </c>
      <c r="B11" s="168" t="s">
        <v>8</v>
      </c>
      <c r="C11" s="160">
        <v>118954</v>
      </c>
      <c r="D11" s="160" t="s">
        <v>9</v>
      </c>
      <c r="E11" s="160" t="str">
        <f>C11&amp;D11</f>
        <v>118954,</v>
      </c>
      <c r="F11" s="161" t="s">
        <v>37</v>
      </c>
      <c r="G11" s="161" t="s">
        <v>38</v>
      </c>
      <c r="H11" s="161" t="s">
        <v>39</v>
      </c>
      <c r="I11" s="160" t="s">
        <v>13</v>
      </c>
    </row>
    <row r="12" customHeight="1" spans="1:9">
      <c r="A12" s="162"/>
      <c r="B12" s="163"/>
      <c r="C12" s="160">
        <v>136714</v>
      </c>
      <c r="D12" s="160" t="s">
        <v>9</v>
      </c>
      <c r="E12" s="160" t="str">
        <f>C12&amp;D12</f>
        <v>136714,</v>
      </c>
      <c r="F12" s="161" t="s">
        <v>40</v>
      </c>
      <c r="G12" s="161" t="s">
        <v>41</v>
      </c>
      <c r="H12" s="161" t="s">
        <v>42</v>
      </c>
      <c r="I12" s="160" t="s">
        <v>13</v>
      </c>
    </row>
    <row r="13" customHeight="1" spans="1:9">
      <c r="A13" s="162"/>
      <c r="B13" s="163"/>
      <c r="C13" s="160">
        <v>104690</v>
      </c>
      <c r="D13" s="160" t="s">
        <v>9</v>
      </c>
      <c r="E13" s="160" t="str">
        <f>C13&amp;D13</f>
        <v>104690,</v>
      </c>
      <c r="F13" s="161" t="s">
        <v>43</v>
      </c>
      <c r="G13" s="169" t="s">
        <v>44</v>
      </c>
      <c r="H13" s="169" t="s">
        <v>24</v>
      </c>
      <c r="I13" s="160"/>
    </row>
    <row r="14" customHeight="1" spans="1:9">
      <c r="A14" s="162"/>
      <c r="B14" s="163"/>
      <c r="C14" s="170">
        <v>48831</v>
      </c>
      <c r="D14" s="160" t="s">
        <v>9</v>
      </c>
      <c r="E14" s="160" t="str">
        <f>C14&amp;D14</f>
        <v>48831,</v>
      </c>
      <c r="F14" s="171" t="s">
        <v>45</v>
      </c>
      <c r="G14" s="172" t="s">
        <v>46</v>
      </c>
      <c r="H14" s="161" t="s">
        <v>47</v>
      </c>
      <c r="I14" s="160" t="s">
        <v>13</v>
      </c>
    </row>
    <row r="15" customHeight="1" spans="1:9">
      <c r="A15" s="164"/>
      <c r="B15" s="165"/>
      <c r="C15" s="71">
        <v>117255</v>
      </c>
      <c r="D15" s="160" t="s">
        <v>9</v>
      </c>
      <c r="E15" s="160" t="str">
        <f>C15&amp;D15</f>
        <v>117255,</v>
      </c>
      <c r="F15" s="70" t="s">
        <v>48</v>
      </c>
      <c r="G15" s="83"/>
      <c r="H15" s="69"/>
      <c r="I15" s="71"/>
    </row>
    <row r="16" customHeight="1" spans="1:9">
      <c r="A16" s="162"/>
      <c r="B16" s="163"/>
      <c r="C16" s="71">
        <v>160637</v>
      </c>
      <c r="D16" s="160" t="s">
        <v>9</v>
      </c>
      <c r="E16" s="160" t="str">
        <f>C16&amp;D16</f>
        <v>160637,</v>
      </c>
      <c r="F16" s="73" t="s">
        <v>49</v>
      </c>
      <c r="G16" s="73" t="s">
        <v>29</v>
      </c>
      <c r="H16" s="173" t="s">
        <v>50</v>
      </c>
      <c r="I16" s="173" t="s">
        <v>26</v>
      </c>
    </row>
    <row r="17" customHeight="1" spans="1:9">
      <c r="A17" s="112" t="s">
        <v>51</v>
      </c>
      <c r="B17" s="112" t="s">
        <v>15</v>
      </c>
      <c r="C17" s="71">
        <v>75028</v>
      </c>
      <c r="D17" s="160" t="s">
        <v>9</v>
      </c>
      <c r="E17" s="160" t="str">
        <f>C17&amp;D17</f>
        <v>75028,</v>
      </c>
      <c r="F17" s="69" t="s">
        <v>52</v>
      </c>
      <c r="G17" s="70" t="s">
        <v>53</v>
      </c>
      <c r="H17" s="69" t="s">
        <v>54</v>
      </c>
      <c r="I17" s="71" t="s">
        <v>13</v>
      </c>
    </row>
    <row r="18" customHeight="1" spans="1:9">
      <c r="A18" s="122"/>
      <c r="B18" s="116"/>
      <c r="C18" s="71">
        <v>171872</v>
      </c>
      <c r="D18" s="160" t="s">
        <v>9</v>
      </c>
      <c r="E18" s="160" t="str">
        <f>C18&amp;D18</f>
        <v>171872,</v>
      </c>
      <c r="F18" s="61" t="s">
        <v>55</v>
      </c>
      <c r="G18" s="70" t="s">
        <v>56</v>
      </c>
      <c r="H18" s="61" t="s">
        <v>57</v>
      </c>
      <c r="I18" s="62" t="s">
        <v>13</v>
      </c>
    </row>
    <row r="19" s="50" customFormat="1" customHeight="1" spans="1:9">
      <c r="A19" s="174" t="s">
        <v>58</v>
      </c>
      <c r="B19" s="122"/>
      <c r="C19" s="71">
        <v>134798</v>
      </c>
      <c r="D19" s="160" t="s">
        <v>9</v>
      </c>
      <c r="E19" s="160" t="str">
        <f>C19&amp;D19</f>
        <v>134798,</v>
      </c>
      <c r="F19" s="70" t="s">
        <v>59</v>
      </c>
      <c r="G19" s="70" t="s">
        <v>60</v>
      </c>
      <c r="H19" s="69" t="s">
        <v>61</v>
      </c>
      <c r="I19" s="71" t="s">
        <v>13</v>
      </c>
    </row>
    <row r="20" customHeight="1" spans="1:9">
      <c r="A20" s="174" t="s">
        <v>62</v>
      </c>
      <c r="B20" s="175" t="s">
        <v>15</v>
      </c>
      <c r="C20" s="160">
        <v>47683</v>
      </c>
      <c r="D20" s="160" t="s">
        <v>9</v>
      </c>
      <c r="E20" s="160" t="str">
        <f>C20&amp;D20</f>
        <v>47683,</v>
      </c>
      <c r="F20" s="161" t="s">
        <v>63</v>
      </c>
      <c r="G20" s="161" t="s">
        <v>64</v>
      </c>
      <c r="H20" s="161" t="s">
        <v>21</v>
      </c>
      <c r="I20" s="160" t="s">
        <v>13</v>
      </c>
    </row>
    <row r="21" customHeight="1" spans="1:9">
      <c r="A21" s="174" t="s">
        <v>65</v>
      </c>
      <c r="B21" s="175" t="s">
        <v>15</v>
      </c>
      <c r="C21" s="176">
        <v>105219</v>
      </c>
      <c r="D21" s="160" t="s">
        <v>9</v>
      </c>
      <c r="E21" s="160" t="str">
        <f>C21&amp;D21</f>
        <v>105219,</v>
      </c>
      <c r="F21" s="171" t="s">
        <v>66</v>
      </c>
      <c r="G21" s="172" t="s">
        <v>67</v>
      </c>
      <c r="H21" s="161" t="s">
        <v>68</v>
      </c>
      <c r="I21" s="160"/>
    </row>
    <row r="22" customHeight="1" spans="1:9">
      <c r="A22" s="174"/>
      <c r="B22" s="175"/>
      <c r="C22" s="176">
        <v>117372</v>
      </c>
      <c r="D22" s="160" t="s">
        <v>9</v>
      </c>
      <c r="E22" s="160" t="str">
        <f>C22&amp;D22</f>
        <v>117372,</v>
      </c>
      <c r="F22" s="171" t="s">
        <v>69</v>
      </c>
      <c r="G22" s="172" t="s">
        <v>70</v>
      </c>
      <c r="H22" s="161" t="s">
        <v>68</v>
      </c>
      <c r="I22" s="160"/>
    </row>
    <row r="23" customHeight="1" spans="1:9">
      <c r="A23" s="174"/>
      <c r="B23" s="175"/>
      <c r="C23" s="176">
        <v>105293</v>
      </c>
      <c r="D23" s="160" t="s">
        <v>9</v>
      </c>
      <c r="E23" s="160" t="str">
        <f>C23&amp;D23</f>
        <v>105293,</v>
      </c>
      <c r="F23" s="171" t="s">
        <v>71</v>
      </c>
      <c r="G23" s="172" t="s">
        <v>72</v>
      </c>
      <c r="H23" s="161" t="s">
        <v>68</v>
      </c>
      <c r="I23" s="160" t="s">
        <v>26</v>
      </c>
    </row>
    <row r="24" customHeight="1" spans="1:9">
      <c r="A24" s="174"/>
      <c r="B24" s="175"/>
      <c r="C24" s="176">
        <v>105315</v>
      </c>
      <c r="D24" s="160" t="s">
        <v>9</v>
      </c>
      <c r="E24" s="160" t="str">
        <f>C24&amp;D24</f>
        <v>105315,</v>
      </c>
      <c r="F24" s="171" t="s">
        <v>73</v>
      </c>
      <c r="G24" s="172" t="s">
        <v>74</v>
      </c>
      <c r="H24" s="161" t="s">
        <v>68</v>
      </c>
      <c r="I24" s="160" t="s">
        <v>13</v>
      </c>
    </row>
    <row r="25" customHeight="1" spans="1:9">
      <c r="A25" s="174"/>
      <c r="B25" s="175"/>
      <c r="C25" s="176">
        <v>105233</v>
      </c>
      <c r="D25" s="160" t="s">
        <v>9</v>
      </c>
      <c r="E25" s="160" t="str">
        <f>C25&amp;D25</f>
        <v>105233,</v>
      </c>
      <c r="F25" s="171" t="s">
        <v>75</v>
      </c>
      <c r="G25" s="172" t="s">
        <v>76</v>
      </c>
      <c r="H25" s="161" t="s">
        <v>68</v>
      </c>
      <c r="I25" s="160" t="s">
        <v>26</v>
      </c>
    </row>
    <row r="26" customHeight="1" spans="1:9">
      <c r="A26" s="174"/>
      <c r="B26" s="175"/>
      <c r="C26" s="176">
        <v>105229</v>
      </c>
      <c r="D26" s="160" t="s">
        <v>9</v>
      </c>
      <c r="E26" s="160" t="str">
        <f>C26&amp;D26</f>
        <v>105229,</v>
      </c>
      <c r="F26" s="171" t="s">
        <v>77</v>
      </c>
      <c r="G26" s="172" t="s">
        <v>78</v>
      </c>
      <c r="H26" s="161" t="s">
        <v>68</v>
      </c>
      <c r="I26" s="160" t="s">
        <v>26</v>
      </c>
    </row>
    <row r="27" customHeight="1" spans="1:9">
      <c r="A27" s="174"/>
      <c r="B27" s="175"/>
      <c r="C27" s="176">
        <v>106918</v>
      </c>
      <c r="D27" s="160" t="s">
        <v>9</v>
      </c>
      <c r="E27" s="160" t="str">
        <f>C27&amp;D27</f>
        <v>106918,</v>
      </c>
      <c r="F27" s="171" t="s">
        <v>79</v>
      </c>
      <c r="G27" s="172" t="s">
        <v>80</v>
      </c>
      <c r="H27" s="161" t="s">
        <v>68</v>
      </c>
      <c r="I27" s="160" t="s">
        <v>13</v>
      </c>
    </row>
    <row r="28" customHeight="1" spans="1:9">
      <c r="A28" s="174"/>
      <c r="B28" s="175"/>
      <c r="C28" s="176">
        <v>105226</v>
      </c>
      <c r="D28" s="160" t="s">
        <v>9</v>
      </c>
      <c r="E28" s="160" t="str">
        <f>C28&amp;D28</f>
        <v>105226,</v>
      </c>
      <c r="F28" s="171" t="s">
        <v>81</v>
      </c>
      <c r="G28" s="172" t="s">
        <v>82</v>
      </c>
      <c r="H28" s="161" t="s">
        <v>68</v>
      </c>
      <c r="I28" s="160" t="s">
        <v>13</v>
      </c>
    </row>
    <row r="29" customHeight="1" spans="1:9">
      <c r="A29" s="174"/>
      <c r="B29" s="175"/>
      <c r="C29" s="176">
        <v>117370</v>
      </c>
      <c r="D29" s="160" t="s">
        <v>9</v>
      </c>
      <c r="E29" s="160" t="str">
        <f>C29&amp;D29</f>
        <v>117370,</v>
      </c>
      <c r="F29" s="171" t="s">
        <v>83</v>
      </c>
      <c r="G29" s="172" t="s">
        <v>84</v>
      </c>
      <c r="H29" s="161" t="s">
        <v>68</v>
      </c>
      <c r="I29" s="160" t="s">
        <v>13</v>
      </c>
    </row>
    <row r="30" customHeight="1" spans="1:9">
      <c r="A30" s="174"/>
      <c r="B30" s="175"/>
      <c r="C30" s="176">
        <v>117371</v>
      </c>
      <c r="D30" s="160" t="s">
        <v>9</v>
      </c>
      <c r="E30" s="160" t="str">
        <f>C30&amp;D30</f>
        <v>117371,</v>
      </c>
      <c r="F30" s="171" t="s">
        <v>85</v>
      </c>
      <c r="G30" s="172" t="s">
        <v>82</v>
      </c>
      <c r="H30" s="161" t="s">
        <v>68</v>
      </c>
      <c r="I30" s="160" t="s">
        <v>13</v>
      </c>
    </row>
    <row r="31" customHeight="1" spans="1:9">
      <c r="A31" s="174"/>
      <c r="B31" s="175"/>
      <c r="C31" s="176">
        <v>105276</v>
      </c>
      <c r="D31" s="160" t="s">
        <v>9</v>
      </c>
      <c r="E31" s="160" t="str">
        <f>C31&amp;D31</f>
        <v>105276,</v>
      </c>
      <c r="F31" s="171" t="s">
        <v>86</v>
      </c>
      <c r="G31" s="172" t="s">
        <v>87</v>
      </c>
      <c r="H31" s="161" t="s">
        <v>68</v>
      </c>
      <c r="I31" s="160" t="s">
        <v>13</v>
      </c>
    </row>
    <row r="32" customHeight="1" spans="1:9">
      <c r="A32" s="174"/>
      <c r="B32" s="175"/>
      <c r="C32" s="176">
        <v>105227</v>
      </c>
      <c r="D32" s="160" t="s">
        <v>9</v>
      </c>
      <c r="E32" s="160" t="str">
        <f>C32&amp;D32</f>
        <v>105227,</v>
      </c>
      <c r="F32" s="171" t="s">
        <v>88</v>
      </c>
      <c r="G32" s="172" t="s">
        <v>89</v>
      </c>
      <c r="H32" s="161" t="s">
        <v>68</v>
      </c>
      <c r="I32" s="160" t="s">
        <v>13</v>
      </c>
    </row>
    <row r="33" customHeight="1" spans="1:9">
      <c r="A33" s="174"/>
      <c r="B33" s="175"/>
      <c r="C33" s="176">
        <v>105231</v>
      </c>
      <c r="D33" s="160" t="s">
        <v>9</v>
      </c>
      <c r="E33" s="160" t="str">
        <f>C33&amp;D33</f>
        <v>105231,</v>
      </c>
      <c r="F33" s="171" t="s">
        <v>90</v>
      </c>
      <c r="G33" s="172" t="s">
        <v>82</v>
      </c>
      <c r="H33" s="161" t="s">
        <v>68</v>
      </c>
      <c r="I33" s="160" t="s">
        <v>13</v>
      </c>
    </row>
    <row r="34" customHeight="1" spans="1:9">
      <c r="A34" s="174"/>
      <c r="B34" s="175"/>
      <c r="C34" s="176">
        <v>105224</v>
      </c>
      <c r="D34" s="160" t="s">
        <v>9</v>
      </c>
      <c r="E34" s="160" t="str">
        <f>C34&amp;D34</f>
        <v>105224,</v>
      </c>
      <c r="F34" s="171" t="s">
        <v>91</v>
      </c>
      <c r="G34" s="172" t="s">
        <v>92</v>
      </c>
      <c r="H34" s="161" t="s">
        <v>68</v>
      </c>
      <c r="I34" s="160" t="s">
        <v>13</v>
      </c>
    </row>
    <row r="35" customHeight="1" spans="1:9">
      <c r="A35" s="174"/>
      <c r="B35" s="175"/>
      <c r="C35" s="176">
        <v>105279</v>
      </c>
      <c r="D35" s="160" t="s">
        <v>9</v>
      </c>
      <c r="E35" s="160" t="str">
        <f>C35&amp;D35</f>
        <v>105279,</v>
      </c>
      <c r="F35" s="171" t="s">
        <v>93</v>
      </c>
      <c r="G35" s="172" t="s">
        <v>82</v>
      </c>
      <c r="H35" s="161" t="s">
        <v>68</v>
      </c>
      <c r="I35" s="160" t="s">
        <v>13</v>
      </c>
    </row>
    <row r="36" customHeight="1" spans="1:9">
      <c r="A36" s="174"/>
      <c r="B36" s="175"/>
      <c r="C36" s="176">
        <v>105221</v>
      </c>
      <c r="D36" s="160" t="s">
        <v>9</v>
      </c>
      <c r="E36" s="160" t="str">
        <f>C36&amp;D36</f>
        <v>105221,</v>
      </c>
      <c r="F36" s="171" t="s">
        <v>94</v>
      </c>
      <c r="G36" s="172" t="s">
        <v>95</v>
      </c>
      <c r="H36" s="161" t="s">
        <v>68</v>
      </c>
      <c r="I36" s="160" t="s">
        <v>13</v>
      </c>
    </row>
    <row r="37" customHeight="1" spans="1:9">
      <c r="A37" s="174"/>
      <c r="B37" s="175"/>
      <c r="C37" s="176">
        <v>130350</v>
      </c>
      <c r="D37" s="160" t="s">
        <v>9</v>
      </c>
      <c r="E37" s="160" t="str">
        <f>C37&amp;D37</f>
        <v>130350,</v>
      </c>
      <c r="F37" s="171" t="s">
        <v>96</v>
      </c>
      <c r="G37" s="172" t="s">
        <v>97</v>
      </c>
      <c r="H37" s="161" t="s">
        <v>68</v>
      </c>
      <c r="I37" s="160" t="s">
        <v>13</v>
      </c>
    </row>
    <row r="38" customHeight="1" spans="1:9">
      <c r="A38" s="174"/>
      <c r="B38" s="175"/>
      <c r="C38" s="176">
        <v>134407</v>
      </c>
      <c r="D38" s="160" t="s">
        <v>9</v>
      </c>
      <c r="E38" s="160" t="str">
        <f>C38&amp;D38</f>
        <v>134407,</v>
      </c>
      <c r="F38" s="171" t="s">
        <v>98</v>
      </c>
      <c r="G38" s="172" t="s">
        <v>99</v>
      </c>
      <c r="H38" s="161" t="s">
        <v>68</v>
      </c>
      <c r="I38" s="160" t="s">
        <v>13</v>
      </c>
    </row>
    <row r="39" customHeight="1" spans="1:9">
      <c r="A39" s="174"/>
      <c r="B39" s="175"/>
      <c r="C39" s="176">
        <v>105230</v>
      </c>
      <c r="D39" s="160" t="s">
        <v>9</v>
      </c>
      <c r="E39" s="160" t="str">
        <f>C39&amp;D39</f>
        <v>105230,</v>
      </c>
      <c r="F39" s="171" t="s">
        <v>100</v>
      </c>
      <c r="G39" s="172" t="s">
        <v>101</v>
      </c>
      <c r="H39" s="161" t="s">
        <v>68</v>
      </c>
      <c r="I39" s="160" t="s">
        <v>26</v>
      </c>
    </row>
    <row r="40" customHeight="1" spans="1:9">
      <c r="A40" s="174"/>
      <c r="B40" s="175"/>
      <c r="C40" s="176">
        <v>153885</v>
      </c>
      <c r="D40" s="160" t="s">
        <v>9</v>
      </c>
      <c r="E40" s="160" t="str">
        <f>C40&amp;D40</f>
        <v>153885,</v>
      </c>
      <c r="F40" s="171" t="s">
        <v>69</v>
      </c>
      <c r="G40" s="172" t="s">
        <v>102</v>
      </c>
      <c r="H40" s="161" t="s">
        <v>68</v>
      </c>
      <c r="I40" s="160" t="s">
        <v>13</v>
      </c>
    </row>
    <row r="41" customHeight="1" spans="1:9">
      <c r="A41" s="167"/>
      <c r="B41" s="168"/>
      <c r="C41" s="177"/>
      <c r="D41" s="160"/>
      <c r="E41" s="160"/>
      <c r="F41" s="166"/>
      <c r="G41" s="178"/>
      <c r="H41" s="61"/>
      <c r="I41" s="62"/>
    </row>
    <row r="42" customHeight="1" spans="1:9">
      <c r="A42" s="167" t="s">
        <v>103</v>
      </c>
      <c r="B42" s="168" t="s">
        <v>15</v>
      </c>
      <c r="C42" s="179">
        <v>170361</v>
      </c>
      <c r="D42" s="180" t="s">
        <v>9</v>
      </c>
      <c r="E42" s="180" t="str">
        <f>C42&amp;D42</f>
        <v>170361,</v>
      </c>
      <c r="F42" s="181" t="s">
        <v>104</v>
      </c>
      <c r="G42" s="181" t="s">
        <v>105</v>
      </c>
      <c r="H42" s="181" t="s">
        <v>106</v>
      </c>
      <c r="I42" s="71" t="s">
        <v>26</v>
      </c>
    </row>
    <row r="43" customHeight="1" spans="1:9">
      <c r="A43" s="162"/>
      <c r="B43" s="163"/>
      <c r="C43" s="179">
        <v>170363</v>
      </c>
      <c r="D43" s="180" t="s">
        <v>9</v>
      </c>
      <c r="E43" s="180" t="str">
        <f>C43&amp;D43</f>
        <v>170363,</v>
      </c>
      <c r="F43" s="181" t="s">
        <v>107</v>
      </c>
      <c r="G43" s="181" t="s">
        <v>108</v>
      </c>
      <c r="H43" s="181" t="s">
        <v>106</v>
      </c>
      <c r="I43" s="71" t="s">
        <v>26</v>
      </c>
    </row>
    <row r="44" customHeight="1" spans="1:9">
      <c r="A44" s="162"/>
      <c r="B44" s="163"/>
      <c r="C44" s="179">
        <v>170360</v>
      </c>
      <c r="D44" s="180" t="s">
        <v>9</v>
      </c>
      <c r="E44" s="180" t="str">
        <f>C44&amp;D44</f>
        <v>170360,</v>
      </c>
      <c r="F44" s="181" t="s">
        <v>109</v>
      </c>
      <c r="G44" s="181" t="s">
        <v>110</v>
      </c>
      <c r="H44" s="181" t="s">
        <v>106</v>
      </c>
      <c r="I44" s="71" t="s">
        <v>26</v>
      </c>
    </row>
    <row r="45" customHeight="1" spans="1:9">
      <c r="A45" s="162"/>
      <c r="B45" s="163"/>
      <c r="C45" s="179">
        <v>170359</v>
      </c>
      <c r="D45" s="180" t="s">
        <v>9</v>
      </c>
      <c r="E45" s="180" t="str">
        <f>C45&amp;D45</f>
        <v>170359,</v>
      </c>
      <c r="F45" s="181" t="s">
        <v>111</v>
      </c>
      <c r="G45" s="181" t="s">
        <v>108</v>
      </c>
      <c r="H45" s="181" t="s">
        <v>106</v>
      </c>
      <c r="I45" s="71" t="s">
        <v>26</v>
      </c>
    </row>
    <row r="46" customHeight="1" spans="1:9">
      <c r="A46" s="162"/>
      <c r="B46" s="163"/>
      <c r="C46" s="179">
        <v>170352</v>
      </c>
      <c r="D46" s="180" t="s">
        <v>9</v>
      </c>
      <c r="E46" s="180" t="str">
        <f>C46&amp;D46</f>
        <v>170352,</v>
      </c>
      <c r="F46" s="181" t="s">
        <v>112</v>
      </c>
      <c r="G46" s="181" t="s">
        <v>113</v>
      </c>
      <c r="H46" s="181" t="s">
        <v>106</v>
      </c>
      <c r="I46" s="71" t="s">
        <v>26</v>
      </c>
    </row>
    <row r="47" customHeight="1" spans="1:9">
      <c r="A47" s="162"/>
      <c r="B47" s="163"/>
      <c r="C47" s="179">
        <v>170351</v>
      </c>
      <c r="D47" s="180" t="s">
        <v>9</v>
      </c>
      <c r="E47" s="180" t="str">
        <f>C47&amp;D47</f>
        <v>170351,</v>
      </c>
      <c r="F47" s="181" t="s">
        <v>112</v>
      </c>
      <c r="G47" s="181" t="s">
        <v>114</v>
      </c>
      <c r="H47" s="181" t="s">
        <v>106</v>
      </c>
      <c r="I47" s="71" t="s">
        <v>26</v>
      </c>
    </row>
    <row r="48" customHeight="1" spans="1:9">
      <c r="A48" s="162"/>
      <c r="B48" s="163"/>
      <c r="C48" s="179">
        <v>134587</v>
      </c>
      <c r="D48" s="180" t="s">
        <v>9</v>
      </c>
      <c r="E48" s="180" t="str">
        <f>C48&amp;D48</f>
        <v>134587,</v>
      </c>
      <c r="F48" s="181" t="s">
        <v>115</v>
      </c>
      <c r="G48" s="181" t="s">
        <v>116</v>
      </c>
      <c r="H48" s="181" t="s">
        <v>106</v>
      </c>
      <c r="I48" s="71" t="s">
        <v>117</v>
      </c>
    </row>
    <row r="49" customHeight="1" spans="1:9">
      <c r="A49" s="162"/>
      <c r="B49" s="163"/>
      <c r="C49" s="179">
        <v>170345</v>
      </c>
      <c r="D49" s="180" t="s">
        <v>9</v>
      </c>
      <c r="E49" s="180" t="str">
        <f>C49&amp;D49</f>
        <v>170345,</v>
      </c>
      <c r="F49" s="181" t="s">
        <v>118</v>
      </c>
      <c r="G49" s="181" t="s">
        <v>119</v>
      </c>
      <c r="H49" s="181" t="s">
        <v>106</v>
      </c>
      <c r="I49" s="71" t="s">
        <v>26</v>
      </c>
    </row>
    <row r="50" customHeight="1" spans="1:9">
      <c r="A50" s="162"/>
      <c r="B50" s="163"/>
      <c r="C50" s="179">
        <v>134588</v>
      </c>
      <c r="D50" s="180" t="s">
        <v>9</v>
      </c>
      <c r="E50" s="180" t="str">
        <f>C50&amp;D50</f>
        <v>134588,</v>
      </c>
      <c r="F50" s="181" t="s">
        <v>120</v>
      </c>
      <c r="G50" s="181" t="s">
        <v>121</v>
      </c>
      <c r="H50" s="181" t="s">
        <v>106</v>
      </c>
      <c r="I50" s="71" t="s">
        <v>26</v>
      </c>
    </row>
    <row r="51" customHeight="1" spans="1:9">
      <c r="A51" s="162"/>
      <c r="B51" s="163"/>
      <c r="C51" s="179">
        <v>170350</v>
      </c>
      <c r="D51" s="180" t="s">
        <v>9</v>
      </c>
      <c r="E51" s="180" t="str">
        <f>C51&amp;D51</f>
        <v>170350,</v>
      </c>
      <c r="F51" s="181" t="s">
        <v>122</v>
      </c>
      <c r="G51" s="181" t="s">
        <v>123</v>
      </c>
      <c r="H51" s="181" t="s">
        <v>106</v>
      </c>
      <c r="I51" s="71" t="s">
        <v>26</v>
      </c>
    </row>
    <row r="52" customHeight="1" spans="1:9">
      <c r="A52" s="162"/>
      <c r="B52" s="163"/>
      <c r="C52" s="179">
        <v>170349</v>
      </c>
      <c r="D52" s="180" t="s">
        <v>9</v>
      </c>
      <c r="E52" s="180" t="str">
        <f>C52&amp;D52</f>
        <v>170349,</v>
      </c>
      <c r="F52" s="181" t="s">
        <v>124</v>
      </c>
      <c r="G52" s="181" t="s">
        <v>125</v>
      </c>
      <c r="H52" s="181" t="s">
        <v>106</v>
      </c>
      <c r="I52" s="71" t="s">
        <v>26</v>
      </c>
    </row>
    <row r="53" customHeight="1" spans="1:9">
      <c r="A53" s="162"/>
      <c r="B53" s="163"/>
      <c r="C53" s="176">
        <v>138325</v>
      </c>
      <c r="D53" s="160" t="s">
        <v>9</v>
      </c>
      <c r="E53" s="160" t="str">
        <f>C53&amp;D53</f>
        <v>138325,</v>
      </c>
      <c r="F53" s="171" t="s">
        <v>126</v>
      </c>
      <c r="G53" s="172" t="s">
        <v>127</v>
      </c>
      <c r="H53" s="161" t="s">
        <v>128</v>
      </c>
      <c r="I53" s="160" t="s">
        <v>26</v>
      </c>
    </row>
    <row r="54" customHeight="1" spans="1:9">
      <c r="A54" s="162"/>
      <c r="B54" s="163"/>
      <c r="C54" s="176">
        <v>138584</v>
      </c>
      <c r="D54" s="160" t="s">
        <v>9</v>
      </c>
      <c r="E54" s="160" t="str">
        <f>C54&amp;D54</f>
        <v>138584,</v>
      </c>
      <c r="F54" s="171" t="s">
        <v>129</v>
      </c>
      <c r="G54" s="172" t="s">
        <v>130</v>
      </c>
      <c r="H54" s="161" t="s">
        <v>131</v>
      </c>
      <c r="I54" s="160" t="s">
        <v>26</v>
      </c>
    </row>
    <row r="55" customHeight="1" spans="1:9">
      <c r="A55" s="162"/>
      <c r="B55" s="163"/>
      <c r="C55" s="176">
        <v>161996</v>
      </c>
      <c r="D55" s="160" t="s">
        <v>9</v>
      </c>
      <c r="E55" s="160" t="str">
        <f>C55&amp;D55</f>
        <v>161996,</v>
      </c>
      <c r="F55" s="171" t="s">
        <v>132</v>
      </c>
      <c r="G55" s="172" t="s">
        <v>133</v>
      </c>
      <c r="H55" s="161" t="s">
        <v>134</v>
      </c>
      <c r="I55" s="160" t="s">
        <v>26</v>
      </c>
    </row>
    <row r="56" customHeight="1" spans="1:9">
      <c r="A56" s="162"/>
      <c r="B56" s="163"/>
      <c r="C56" s="176">
        <v>162003</v>
      </c>
      <c r="D56" s="160" t="s">
        <v>9</v>
      </c>
      <c r="E56" s="160" t="str">
        <f>C56&amp;D56</f>
        <v>162003,</v>
      </c>
      <c r="F56" s="172" t="s">
        <v>135</v>
      </c>
      <c r="G56" s="172" t="s">
        <v>136</v>
      </c>
      <c r="H56" s="161" t="s">
        <v>134</v>
      </c>
      <c r="I56" s="160" t="s">
        <v>26</v>
      </c>
    </row>
    <row r="57" customHeight="1" spans="1:9">
      <c r="A57" s="162"/>
      <c r="B57" s="163"/>
      <c r="C57" s="176">
        <v>162006</v>
      </c>
      <c r="D57" s="160" t="s">
        <v>9</v>
      </c>
      <c r="E57" s="160" t="str">
        <f>C57&amp;D57</f>
        <v>162006,</v>
      </c>
      <c r="F57" s="171" t="s">
        <v>137</v>
      </c>
      <c r="G57" s="172" t="s">
        <v>138</v>
      </c>
      <c r="H57" s="161" t="s">
        <v>134</v>
      </c>
      <c r="I57" s="160" t="s">
        <v>13</v>
      </c>
    </row>
    <row r="58" customHeight="1" spans="1:9">
      <c r="A58" s="162"/>
      <c r="B58" s="163"/>
      <c r="C58" s="176">
        <v>143054</v>
      </c>
      <c r="D58" s="160" t="s">
        <v>9</v>
      </c>
      <c r="E58" s="160" t="str">
        <f>C58&amp;D58</f>
        <v>143054,</v>
      </c>
      <c r="F58" s="171" t="s">
        <v>139</v>
      </c>
      <c r="G58" s="172" t="s">
        <v>140</v>
      </c>
      <c r="H58" s="161" t="s">
        <v>141</v>
      </c>
      <c r="I58" s="160" t="s">
        <v>26</v>
      </c>
    </row>
    <row r="59" customHeight="1" spans="1:9">
      <c r="A59" s="162"/>
      <c r="B59" s="163"/>
      <c r="C59" s="176">
        <v>143089</v>
      </c>
      <c r="D59" s="160" t="s">
        <v>9</v>
      </c>
      <c r="E59" s="160" t="str">
        <f>C59&amp;D59</f>
        <v>143089,</v>
      </c>
      <c r="F59" s="171" t="s">
        <v>142</v>
      </c>
      <c r="G59" s="172" t="s">
        <v>143</v>
      </c>
      <c r="H59" s="161" t="s">
        <v>141</v>
      </c>
      <c r="I59" s="160" t="s">
        <v>26</v>
      </c>
    </row>
    <row r="60" customHeight="1" spans="1:9">
      <c r="A60" s="162"/>
      <c r="B60" s="163"/>
      <c r="C60" s="176">
        <v>143095</v>
      </c>
      <c r="D60" s="160" t="s">
        <v>9</v>
      </c>
      <c r="E60" s="160" t="str">
        <f>C60&amp;D60</f>
        <v>143095,</v>
      </c>
      <c r="F60" s="171" t="s">
        <v>144</v>
      </c>
      <c r="G60" s="172" t="s">
        <v>145</v>
      </c>
      <c r="H60" s="161" t="s">
        <v>141</v>
      </c>
      <c r="I60" s="160" t="s">
        <v>26</v>
      </c>
    </row>
    <row r="61" customHeight="1" spans="1:9">
      <c r="A61" s="162"/>
      <c r="B61" s="163"/>
      <c r="C61" s="176">
        <v>143093</v>
      </c>
      <c r="D61" s="160" t="s">
        <v>9</v>
      </c>
      <c r="E61" s="160" t="str">
        <f>C61&amp;D61</f>
        <v>143093,</v>
      </c>
      <c r="F61" s="171" t="s">
        <v>146</v>
      </c>
      <c r="G61" s="172" t="s">
        <v>147</v>
      </c>
      <c r="H61" s="161" t="s">
        <v>141</v>
      </c>
      <c r="I61" s="160" t="s">
        <v>26</v>
      </c>
    </row>
    <row r="62" customHeight="1" spans="1:9">
      <c r="A62" s="162"/>
      <c r="B62" s="163"/>
      <c r="C62" s="176">
        <v>143074</v>
      </c>
      <c r="D62" s="160" t="s">
        <v>9</v>
      </c>
      <c r="E62" s="160" t="str">
        <f>C62&amp;D62</f>
        <v>143074,</v>
      </c>
      <c r="F62" s="171" t="s">
        <v>148</v>
      </c>
      <c r="G62" s="172" t="s">
        <v>149</v>
      </c>
      <c r="H62" s="161" t="s">
        <v>141</v>
      </c>
      <c r="I62" s="160" t="s">
        <v>26</v>
      </c>
    </row>
    <row r="63" customHeight="1" spans="1:9">
      <c r="A63" s="162"/>
      <c r="B63" s="163"/>
      <c r="C63" s="176">
        <v>115425</v>
      </c>
      <c r="D63" s="160" t="s">
        <v>9</v>
      </c>
      <c r="E63" s="160" t="str">
        <f>C63&amp;D63</f>
        <v>115425,</v>
      </c>
      <c r="F63" s="171" t="s">
        <v>150</v>
      </c>
      <c r="G63" s="172" t="s">
        <v>151</v>
      </c>
      <c r="H63" s="161" t="s">
        <v>152</v>
      </c>
      <c r="I63" s="160" t="s">
        <v>26</v>
      </c>
    </row>
    <row r="64" customHeight="1" spans="1:9">
      <c r="A64" s="162"/>
      <c r="B64" s="163"/>
      <c r="C64" s="176">
        <v>115433</v>
      </c>
      <c r="D64" s="160" t="s">
        <v>9</v>
      </c>
      <c r="E64" s="160" t="str">
        <f>C64&amp;D64</f>
        <v>115433,</v>
      </c>
      <c r="F64" s="171" t="s">
        <v>153</v>
      </c>
      <c r="G64" s="172" t="s">
        <v>154</v>
      </c>
      <c r="H64" s="161" t="s">
        <v>152</v>
      </c>
      <c r="I64" s="160" t="s">
        <v>26</v>
      </c>
    </row>
    <row r="65" customHeight="1" spans="1:9">
      <c r="A65" s="162"/>
      <c r="B65" s="163"/>
      <c r="C65" s="176">
        <v>16644</v>
      </c>
      <c r="D65" s="160" t="s">
        <v>9</v>
      </c>
      <c r="E65" s="160" t="str">
        <f>C65&amp;D65</f>
        <v>16644,</v>
      </c>
      <c r="F65" s="171" t="s">
        <v>155</v>
      </c>
      <c r="G65" s="172" t="s">
        <v>156</v>
      </c>
      <c r="H65" s="161" t="s">
        <v>157</v>
      </c>
      <c r="I65" s="160" t="s">
        <v>26</v>
      </c>
    </row>
    <row r="66" customHeight="1" spans="1:9">
      <c r="A66" s="162"/>
      <c r="B66" s="163"/>
      <c r="C66" s="176">
        <v>66994</v>
      </c>
      <c r="D66" s="160" t="s">
        <v>9</v>
      </c>
      <c r="E66" s="160" t="str">
        <f>C66&amp;D66</f>
        <v>66994,</v>
      </c>
      <c r="F66" s="171" t="s">
        <v>158</v>
      </c>
      <c r="G66" s="172" t="s">
        <v>159</v>
      </c>
      <c r="H66" s="161" t="s">
        <v>160</v>
      </c>
      <c r="I66" s="160" t="s">
        <v>161</v>
      </c>
    </row>
    <row r="67" customHeight="1" spans="1:9">
      <c r="A67" s="162"/>
      <c r="B67" s="163"/>
      <c r="C67" s="170">
        <v>166599</v>
      </c>
      <c r="D67" s="160" t="s">
        <v>9</v>
      </c>
      <c r="E67" s="160" t="str">
        <f>C67&amp;D67</f>
        <v>166599,</v>
      </c>
      <c r="F67" s="161" t="s">
        <v>162</v>
      </c>
      <c r="G67" s="161" t="s">
        <v>163</v>
      </c>
      <c r="H67" s="182" t="s">
        <v>164</v>
      </c>
      <c r="I67" s="160" t="s">
        <v>26</v>
      </c>
    </row>
    <row r="68" customHeight="1" spans="1:9">
      <c r="A68" s="162"/>
      <c r="B68" s="163"/>
      <c r="C68" s="176">
        <v>62051</v>
      </c>
      <c r="D68" s="160" t="s">
        <v>9</v>
      </c>
      <c r="E68" s="160" t="str">
        <f>C68&amp;D68</f>
        <v>62051,</v>
      </c>
      <c r="F68" s="171" t="s">
        <v>165</v>
      </c>
      <c r="G68" s="172" t="s">
        <v>166</v>
      </c>
      <c r="H68" s="161" t="s">
        <v>167</v>
      </c>
      <c r="I68" s="160" t="s">
        <v>26</v>
      </c>
    </row>
    <row r="69" customHeight="1" spans="1:9">
      <c r="A69" s="162"/>
      <c r="B69" s="163"/>
      <c r="C69" s="176">
        <v>62049</v>
      </c>
      <c r="D69" s="160" t="s">
        <v>9</v>
      </c>
      <c r="E69" s="160" t="str">
        <f>C69&amp;D69</f>
        <v>62049,</v>
      </c>
      <c r="F69" s="171" t="s">
        <v>168</v>
      </c>
      <c r="G69" s="172" t="s">
        <v>169</v>
      </c>
      <c r="H69" s="161" t="s">
        <v>167</v>
      </c>
      <c r="I69" s="160" t="s">
        <v>26</v>
      </c>
    </row>
    <row r="70" customHeight="1" spans="1:9">
      <c r="A70" s="162"/>
      <c r="B70" s="163"/>
      <c r="C70" s="176">
        <v>152404</v>
      </c>
      <c r="D70" s="160" t="s">
        <v>9</v>
      </c>
      <c r="E70" s="160" t="str">
        <f>C70&amp;D70</f>
        <v>152404,</v>
      </c>
      <c r="F70" s="171" t="s">
        <v>170</v>
      </c>
      <c r="G70" s="172" t="s">
        <v>171</v>
      </c>
      <c r="H70" s="161" t="s">
        <v>167</v>
      </c>
      <c r="I70" s="160" t="s">
        <v>26</v>
      </c>
    </row>
    <row r="71" customHeight="1" spans="1:9">
      <c r="A71" s="162"/>
      <c r="B71" s="163"/>
      <c r="C71" s="176">
        <v>62986</v>
      </c>
      <c r="D71" s="160" t="s">
        <v>9</v>
      </c>
      <c r="E71" s="160" t="str">
        <f>C71&amp;D71</f>
        <v>62986,</v>
      </c>
      <c r="F71" s="171" t="s">
        <v>172</v>
      </c>
      <c r="G71" s="172" t="s">
        <v>173</v>
      </c>
      <c r="H71" s="161" t="s">
        <v>167</v>
      </c>
      <c r="I71" s="160" t="s">
        <v>26</v>
      </c>
    </row>
    <row r="72" customHeight="1" spans="1:9">
      <c r="A72" s="162"/>
      <c r="B72" s="163"/>
      <c r="C72" s="176">
        <v>74934</v>
      </c>
      <c r="D72" s="160" t="s">
        <v>9</v>
      </c>
      <c r="E72" s="160" t="str">
        <f>C72&amp;D72</f>
        <v>74934,</v>
      </c>
      <c r="F72" s="171" t="s">
        <v>174</v>
      </c>
      <c r="G72" s="172" t="s">
        <v>175</v>
      </c>
      <c r="H72" s="161" t="s">
        <v>167</v>
      </c>
      <c r="I72" s="160" t="s">
        <v>26</v>
      </c>
    </row>
    <row r="73" customHeight="1" spans="1:9">
      <c r="A73" s="162"/>
      <c r="B73" s="163"/>
      <c r="C73" s="176">
        <v>74933</v>
      </c>
      <c r="D73" s="160" t="s">
        <v>9</v>
      </c>
      <c r="E73" s="160" t="str">
        <f>C73&amp;D73</f>
        <v>74933,</v>
      </c>
      <c r="F73" s="171" t="s">
        <v>176</v>
      </c>
      <c r="G73" s="172" t="s">
        <v>177</v>
      </c>
      <c r="H73" s="161" t="s">
        <v>167</v>
      </c>
      <c r="I73" s="160" t="s">
        <v>26</v>
      </c>
    </row>
    <row r="74" customHeight="1" spans="1:9">
      <c r="A74" s="162"/>
      <c r="B74" s="163"/>
      <c r="C74" s="176">
        <v>123944</v>
      </c>
      <c r="D74" s="160" t="s">
        <v>9</v>
      </c>
      <c r="E74" s="160" t="str">
        <f>C74&amp;D74</f>
        <v>123944,</v>
      </c>
      <c r="F74" s="171" t="s">
        <v>178</v>
      </c>
      <c r="G74" s="172" t="s">
        <v>179</v>
      </c>
      <c r="H74" s="161" t="s">
        <v>167</v>
      </c>
      <c r="I74" s="160" t="s">
        <v>26</v>
      </c>
    </row>
    <row r="75" customHeight="1" spans="1:9">
      <c r="A75" s="162"/>
      <c r="B75" s="163"/>
      <c r="C75" s="176">
        <v>115435</v>
      </c>
      <c r="D75" s="160" t="s">
        <v>9</v>
      </c>
      <c r="E75" s="160" t="str">
        <f>C75&amp;D75</f>
        <v>115435,</v>
      </c>
      <c r="F75" s="171" t="s">
        <v>180</v>
      </c>
      <c r="G75" s="172" t="s">
        <v>181</v>
      </c>
      <c r="H75" s="161" t="s">
        <v>182</v>
      </c>
      <c r="I75" s="160" t="s">
        <v>26</v>
      </c>
    </row>
    <row r="76" customHeight="1" spans="1:9">
      <c r="A76" s="162"/>
      <c r="B76" s="163"/>
      <c r="C76" s="176">
        <v>16645</v>
      </c>
      <c r="D76" s="160" t="s">
        <v>9</v>
      </c>
      <c r="E76" s="160" t="str">
        <f>C76&amp;D76</f>
        <v>16645,</v>
      </c>
      <c r="F76" s="171" t="s">
        <v>183</v>
      </c>
      <c r="G76" s="172" t="s">
        <v>184</v>
      </c>
      <c r="H76" s="161" t="s">
        <v>182</v>
      </c>
      <c r="I76" s="160" t="s">
        <v>26</v>
      </c>
    </row>
    <row r="77" customHeight="1" spans="1:9">
      <c r="A77" s="162"/>
      <c r="B77" s="163"/>
      <c r="C77" s="176">
        <v>62982</v>
      </c>
      <c r="D77" s="160" t="s">
        <v>9</v>
      </c>
      <c r="E77" s="160" t="str">
        <f>C77&amp;D77</f>
        <v>62982,</v>
      </c>
      <c r="F77" s="171" t="s">
        <v>185</v>
      </c>
      <c r="G77" s="172" t="s">
        <v>186</v>
      </c>
      <c r="H77" s="161" t="s">
        <v>182</v>
      </c>
      <c r="I77" s="160" t="s">
        <v>26</v>
      </c>
    </row>
    <row r="78" customHeight="1" spans="1:9">
      <c r="A78" s="162"/>
      <c r="B78" s="163"/>
      <c r="C78" s="176">
        <v>115434</v>
      </c>
      <c r="D78" s="160" t="s">
        <v>9</v>
      </c>
      <c r="E78" s="160" t="str">
        <f>C78&amp;D78</f>
        <v>115434,</v>
      </c>
      <c r="F78" s="171" t="s">
        <v>187</v>
      </c>
      <c r="G78" s="172" t="s">
        <v>188</v>
      </c>
      <c r="H78" s="161" t="s">
        <v>182</v>
      </c>
      <c r="I78" s="160" t="s">
        <v>13</v>
      </c>
    </row>
    <row r="79" customHeight="1" spans="1:9">
      <c r="A79" s="162"/>
      <c r="B79" s="163"/>
      <c r="C79" s="176">
        <v>69187</v>
      </c>
      <c r="D79" s="160" t="s">
        <v>9</v>
      </c>
      <c r="E79" s="160" t="str">
        <f>C79&amp;D79</f>
        <v>69187,</v>
      </c>
      <c r="F79" s="171" t="s">
        <v>189</v>
      </c>
      <c r="G79" s="172" t="s">
        <v>190</v>
      </c>
      <c r="H79" s="161" t="s">
        <v>191</v>
      </c>
      <c r="I79" s="160" t="s">
        <v>26</v>
      </c>
    </row>
    <row r="80" customHeight="1" spans="1:9">
      <c r="A80" s="162"/>
      <c r="B80" s="163"/>
      <c r="C80" s="176">
        <v>84295</v>
      </c>
      <c r="D80" s="160" t="s">
        <v>9</v>
      </c>
      <c r="E80" s="160" t="str">
        <f>C80&amp;D80</f>
        <v>84295,</v>
      </c>
      <c r="F80" s="171" t="s">
        <v>192</v>
      </c>
      <c r="G80" s="172" t="s">
        <v>193</v>
      </c>
      <c r="H80" s="161" t="s">
        <v>191</v>
      </c>
      <c r="I80" s="160" t="s">
        <v>26</v>
      </c>
    </row>
    <row r="81" customHeight="1" spans="1:9">
      <c r="A81" s="162"/>
      <c r="B81" s="163"/>
      <c r="C81" s="176">
        <v>52532</v>
      </c>
      <c r="D81" s="160" t="s">
        <v>9</v>
      </c>
      <c r="E81" s="160" t="str">
        <f>C81&amp;D81</f>
        <v>52532,</v>
      </c>
      <c r="F81" s="171" t="s">
        <v>194</v>
      </c>
      <c r="G81" s="172" t="s">
        <v>195</v>
      </c>
      <c r="H81" s="161" t="s">
        <v>196</v>
      </c>
      <c r="I81" s="160" t="s">
        <v>26</v>
      </c>
    </row>
    <row r="82" customHeight="1" spans="1:9">
      <c r="A82" s="162"/>
      <c r="B82" s="163"/>
      <c r="C82" s="176">
        <v>52440</v>
      </c>
      <c r="D82" s="160" t="s">
        <v>9</v>
      </c>
      <c r="E82" s="160" t="str">
        <f>C82&amp;D82</f>
        <v>52440,</v>
      </c>
      <c r="F82" s="171" t="s">
        <v>197</v>
      </c>
      <c r="G82" s="172" t="s">
        <v>198</v>
      </c>
      <c r="H82" s="161" t="s">
        <v>196</v>
      </c>
      <c r="I82" s="160" t="s">
        <v>26</v>
      </c>
    </row>
    <row r="83" customHeight="1" spans="1:9">
      <c r="A83" s="162"/>
      <c r="B83" s="163"/>
      <c r="C83" s="176">
        <v>52429</v>
      </c>
      <c r="D83" s="160" t="s">
        <v>9</v>
      </c>
      <c r="E83" s="160" t="str">
        <f>C83&amp;D83</f>
        <v>52429,</v>
      </c>
      <c r="F83" s="171" t="s">
        <v>199</v>
      </c>
      <c r="G83" s="172" t="s">
        <v>200</v>
      </c>
      <c r="H83" s="161" t="s">
        <v>196</v>
      </c>
      <c r="I83" s="160" t="s">
        <v>26</v>
      </c>
    </row>
    <row r="84" customHeight="1" spans="1:9">
      <c r="A84" s="162"/>
      <c r="B84" s="163"/>
      <c r="C84" s="176">
        <v>52451</v>
      </c>
      <c r="D84" s="160" t="s">
        <v>9</v>
      </c>
      <c r="E84" s="160" t="str">
        <f>C84&amp;D84</f>
        <v>52451,</v>
      </c>
      <c r="F84" s="171" t="s">
        <v>201</v>
      </c>
      <c r="G84" s="172" t="s">
        <v>202</v>
      </c>
      <c r="H84" s="161" t="s">
        <v>196</v>
      </c>
      <c r="I84" s="160" t="s">
        <v>26</v>
      </c>
    </row>
    <row r="85" customHeight="1" spans="1:9">
      <c r="A85" s="162"/>
      <c r="B85" s="163"/>
      <c r="C85" s="176">
        <v>68184</v>
      </c>
      <c r="D85" s="160" t="s">
        <v>9</v>
      </c>
      <c r="E85" s="160" t="str">
        <f>C85&amp;D85</f>
        <v>68184,</v>
      </c>
      <c r="F85" s="171" t="s">
        <v>203</v>
      </c>
      <c r="G85" s="172" t="s">
        <v>204</v>
      </c>
      <c r="H85" s="161" t="s">
        <v>196</v>
      </c>
      <c r="I85" s="160" t="s">
        <v>26</v>
      </c>
    </row>
    <row r="86" customHeight="1" spans="1:9">
      <c r="A86" s="162"/>
      <c r="B86" s="163"/>
      <c r="C86" s="176">
        <v>52446</v>
      </c>
      <c r="D86" s="160" t="s">
        <v>9</v>
      </c>
      <c r="E86" s="160" t="str">
        <f>C86&amp;D86</f>
        <v>52446,</v>
      </c>
      <c r="F86" s="171" t="s">
        <v>205</v>
      </c>
      <c r="G86" s="172" t="s">
        <v>206</v>
      </c>
      <c r="H86" s="161" t="s">
        <v>196</v>
      </c>
      <c r="I86" s="160" t="s">
        <v>26</v>
      </c>
    </row>
    <row r="87" customHeight="1" spans="1:9">
      <c r="A87" s="162"/>
      <c r="B87" s="163"/>
      <c r="C87" s="176">
        <v>52447</v>
      </c>
      <c r="D87" s="160" t="s">
        <v>9</v>
      </c>
      <c r="E87" s="160" t="str">
        <f>C87&amp;D87</f>
        <v>52447,</v>
      </c>
      <c r="F87" s="171" t="s">
        <v>207</v>
      </c>
      <c r="G87" s="172" t="s">
        <v>208</v>
      </c>
      <c r="H87" s="161" t="s">
        <v>196</v>
      </c>
      <c r="I87" s="160" t="s">
        <v>26</v>
      </c>
    </row>
    <row r="88" customHeight="1" spans="1:9">
      <c r="A88" s="162"/>
      <c r="B88" s="163"/>
      <c r="C88" s="176">
        <v>52531</v>
      </c>
      <c r="D88" s="160" t="s">
        <v>9</v>
      </c>
      <c r="E88" s="160" t="str">
        <f>C88&amp;D88</f>
        <v>52531,</v>
      </c>
      <c r="F88" s="171" t="s">
        <v>197</v>
      </c>
      <c r="G88" s="172" t="s">
        <v>209</v>
      </c>
      <c r="H88" s="161" t="s">
        <v>196</v>
      </c>
      <c r="I88" s="160" t="s">
        <v>26</v>
      </c>
    </row>
    <row r="89" customHeight="1" spans="1:9">
      <c r="A89" s="162"/>
      <c r="B89" s="163"/>
      <c r="C89" s="176">
        <v>52453</v>
      </c>
      <c r="D89" s="160" t="s">
        <v>9</v>
      </c>
      <c r="E89" s="160" t="str">
        <f>C89&amp;D89</f>
        <v>52453,</v>
      </c>
      <c r="F89" s="171" t="s">
        <v>210</v>
      </c>
      <c r="G89" s="172" t="s">
        <v>211</v>
      </c>
      <c r="H89" s="161" t="s">
        <v>212</v>
      </c>
      <c r="I89" s="160" t="s">
        <v>26</v>
      </c>
    </row>
    <row r="90" customHeight="1" spans="1:9">
      <c r="A90" s="162"/>
      <c r="B90" s="163"/>
      <c r="C90" s="176">
        <v>69178</v>
      </c>
      <c r="D90" s="160" t="s">
        <v>9</v>
      </c>
      <c r="E90" s="160" t="str">
        <f>C90&amp;D90</f>
        <v>69178,</v>
      </c>
      <c r="F90" s="171" t="s">
        <v>213</v>
      </c>
      <c r="G90" s="172" t="s">
        <v>214</v>
      </c>
      <c r="H90" s="161" t="s">
        <v>212</v>
      </c>
      <c r="I90" s="160" t="s">
        <v>26</v>
      </c>
    </row>
    <row r="91" customHeight="1" spans="1:9">
      <c r="A91" s="162"/>
      <c r="B91" s="163"/>
      <c r="C91" s="176">
        <v>52444</v>
      </c>
      <c r="D91" s="160" t="s">
        <v>9</v>
      </c>
      <c r="E91" s="160" t="str">
        <f>C91&amp;D91</f>
        <v>52444,</v>
      </c>
      <c r="F91" s="171" t="s">
        <v>215</v>
      </c>
      <c r="G91" s="172" t="s">
        <v>216</v>
      </c>
      <c r="H91" s="161" t="s">
        <v>212</v>
      </c>
      <c r="I91" s="160" t="s">
        <v>26</v>
      </c>
    </row>
    <row r="92" customHeight="1" spans="1:9">
      <c r="A92" s="162"/>
      <c r="B92" s="163"/>
      <c r="C92" s="176">
        <v>69199</v>
      </c>
      <c r="D92" s="160" t="s">
        <v>9</v>
      </c>
      <c r="E92" s="160" t="str">
        <f>C92&amp;D92</f>
        <v>69199,</v>
      </c>
      <c r="F92" s="171" t="s">
        <v>217</v>
      </c>
      <c r="G92" s="172" t="s">
        <v>218</v>
      </c>
      <c r="H92" s="161" t="s">
        <v>212</v>
      </c>
      <c r="I92" s="160" t="s">
        <v>26</v>
      </c>
    </row>
    <row r="93" customHeight="1" spans="1:9">
      <c r="A93" s="162"/>
      <c r="B93" s="163"/>
      <c r="C93" s="176">
        <v>88782</v>
      </c>
      <c r="D93" s="160" t="s">
        <v>9</v>
      </c>
      <c r="E93" s="160" t="str">
        <f>C93&amp;D93</f>
        <v>88782,</v>
      </c>
      <c r="F93" s="171" t="s">
        <v>219</v>
      </c>
      <c r="G93" s="172" t="s">
        <v>195</v>
      </c>
      <c r="H93" s="161" t="s">
        <v>212</v>
      </c>
      <c r="I93" s="160" t="s">
        <v>26</v>
      </c>
    </row>
    <row r="94" customHeight="1" spans="1:9">
      <c r="A94" s="162"/>
      <c r="B94" s="163"/>
      <c r="C94" s="176">
        <v>84287</v>
      </c>
      <c r="D94" s="160" t="s">
        <v>9</v>
      </c>
      <c r="E94" s="160" t="str">
        <f>C94&amp;D94</f>
        <v>84287,</v>
      </c>
      <c r="F94" s="171" t="s">
        <v>220</v>
      </c>
      <c r="G94" s="172" t="s">
        <v>221</v>
      </c>
      <c r="H94" s="161" t="s">
        <v>212</v>
      </c>
      <c r="I94" s="160" t="s">
        <v>26</v>
      </c>
    </row>
    <row r="95" customHeight="1" spans="1:9">
      <c r="A95" s="162"/>
      <c r="B95" s="163"/>
      <c r="C95" s="176">
        <v>69143</v>
      </c>
      <c r="D95" s="160" t="s">
        <v>9</v>
      </c>
      <c r="E95" s="160" t="str">
        <f>C95&amp;D95</f>
        <v>69143,</v>
      </c>
      <c r="F95" s="171" t="s">
        <v>132</v>
      </c>
      <c r="G95" s="172" t="s">
        <v>221</v>
      </c>
      <c r="H95" s="161" t="s">
        <v>212</v>
      </c>
      <c r="I95" s="160" t="s">
        <v>26</v>
      </c>
    </row>
    <row r="96" customHeight="1" spans="1:9">
      <c r="A96" s="162"/>
      <c r="B96" s="163"/>
      <c r="C96" s="176">
        <v>52533</v>
      </c>
      <c r="D96" s="160" t="s">
        <v>9</v>
      </c>
      <c r="E96" s="160" t="str">
        <f>C96&amp;D96</f>
        <v>52533,</v>
      </c>
      <c r="F96" s="171" t="s">
        <v>222</v>
      </c>
      <c r="G96" s="172" t="s">
        <v>223</v>
      </c>
      <c r="H96" s="161" t="s">
        <v>212</v>
      </c>
      <c r="I96" s="160" t="s">
        <v>26</v>
      </c>
    </row>
    <row r="97" customHeight="1" spans="1:9">
      <c r="A97" s="162"/>
      <c r="B97" s="163"/>
      <c r="C97" s="176">
        <v>115320</v>
      </c>
      <c r="D97" s="160" t="s">
        <v>9</v>
      </c>
      <c r="E97" s="160" t="str">
        <f>C97&amp;D97</f>
        <v>115320,</v>
      </c>
      <c r="F97" s="171" t="s">
        <v>224</v>
      </c>
      <c r="G97" s="172" t="s">
        <v>225</v>
      </c>
      <c r="H97" s="161" t="s">
        <v>212</v>
      </c>
      <c r="I97" s="160" t="s">
        <v>26</v>
      </c>
    </row>
    <row r="98" customHeight="1" spans="1:9">
      <c r="A98" s="162"/>
      <c r="B98" s="163"/>
      <c r="C98" s="176">
        <v>52439</v>
      </c>
      <c r="D98" s="160" t="s">
        <v>9</v>
      </c>
      <c r="E98" s="160" t="str">
        <f>C98&amp;D98</f>
        <v>52439,</v>
      </c>
      <c r="F98" s="171" t="s">
        <v>226</v>
      </c>
      <c r="G98" s="172" t="s">
        <v>227</v>
      </c>
      <c r="H98" s="161" t="s">
        <v>212</v>
      </c>
      <c r="I98" s="160" t="s">
        <v>26</v>
      </c>
    </row>
    <row r="99" customHeight="1" spans="1:9">
      <c r="A99" s="162"/>
      <c r="B99" s="163"/>
      <c r="C99" s="176">
        <v>123211</v>
      </c>
      <c r="D99" s="160" t="s">
        <v>9</v>
      </c>
      <c r="E99" s="160" t="str">
        <f>C99&amp;D99</f>
        <v>123211,</v>
      </c>
      <c r="F99" s="171" t="s">
        <v>228</v>
      </c>
      <c r="G99" s="172" t="s">
        <v>229</v>
      </c>
      <c r="H99" s="161" t="s">
        <v>212</v>
      </c>
      <c r="I99" s="160" t="s">
        <v>26</v>
      </c>
    </row>
    <row r="100" customHeight="1" spans="1:9">
      <c r="A100" s="162"/>
      <c r="B100" s="163"/>
      <c r="C100" s="176">
        <v>121314</v>
      </c>
      <c r="D100" s="160" t="s">
        <v>9</v>
      </c>
      <c r="E100" s="160" t="str">
        <f>C100&amp;D100</f>
        <v>121314,</v>
      </c>
      <c r="F100" s="171" t="s">
        <v>230</v>
      </c>
      <c r="G100" s="172" t="s">
        <v>231</v>
      </c>
      <c r="H100" s="161" t="s">
        <v>212</v>
      </c>
      <c r="I100" s="160" t="s">
        <v>26</v>
      </c>
    </row>
    <row r="101" customHeight="1" spans="1:9">
      <c r="A101" s="162"/>
      <c r="B101" s="163"/>
      <c r="C101" s="176">
        <v>122654</v>
      </c>
      <c r="D101" s="160" t="s">
        <v>9</v>
      </c>
      <c r="E101" s="160" t="str">
        <f>C101&amp;D101</f>
        <v>122654,</v>
      </c>
      <c r="F101" s="171" t="s">
        <v>232</v>
      </c>
      <c r="G101" s="172" t="s">
        <v>233</v>
      </c>
      <c r="H101" s="161" t="s">
        <v>212</v>
      </c>
      <c r="I101" s="160" t="s">
        <v>117</v>
      </c>
    </row>
    <row r="102" customHeight="1" spans="1:9">
      <c r="A102" s="162"/>
      <c r="B102" s="163"/>
      <c r="C102" s="176">
        <v>126313</v>
      </c>
      <c r="D102" s="160" t="s">
        <v>9</v>
      </c>
      <c r="E102" s="160" t="str">
        <f>C102&amp;D102</f>
        <v>126313,</v>
      </c>
      <c r="F102" s="171" t="s">
        <v>234</v>
      </c>
      <c r="G102" s="172" t="s">
        <v>235</v>
      </c>
      <c r="H102" s="161" t="s">
        <v>212</v>
      </c>
      <c r="I102" s="160" t="s">
        <v>13</v>
      </c>
    </row>
    <row r="103" customHeight="1" spans="1:9">
      <c r="A103" s="162"/>
      <c r="B103" s="163"/>
      <c r="C103" s="176">
        <v>126314</v>
      </c>
      <c r="D103" s="160" t="s">
        <v>9</v>
      </c>
      <c r="E103" s="160" t="str">
        <f>C103&amp;D103</f>
        <v>126314,</v>
      </c>
      <c r="F103" s="171" t="s">
        <v>236</v>
      </c>
      <c r="G103" s="172" t="s">
        <v>237</v>
      </c>
      <c r="H103" s="161" t="s">
        <v>212</v>
      </c>
      <c r="I103" s="160" t="s">
        <v>26</v>
      </c>
    </row>
    <row r="104" customHeight="1" spans="1:9">
      <c r="A104" s="162"/>
      <c r="B104" s="163"/>
      <c r="C104" s="176">
        <v>130202</v>
      </c>
      <c r="D104" s="160" t="s">
        <v>9</v>
      </c>
      <c r="E104" s="160" t="str">
        <f>C104&amp;D104</f>
        <v>130202,</v>
      </c>
      <c r="F104" s="171" t="s">
        <v>238</v>
      </c>
      <c r="G104" s="172" t="s">
        <v>239</v>
      </c>
      <c r="H104" s="161" t="s">
        <v>212</v>
      </c>
      <c r="I104" s="160" t="s">
        <v>26</v>
      </c>
    </row>
    <row r="105" customHeight="1" spans="1:9">
      <c r="A105" s="162"/>
      <c r="B105" s="163"/>
      <c r="C105" s="176">
        <v>60603</v>
      </c>
      <c r="D105" s="160" t="s">
        <v>9</v>
      </c>
      <c r="E105" s="160" t="str">
        <f>C105&amp;D105</f>
        <v>60603,</v>
      </c>
      <c r="F105" s="171" t="s">
        <v>240</v>
      </c>
      <c r="G105" s="172" t="s">
        <v>241</v>
      </c>
      <c r="H105" s="161" t="s">
        <v>212</v>
      </c>
      <c r="I105" s="160" t="s">
        <v>26</v>
      </c>
    </row>
    <row r="106" customHeight="1" spans="1:9">
      <c r="A106" s="162"/>
      <c r="B106" s="163"/>
      <c r="C106" s="176">
        <v>104461</v>
      </c>
      <c r="D106" s="160" t="s">
        <v>9</v>
      </c>
      <c r="E106" s="160" t="str">
        <f>C106&amp;D106</f>
        <v>104461,</v>
      </c>
      <c r="F106" s="171" t="s">
        <v>219</v>
      </c>
      <c r="G106" s="172" t="s">
        <v>227</v>
      </c>
      <c r="H106" s="161" t="s">
        <v>212</v>
      </c>
      <c r="I106" s="160" t="s">
        <v>26</v>
      </c>
    </row>
    <row r="107" customHeight="1" spans="1:9">
      <c r="A107" s="162"/>
      <c r="B107" s="163"/>
      <c r="C107" s="176">
        <v>123210</v>
      </c>
      <c r="D107" s="160" t="s">
        <v>9</v>
      </c>
      <c r="E107" s="160" t="str">
        <f>C107&amp;D107</f>
        <v>123210,</v>
      </c>
      <c r="F107" s="171" t="s">
        <v>242</v>
      </c>
      <c r="G107" s="172" t="s">
        <v>243</v>
      </c>
      <c r="H107" s="161" t="s">
        <v>212</v>
      </c>
      <c r="I107" s="160" t="s">
        <v>26</v>
      </c>
    </row>
    <row r="108" customHeight="1" spans="1:9">
      <c r="A108" s="162"/>
      <c r="B108" s="163"/>
      <c r="C108" s="176">
        <v>122653</v>
      </c>
      <c r="D108" s="160" t="s">
        <v>9</v>
      </c>
      <c r="E108" s="160" t="str">
        <f>C108&amp;D108</f>
        <v>122653,</v>
      </c>
      <c r="F108" s="171" t="s">
        <v>244</v>
      </c>
      <c r="G108" s="172" t="s">
        <v>245</v>
      </c>
      <c r="H108" s="161" t="s">
        <v>212</v>
      </c>
      <c r="I108" s="160" t="s">
        <v>117</v>
      </c>
    </row>
    <row r="109" customHeight="1" spans="1:9">
      <c r="A109" s="162"/>
      <c r="B109" s="163"/>
      <c r="C109" s="176">
        <v>99795</v>
      </c>
      <c r="D109" s="160" t="s">
        <v>9</v>
      </c>
      <c r="E109" s="160" t="str">
        <f>C109&amp;D109</f>
        <v>99795,</v>
      </c>
      <c r="F109" s="171" t="s">
        <v>246</v>
      </c>
      <c r="G109" s="172" t="s">
        <v>247</v>
      </c>
      <c r="H109" s="161" t="s">
        <v>212</v>
      </c>
      <c r="I109" s="160" t="s">
        <v>26</v>
      </c>
    </row>
    <row r="110" customHeight="1" spans="1:9">
      <c r="A110" s="162"/>
      <c r="B110" s="163"/>
      <c r="C110" s="176">
        <v>134169</v>
      </c>
      <c r="D110" s="160" t="s">
        <v>9</v>
      </c>
      <c r="E110" s="160" t="str">
        <f>C110&amp;D110</f>
        <v>134169,</v>
      </c>
      <c r="F110" s="171" t="s">
        <v>248</v>
      </c>
      <c r="G110" s="172" t="s">
        <v>221</v>
      </c>
      <c r="H110" s="161" t="s">
        <v>212</v>
      </c>
      <c r="I110" s="160" t="s">
        <v>26</v>
      </c>
    </row>
    <row r="111" customHeight="1" spans="1:9">
      <c r="A111" s="162"/>
      <c r="B111" s="163"/>
      <c r="C111" s="176">
        <v>134171</v>
      </c>
      <c r="D111" s="160" t="s">
        <v>9</v>
      </c>
      <c r="E111" s="160" t="str">
        <f>C111&amp;D111</f>
        <v>134171,</v>
      </c>
      <c r="F111" s="171" t="s">
        <v>249</v>
      </c>
      <c r="G111" s="172" t="s">
        <v>250</v>
      </c>
      <c r="H111" s="161" t="s">
        <v>212</v>
      </c>
      <c r="I111" s="160" t="s">
        <v>26</v>
      </c>
    </row>
    <row r="112" customHeight="1" spans="1:9">
      <c r="A112" s="162"/>
      <c r="B112" s="163"/>
      <c r="C112" s="176">
        <v>131921</v>
      </c>
      <c r="D112" s="160" t="s">
        <v>9</v>
      </c>
      <c r="E112" s="160" t="str">
        <f>C112&amp;D112</f>
        <v>131921,</v>
      </c>
      <c r="F112" s="171" t="s">
        <v>251</v>
      </c>
      <c r="G112" s="172" t="s">
        <v>225</v>
      </c>
      <c r="H112" s="161" t="s">
        <v>212</v>
      </c>
      <c r="I112" s="160" t="s">
        <v>26</v>
      </c>
    </row>
    <row r="113" customHeight="1" spans="1:9">
      <c r="A113" s="162"/>
      <c r="B113" s="163"/>
      <c r="C113" s="176">
        <v>137325</v>
      </c>
      <c r="D113" s="160" t="s">
        <v>9</v>
      </c>
      <c r="E113" s="160" t="str">
        <f>C113&amp;D113</f>
        <v>137325,</v>
      </c>
      <c r="F113" s="171" t="s">
        <v>252</v>
      </c>
      <c r="G113" s="172" t="s">
        <v>253</v>
      </c>
      <c r="H113" s="161" t="s">
        <v>212</v>
      </c>
      <c r="I113" s="160" t="s">
        <v>26</v>
      </c>
    </row>
    <row r="114" customHeight="1" spans="1:9">
      <c r="A114" s="162"/>
      <c r="B114" s="163"/>
      <c r="C114" s="176">
        <v>137359</v>
      </c>
      <c r="D114" s="160" t="s">
        <v>9</v>
      </c>
      <c r="E114" s="160" t="str">
        <f>C114&amp;D114</f>
        <v>137359,</v>
      </c>
      <c r="F114" s="171" t="s">
        <v>254</v>
      </c>
      <c r="G114" s="172" t="s">
        <v>255</v>
      </c>
      <c r="H114" s="161" t="s">
        <v>212</v>
      </c>
      <c r="I114" s="160" t="s">
        <v>26</v>
      </c>
    </row>
    <row r="115" customHeight="1" spans="1:9">
      <c r="A115" s="162"/>
      <c r="B115" s="163"/>
      <c r="C115" s="176">
        <v>137339</v>
      </c>
      <c r="D115" s="160" t="s">
        <v>9</v>
      </c>
      <c r="E115" s="160" t="str">
        <f>C115&amp;D115</f>
        <v>137339,</v>
      </c>
      <c r="F115" s="171" t="s">
        <v>256</v>
      </c>
      <c r="G115" s="172" t="s">
        <v>257</v>
      </c>
      <c r="H115" s="161" t="s">
        <v>212</v>
      </c>
      <c r="I115" s="160" t="s">
        <v>26</v>
      </c>
    </row>
    <row r="116" customHeight="1" spans="1:9">
      <c r="A116" s="162"/>
      <c r="B116" s="163"/>
      <c r="C116" s="176">
        <v>134170</v>
      </c>
      <c r="D116" s="160" t="s">
        <v>9</v>
      </c>
      <c r="E116" s="160" t="str">
        <f>C116&amp;D116</f>
        <v>134170,</v>
      </c>
      <c r="F116" s="171" t="s">
        <v>258</v>
      </c>
      <c r="G116" s="172" t="s">
        <v>204</v>
      </c>
      <c r="H116" s="161" t="s">
        <v>212</v>
      </c>
      <c r="I116" s="160" t="s">
        <v>26</v>
      </c>
    </row>
    <row r="117" customHeight="1" spans="1:9">
      <c r="A117" s="162"/>
      <c r="B117" s="163"/>
      <c r="C117" s="176">
        <v>138699</v>
      </c>
      <c r="D117" s="160" t="s">
        <v>9</v>
      </c>
      <c r="E117" s="160" t="str">
        <f>C117&amp;D117</f>
        <v>138699,</v>
      </c>
      <c r="F117" s="171" t="s">
        <v>259</v>
      </c>
      <c r="G117" s="172" t="s">
        <v>260</v>
      </c>
      <c r="H117" s="161" t="s">
        <v>212</v>
      </c>
      <c r="I117" s="160" t="s">
        <v>26</v>
      </c>
    </row>
    <row r="118" customHeight="1" spans="1:9">
      <c r="A118" s="162"/>
      <c r="B118" s="163"/>
      <c r="C118" s="176">
        <v>138710</v>
      </c>
      <c r="D118" s="160" t="s">
        <v>9</v>
      </c>
      <c r="E118" s="160" t="str">
        <f>C118&amp;D118</f>
        <v>138710,</v>
      </c>
      <c r="F118" s="171" t="s">
        <v>261</v>
      </c>
      <c r="G118" s="172" t="s">
        <v>262</v>
      </c>
      <c r="H118" s="161" t="s">
        <v>212</v>
      </c>
      <c r="I118" s="160" t="s">
        <v>26</v>
      </c>
    </row>
    <row r="119" customHeight="1" spans="1:9">
      <c r="A119" s="162"/>
      <c r="B119" s="163"/>
      <c r="C119" s="176">
        <v>140499</v>
      </c>
      <c r="D119" s="160" t="s">
        <v>9</v>
      </c>
      <c r="E119" s="160" t="str">
        <f>C119&amp;D119</f>
        <v>140499,</v>
      </c>
      <c r="F119" s="171" t="s">
        <v>263</v>
      </c>
      <c r="G119" s="172" t="s">
        <v>264</v>
      </c>
      <c r="H119" s="161" t="s">
        <v>212</v>
      </c>
      <c r="I119" s="160" t="s">
        <v>26</v>
      </c>
    </row>
    <row r="120" customHeight="1" spans="1:9">
      <c r="A120" s="162"/>
      <c r="B120" s="163"/>
      <c r="C120" s="176">
        <v>140517</v>
      </c>
      <c r="D120" s="160" t="s">
        <v>9</v>
      </c>
      <c r="E120" s="160" t="str">
        <f>C120&amp;D120</f>
        <v>140517,</v>
      </c>
      <c r="F120" s="171" t="s">
        <v>263</v>
      </c>
      <c r="G120" s="172" t="s">
        <v>265</v>
      </c>
      <c r="H120" s="161" t="s">
        <v>212</v>
      </c>
      <c r="I120" s="160" t="s">
        <v>117</v>
      </c>
    </row>
    <row r="121" customHeight="1" spans="1:9">
      <c r="A121" s="162"/>
      <c r="B121" s="163"/>
      <c r="C121" s="176">
        <v>140507</v>
      </c>
      <c r="D121" s="160" t="s">
        <v>9</v>
      </c>
      <c r="E121" s="160" t="str">
        <f>C121&amp;D121</f>
        <v>140507,</v>
      </c>
      <c r="F121" s="171" t="s">
        <v>266</v>
      </c>
      <c r="G121" s="172" t="s">
        <v>267</v>
      </c>
      <c r="H121" s="161" t="s">
        <v>212</v>
      </c>
      <c r="I121" s="160" t="s">
        <v>117</v>
      </c>
    </row>
    <row r="122" customHeight="1" spans="1:9">
      <c r="A122" s="162"/>
      <c r="B122" s="163"/>
      <c r="C122" s="176">
        <v>84294</v>
      </c>
      <c r="D122" s="160" t="s">
        <v>9</v>
      </c>
      <c r="E122" s="160" t="str">
        <f>C122&amp;D122</f>
        <v>84294,</v>
      </c>
      <c r="F122" s="171" t="s">
        <v>268</v>
      </c>
      <c r="G122" s="172" t="s">
        <v>269</v>
      </c>
      <c r="H122" s="161" t="s">
        <v>212</v>
      </c>
      <c r="I122" s="160" t="s">
        <v>26</v>
      </c>
    </row>
    <row r="123" customHeight="1" spans="1:9">
      <c r="A123" s="162"/>
      <c r="B123" s="163"/>
      <c r="C123" s="176">
        <v>53584</v>
      </c>
      <c r="D123" s="160" t="s">
        <v>9</v>
      </c>
      <c r="E123" s="160" t="str">
        <f>C123&amp;D123</f>
        <v>53584,</v>
      </c>
      <c r="F123" s="171" t="s">
        <v>270</v>
      </c>
      <c r="G123" s="172" t="s">
        <v>271</v>
      </c>
      <c r="H123" s="161" t="s">
        <v>212</v>
      </c>
      <c r="I123" s="160" t="s">
        <v>26</v>
      </c>
    </row>
    <row r="124" customHeight="1" spans="1:9">
      <c r="A124" s="162"/>
      <c r="B124" s="163"/>
      <c r="C124" s="176">
        <v>143228</v>
      </c>
      <c r="D124" s="160" t="s">
        <v>9</v>
      </c>
      <c r="E124" s="160" t="str">
        <f>C124&amp;D124</f>
        <v>143228,</v>
      </c>
      <c r="F124" s="171" t="s">
        <v>272</v>
      </c>
      <c r="G124" s="172" t="s">
        <v>273</v>
      </c>
      <c r="H124" s="161" t="s">
        <v>212</v>
      </c>
      <c r="I124" s="160" t="s">
        <v>13</v>
      </c>
    </row>
    <row r="125" customHeight="1" spans="1:9">
      <c r="A125" s="162"/>
      <c r="B125" s="163"/>
      <c r="C125" s="176">
        <v>162875</v>
      </c>
      <c r="D125" s="160" t="s">
        <v>9</v>
      </c>
      <c r="E125" s="160" t="str">
        <f>C125&amp;D125</f>
        <v>162875,</v>
      </c>
      <c r="F125" s="171" t="s">
        <v>274</v>
      </c>
      <c r="G125" s="172" t="s">
        <v>275</v>
      </c>
      <c r="H125" s="161" t="s">
        <v>212</v>
      </c>
      <c r="I125" s="160" t="s">
        <v>13</v>
      </c>
    </row>
    <row r="126" customHeight="1" spans="1:9">
      <c r="A126" s="162"/>
      <c r="B126" s="163"/>
      <c r="C126" s="176">
        <v>162305</v>
      </c>
      <c r="D126" s="160" t="s">
        <v>9</v>
      </c>
      <c r="E126" s="160" t="str">
        <f>C126&amp;D126</f>
        <v>162305,</v>
      </c>
      <c r="F126" s="171" t="s">
        <v>274</v>
      </c>
      <c r="G126" s="172" t="s">
        <v>276</v>
      </c>
      <c r="H126" s="161" t="s">
        <v>212</v>
      </c>
      <c r="I126" s="160" t="s">
        <v>13</v>
      </c>
    </row>
    <row r="127" customHeight="1" spans="1:9">
      <c r="A127" s="162"/>
      <c r="B127" s="163"/>
      <c r="C127" s="176">
        <v>161990</v>
      </c>
      <c r="D127" s="160" t="s">
        <v>9</v>
      </c>
      <c r="E127" s="160" t="str">
        <f>C127&amp;D127</f>
        <v>161990,</v>
      </c>
      <c r="F127" s="171" t="s">
        <v>277</v>
      </c>
      <c r="G127" s="172" t="s">
        <v>278</v>
      </c>
      <c r="H127" s="161" t="s">
        <v>212</v>
      </c>
      <c r="I127" s="160" t="s">
        <v>13</v>
      </c>
    </row>
    <row r="128" customHeight="1" spans="1:9">
      <c r="A128" s="162"/>
      <c r="B128" s="163"/>
      <c r="C128" s="176">
        <v>161997</v>
      </c>
      <c r="D128" s="160" t="s">
        <v>9</v>
      </c>
      <c r="E128" s="160" t="str">
        <f>C128&amp;D128</f>
        <v>161997,</v>
      </c>
      <c r="F128" s="171" t="s">
        <v>279</v>
      </c>
      <c r="G128" s="172" t="s">
        <v>280</v>
      </c>
      <c r="H128" s="161" t="s">
        <v>212</v>
      </c>
      <c r="I128" s="160" t="s">
        <v>26</v>
      </c>
    </row>
    <row r="129" customHeight="1" spans="1:9">
      <c r="A129" s="162"/>
      <c r="B129" s="163"/>
      <c r="C129" s="176">
        <v>161999</v>
      </c>
      <c r="D129" s="160" t="s">
        <v>9</v>
      </c>
      <c r="E129" s="160" t="str">
        <f>C129&amp;D129</f>
        <v>161999,</v>
      </c>
      <c r="F129" s="171" t="s">
        <v>281</v>
      </c>
      <c r="G129" s="172" t="s">
        <v>282</v>
      </c>
      <c r="H129" s="161" t="s">
        <v>212</v>
      </c>
      <c r="I129" s="160" t="s">
        <v>13</v>
      </c>
    </row>
    <row r="130" customHeight="1" spans="1:9">
      <c r="A130" s="162"/>
      <c r="B130" s="163"/>
      <c r="C130" s="176">
        <v>161988</v>
      </c>
      <c r="D130" s="160" t="s">
        <v>9</v>
      </c>
      <c r="E130" s="160" t="str">
        <f>C130&amp;D130</f>
        <v>161988,</v>
      </c>
      <c r="F130" s="171" t="s">
        <v>283</v>
      </c>
      <c r="G130" s="172" t="s">
        <v>284</v>
      </c>
      <c r="H130" s="161" t="s">
        <v>212</v>
      </c>
      <c r="I130" s="160" t="s">
        <v>26</v>
      </c>
    </row>
    <row r="131" customHeight="1" spans="1:9">
      <c r="A131" s="162"/>
      <c r="B131" s="163"/>
      <c r="C131" s="176">
        <v>162012</v>
      </c>
      <c r="D131" s="160" t="s">
        <v>9</v>
      </c>
      <c r="E131" s="160" t="str">
        <f>C131&amp;D131</f>
        <v>162012,</v>
      </c>
      <c r="F131" s="171" t="s">
        <v>285</v>
      </c>
      <c r="G131" s="172" t="s">
        <v>286</v>
      </c>
      <c r="H131" s="161" t="s">
        <v>212</v>
      </c>
      <c r="I131" s="160" t="s">
        <v>13</v>
      </c>
    </row>
    <row r="132" customHeight="1" spans="1:9">
      <c r="A132" s="162"/>
      <c r="B132" s="163"/>
      <c r="C132" s="176">
        <v>153140</v>
      </c>
      <c r="D132" s="160" t="s">
        <v>9</v>
      </c>
      <c r="E132" s="160" t="str">
        <f>C132&amp;D132</f>
        <v>153140,</v>
      </c>
      <c r="F132" s="171" t="s">
        <v>287</v>
      </c>
      <c r="G132" s="172" t="s">
        <v>288</v>
      </c>
      <c r="H132" s="161" t="s">
        <v>212</v>
      </c>
      <c r="I132" s="160" t="s">
        <v>13</v>
      </c>
    </row>
    <row r="133" customHeight="1" spans="1:9">
      <c r="A133" s="162"/>
      <c r="B133" s="163"/>
      <c r="C133" s="176">
        <v>162041</v>
      </c>
      <c r="D133" s="160" t="s">
        <v>9</v>
      </c>
      <c r="E133" s="160" t="str">
        <f>C133&amp;D133</f>
        <v>162041,</v>
      </c>
      <c r="F133" s="171" t="s">
        <v>283</v>
      </c>
      <c r="G133" s="172" t="s">
        <v>289</v>
      </c>
      <c r="H133" s="161" t="s">
        <v>212</v>
      </c>
      <c r="I133" s="160" t="s">
        <v>13</v>
      </c>
    </row>
    <row r="134" customHeight="1" spans="1:9">
      <c r="A134" s="162"/>
      <c r="B134" s="163"/>
      <c r="C134" s="176">
        <v>162057</v>
      </c>
      <c r="D134" s="160" t="s">
        <v>9</v>
      </c>
      <c r="E134" s="160" t="str">
        <f>C134&amp;D134</f>
        <v>162057,</v>
      </c>
      <c r="F134" s="171" t="s">
        <v>281</v>
      </c>
      <c r="G134" s="172" t="s">
        <v>290</v>
      </c>
      <c r="H134" s="161" t="s">
        <v>212</v>
      </c>
      <c r="I134" s="160" t="s">
        <v>26</v>
      </c>
    </row>
    <row r="135" customHeight="1" spans="1:9">
      <c r="A135" s="162"/>
      <c r="B135" s="163"/>
      <c r="C135" s="176">
        <v>154689</v>
      </c>
      <c r="D135" s="160" t="s">
        <v>9</v>
      </c>
      <c r="E135" s="160" t="str">
        <f>C135&amp;D135</f>
        <v>154689,</v>
      </c>
      <c r="F135" s="171" t="s">
        <v>137</v>
      </c>
      <c r="G135" s="172" t="s">
        <v>291</v>
      </c>
      <c r="H135" s="161" t="s">
        <v>292</v>
      </c>
      <c r="I135" s="160" t="s">
        <v>26</v>
      </c>
    </row>
    <row r="136" customHeight="1" spans="1:9">
      <c r="A136" s="162"/>
      <c r="B136" s="163"/>
      <c r="C136" s="176">
        <v>137337</v>
      </c>
      <c r="D136" s="160" t="s">
        <v>9</v>
      </c>
      <c r="E136" s="160" t="str">
        <f>C136&amp;D136</f>
        <v>137337,</v>
      </c>
      <c r="F136" s="171" t="s">
        <v>293</v>
      </c>
      <c r="G136" s="172" t="s">
        <v>294</v>
      </c>
      <c r="H136" s="161" t="s">
        <v>295</v>
      </c>
      <c r="I136" s="160" t="s">
        <v>26</v>
      </c>
    </row>
    <row r="137" customHeight="1" spans="1:9">
      <c r="A137" s="162"/>
      <c r="B137" s="163"/>
      <c r="C137" s="176">
        <v>140498</v>
      </c>
      <c r="D137" s="160" t="s">
        <v>9</v>
      </c>
      <c r="E137" s="160" t="str">
        <f>C137&amp;D137</f>
        <v>140498,</v>
      </c>
      <c r="F137" s="171" t="s">
        <v>296</v>
      </c>
      <c r="G137" s="172" t="s">
        <v>297</v>
      </c>
      <c r="H137" s="161" t="s">
        <v>295</v>
      </c>
      <c r="I137" s="160" t="s">
        <v>117</v>
      </c>
    </row>
    <row r="138" customHeight="1" spans="1:9">
      <c r="A138" s="162"/>
      <c r="B138" s="163"/>
      <c r="C138" s="176">
        <v>162622</v>
      </c>
      <c r="D138" s="160" t="s">
        <v>9</v>
      </c>
      <c r="E138" s="160" t="str">
        <f>C138&amp;D138</f>
        <v>162622,</v>
      </c>
      <c r="F138" s="171" t="s">
        <v>298</v>
      </c>
      <c r="G138" s="172" t="s">
        <v>299</v>
      </c>
      <c r="H138" s="161" t="s">
        <v>300</v>
      </c>
      <c r="I138" s="160" t="s">
        <v>117</v>
      </c>
    </row>
    <row r="139" customHeight="1" spans="1:9">
      <c r="A139" s="162"/>
      <c r="B139" s="163"/>
      <c r="C139" s="176">
        <v>155247</v>
      </c>
      <c r="D139" s="160" t="s">
        <v>9</v>
      </c>
      <c r="E139" s="160" t="str">
        <f>C139&amp;D139</f>
        <v>155247,</v>
      </c>
      <c r="F139" s="171" t="s">
        <v>301</v>
      </c>
      <c r="G139" s="172" t="s">
        <v>302</v>
      </c>
      <c r="H139" s="161" t="s">
        <v>303</v>
      </c>
      <c r="I139" s="160" t="s">
        <v>13</v>
      </c>
    </row>
    <row r="140" customHeight="1" spans="1:9">
      <c r="A140" s="162"/>
      <c r="B140" s="163"/>
      <c r="C140" s="176">
        <v>160067</v>
      </c>
      <c r="D140" s="160" t="s">
        <v>9</v>
      </c>
      <c r="E140" s="160" t="str">
        <f>C140&amp;D140</f>
        <v>160067,</v>
      </c>
      <c r="F140" s="171" t="s">
        <v>304</v>
      </c>
      <c r="G140" s="172" t="s">
        <v>305</v>
      </c>
      <c r="H140" s="161" t="s">
        <v>303</v>
      </c>
      <c r="I140" s="160" t="s">
        <v>26</v>
      </c>
    </row>
    <row r="141" customHeight="1" spans="1:9">
      <c r="A141" s="162"/>
      <c r="B141" s="163"/>
      <c r="C141" s="176">
        <v>159519</v>
      </c>
      <c r="D141" s="160" t="s">
        <v>9</v>
      </c>
      <c r="E141" s="160" t="str">
        <f>C141&amp;D141</f>
        <v>159519,</v>
      </c>
      <c r="F141" s="171" t="s">
        <v>306</v>
      </c>
      <c r="G141" s="172" t="s">
        <v>307</v>
      </c>
      <c r="H141" s="161" t="s">
        <v>308</v>
      </c>
      <c r="I141" s="160" t="s">
        <v>13</v>
      </c>
    </row>
    <row r="142" customHeight="1" spans="1:9">
      <c r="A142" s="162"/>
      <c r="B142" s="163"/>
      <c r="C142" s="176">
        <v>159520</v>
      </c>
      <c r="D142" s="160" t="s">
        <v>9</v>
      </c>
      <c r="E142" s="160" t="str">
        <f>C142&amp;D142</f>
        <v>159520,</v>
      </c>
      <c r="F142" s="171" t="s">
        <v>309</v>
      </c>
      <c r="G142" s="172" t="s">
        <v>310</v>
      </c>
      <c r="H142" s="161" t="s">
        <v>308</v>
      </c>
      <c r="I142" s="160" t="s">
        <v>13</v>
      </c>
    </row>
    <row r="143" customHeight="1" spans="1:9">
      <c r="A143" s="162"/>
      <c r="B143" s="163"/>
      <c r="C143" s="176">
        <v>128495</v>
      </c>
      <c r="D143" s="160" t="s">
        <v>9</v>
      </c>
      <c r="E143" s="160" t="str">
        <f>C143&amp;D143</f>
        <v>128495,</v>
      </c>
      <c r="F143" s="171" t="s">
        <v>311</v>
      </c>
      <c r="G143" s="172" t="s">
        <v>204</v>
      </c>
      <c r="H143" s="161" t="s">
        <v>308</v>
      </c>
      <c r="I143" s="160" t="s">
        <v>26</v>
      </c>
    </row>
    <row r="144" customHeight="1" spans="1:9">
      <c r="A144" s="162"/>
      <c r="B144" s="163"/>
      <c r="C144" s="176">
        <v>159522</v>
      </c>
      <c r="D144" s="160" t="s">
        <v>9</v>
      </c>
      <c r="E144" s="160" t="str">
        <f>C144&amp;D144</f>
        <v>159522,</v>
      </c>
      <c r="F144" s="171" t="s">
        <v>312</v>
      </c>
      <c r="G144" s="172" t="s">
        <v>313</v>
      </c>
      <c r="H144" s="161" t="s">
        <v>308</v>
      </c>
      <c r="I144" s="160" t="s">
        <v>13</v>
      </c>
    </row>
    <row r="145" customHeight="1" spans="1:9">
      <c r="A145" s="162"/>
      <c r="B145" s="163"/>
      <c r="C145" s="176">
        <v>159523</v>
      </c>
      <c r="D145" s="160" t="s">
        <v>9</v>
      </c>
      <c r="E145" s="160" t="str">
        <f>C145&amp;D145</f>
        <v>159523,</v>
      </c>
      <c r="F145" s="171" t="s">
        <v>314</v>
      </c>
      <c r="G145" s="172" t="s">
        <v>315</v>
      </c>
      <c r="H145" s="161" t="s">
        <v>308</v>
      </c>
      <c r="I145" s="160" t="s">
        <v>13</v>
      </c>
    </row>
    <row r="146" customHeight="1" spans="1:9">
      <c r="A146" s="162"/>
      <c r="B146" s="163"/>
      <c r="C146" s="176">
        <v>159536</v>
      </c>
      <c r="D146" s="160" t="s">
        <v>9</v>
      </c>
      <c r="E146" s="160" t="str">
        <f>C146&amp;D146</f>
        <v>159536,</v>
      </c>
      <c r="F146" s="171" t="s">
        <v>316</v>
      </c>
      <c r="G146" s="172" t="s">
        <v>317</v>
      </c>
      <c r="H146" s="161" t="s">
        <v>308</v>
      </c>
      <c r="I146" s="160" t="s">
        <v>13</v>
      </c>
    </row>
    <row r="147" customHeight="1" spans="1:9">
      <c r="A147" s="162"/>
      <c r="B147" s="163"/>
      <c r="C147" s="176">
        <v>159521</v>
      </c>
      <c r="D147" s="160" t="s">
        <v>9</v>
      </c>
      <c r="E147" s="160" t="str">
        <f>C147&amp;D147</f>
        <v>159521,</v>
      </c>
      <c r="F147" s="171" t="s">
        <v>318</v>
      </c>
      <c r="G147" s="172" t="s">
        <v>319</v>
      </c>
      <c r="H147" s="161" t="s">
        <v>308</v>
      </c>
      <c r="I147" s="160" t="s">
        <v>13</v>
      </c>
    </row>
    <row r="148" customHeight="1" spans="1:9">
      <c r="A148" s="162"/>
      <c r="B148" s="163"/>
      <c r="C148" s="176">
        <v>104016</v>
      </c>
      <c r="D148" s="160" t="s">
        <v>9</v>
      </c>
      <c r="E148" s="160" t="str">
        <f>C148&amp;D148</f>
        <v>104016,</v>
      </c>
      <c r="F148" s="171" t="s">
        <v>320</v>
      </c>
      <c r="G148" s="172" t="s">
        <v>321</v>
      </c>
      <c r="H148" s="161" t="s">
        <v>308</v>
      </c>
      <c r="I148" s="160" t="s">
        <v>26</v>
      </c>
    </row>
    <row r="149" customHeight="1" spans="1:9">
      <c r="A149" s="162"/>
      <c r="B149" s="163"/>
      <c r="C149" s="176">
        <v>159507</v>
      </c>
      <c r="D149" s="160" t="s">
        <v>9</v>
      </c>
      <c r="E149" s="160" t="str">
        <f>C149&amp;D149</f>
        <v>159507,</v>
      </c>
      <c r="F149" s="171" t="s">
        <v>322</v>
      </c>
      <c r="G149" s="172" t="s">
        <v>323</v>
      </c>
      <c r="H149" s="161" t="s">
        <v>308</v>
      </c>
      <c r="I149" s="160" t="s">
        <v>13</v>
      </c>
    </row>
    <row r="150" customHeight="1" spans="1:9">
      <c r="A150" s="162"/>
      <c r="B150" s="163"/>
      <c r="C150" s="176">
        <v>159506</v>
      </c>
      <c r="D150" s="160" t="s">
        <v>9</v>
      </c>
      <c r="E150" s="160" t="str">
        <f>C150&amp;D150</f>
        <v>159506,</v>
      </c>
      <c r="F150" s="171" t="s">
        <v>324</v>
      </c>
      <c r="G150" s="172" t="s">
        <v>313</v>
      </c>
      <c r="H150" s="161" t="s">
        <v>308</v>
      </c>
      <c r="I150" s="160" t="s">
        <v>13</v>
      </c>
    </row>
    <row r="151" customHeight="1" spans="1:9">
      <c r="A151" s="162"/>
      <c r="B151" s="163"/>
      <c r="C151" s="176">
        <v>159509</v>
      </c>
      <c r="D151" s="160" t="s">
        <v>9</v>
      </c>
      <c r="E151" s="160" t="str">
        <f>C151&amp;D151</f>
        <v>159509,</v>
      </c>
      <c r="F151" s="171" t="s">
        <v>325</v>
      </c>
      <c r="G151" s="172" t="s">
        <v>326</v>
      </c>
      <c r="H151" s="161" t="s">
        <v>308</v>
      </c>
      <c r="I151" s="160" t="s">
        <v>13</v>
      </c>
    </row>
    <row r="152" customHeight="1" spans="1:9">
      <c r="A152" s="162"/>
      <c r="B152" s="163"/>
      <c r="C152" s="176">
        <v>159510</v>
      </c>
      <c r="D152" s="160" t="s">
        <v>9</v>
      </c>
      <c r="E152" s="160" t="str">
        <f>C152&amp;D152</f>
        <v>159510,</v>
      </c>
      <c r="F152" s="171" t="s">
        <v>327</v>
      </c>
      <c r="G152" s="172" t="s">
        <v>328</v>
      </c>
      <c r="H152" s="161" t="s">
        <v>308</v>
      </c>
      <c r="I152" s="160" t="s">
        <v>13</v>
      </c>
    </row>
    <row r="153" customHeight="1" spans="1:9">
      <c r="A153" s="162"/>
      <c r="B153" s="163"/>
      <c r="C153" s="176">
        <v>159512</v>
      </c>
      <c r="D153" s="160" t="s">
        <v>9</v>
      </c>
      <c r="E153" s="160" t="str">
        <f>C153&amp;D153</f>
        <v>159512,</v>
      </c>
      <c r="F153" s="171" t="s">
        <v>329</v>
      </c>
      <c r="G153" s="172" t="s">
        <v>330</v>
      </c>
      <c r="H153" s="161" t="s">
        <v>308</v>
      </c>
      <c r="I153" s="160" t="s">
        <v>13</v>
      </c>
    </row>
    <row r="154" customHeight="1" spans="1:9">
      <c r="A154" s="162"/>
      <c r="B154" s="163"/>
      <c r="C154" s="176">
        <v>159511</v>
      </c>
      <c r="D154" s="160" t="s">
        <v>9</v>
      </c>
      <c r="E154" s="160" t="str">
        <f>C154&amp;D154</f>
        <v>159511,</v>
      </c>
      <c r="F154" s="171" t="s">
        <v>331</v>
      </c>
      <c r="G154" s="172" t="s">
        <v>332</v>
      </c>
      <c r="H154" s="161" t="s">
        <v>308</v>
      </c>
      <c r="I154" s="160" t="s">
        <v>13</v>
      </c>
    </row>
    <row r="155" customHeight="1" spans="1:9">
      <c r="A155" s="162"/>
      <c r="B155" s="163"/>
      <c r="C155" s="176">
        <v>159514</v>
      </c>
      <c r="D155" s="160" t="s">
        <v>9</v>
      </c>
      <c r="E155" s="160" t="str">
        <f>C155&amp;D155</f>
        <v>159514,</v>
      </c>
      <c r="F155" s="171" t="s">
        <v>333</v>
      </c>
      <c r="G155" s="172" t="s">
        <v>307</v>
      </c>
      <c r="H155" s="161" t="s">
        <v>308</v>
      </c>
      <c r="I155" s="160" t="s">
        <v>13</v>
      </c>
    </row>
    <row r="156" customHeight="1" spans="1:9">
      <c r="A156" s="162"/>
      <c r="B156" s="163"/>
      <c r="C156" s="176">
        <v>159517</v>
      </c>
      <c r="D156" s="160" t="s">
        <v>9</v>
      </c>
      <c r="E156" s="160" t="str">
        <f>C156&amp;D156</f>
        <v>159517,</v>
      </c>
      <c r="F156" s="171" t="s">
        <v>334</v>
      </c>
      <c r="G156" s="172" t="s">
        <v>335</v>
      </c>
      <c r="H156" s="161" t="s">
        <v>308</v>
      </c>
      <c r="I156" s="160" t="s">
        <v>13</v>
      </c>
    </row>
    <row r="157" customHeight="1" spans="1:9">
      <c r="A157" s="162"/>
      <c r="B157" s="163"/>
      <c r="C157" s="176">
        <v>159515</v>
      </c>
      <c r="D157" s="160" t="s">
        <v>9</v>
      </c>
      <c r="E157" s="160" t="str">
        <f>C157&amp;D157</f>
        <v>159515,</v>
      </c>
      <c r="F157" s="172" t="s">
        <v>336</v>
      </c>
      <c r="G157" s="172" t="s">
        <v>307</v>
      </c>
      <c r="H157" s="161" t="s">
        <v>308</v>
      </c>
      <c r="I157" s="160" t="s">
        <v>13</v>
      </c>
    </row>
    <row r="158" customHeight="1" spans="1:9">
      <c r="A158" s="162"/>
      <c r="B158" s="163"/>
      <c r="C158" s="176">
        <v>159516</v>
      </c>
      <c r="D158" s="160" t="s">
        <v>9</v>
      </c>
      <c r="E158" s="160" t="str">
        <f>C158&amp;D158</f>
        <v>159516,</v>
      </c>
      <c r="F158" s="171" t="s">
        <v>337</v>
      </c>
      <c r="G158" s="172" t="s">
        <v>319</v>
      </c>
      <c r="H158" s="161" t="s">
        <v>308</v>
      </c>
      <c r="I158" s="160" t="s">
        <v>13</v>
      </c>
    </row>
    <row r="159" customHeight="1" spans="1:9">
      <c r="A159" s="162"/>
      <c r="B159" s="163"/>
      <c r="C159" s="176">
        <v>159518</v>
      </c>
      <c r="D159" s="160" t="s">
        <v>9</v>
      </c>
      <c r="E159" s="160" t="str">
        <f>C159&amp;D159</f>
        <v>159518,</v>
      </c>
      <c r="F159" s="171" t="s">
        <v>338</v>
      </c>
      <c r="G159" s="172" t="s">
        <v>339</v>
      </c>
      <c r="H159" s="161" t="s">
        <v>308</v>
      </c>
      <c r="I159" s="160" t="s">
        <v>13</v>
      </c>
    </row>
    <row r="160" customHeight="1" spans="1:9">
      <c r="A160" s="162"/>
      <c r="B160" s="163"/>
      <c r="C160" s="176">
        <v>111002</v>
      </c>
      <c r="D160" s="160" t="s">
        <v>9</v>
      </c>
      <c r="E160" s="160" t="str">
        <f>C160&amp;D160</f>
        <v>111002,</v>
      </c>
      <c r="F160" s="171" t="s">
        <v>340</v>
      </c>
      <c r="G160" s="172" t="s">
        <v>218</v>
      </c>
      <c r="H160" s="161" t="s">
        <v>308</v>
      </c>
      <c r="I160" s="160" t="s">
        <v>26</v>
      </c>
    </row>
    <row r="161" customHeight="1" spans="1:9">
      <c r="A161" s="162"/>
      <c r="B161" s="163"/>
      <c r="C161" s="176">
        <v>120756</v>
      </c>
      <c r="D161" s="160" t="s">
        <v>9</v>
      </c>
      <c r="E161" s="160" t="str">
        <f>C161&amp;D161</f>
        <v>120756,</v>
      </c>
      <c r="F161" s="171" t="s">
        <v>341</v>
      </c>
      <c r="G161" s="172" t="s">
        <v>218</v>
      </c>
      <c r="H161" s="161" t="s">
        <v>308</v>
      </c>
      <c r="I161" s="160" t="s">
        <v>26</v>
      </c>
    </row>
    <row r="162" customHeight="1" spans="1:9">
      <c r="A162" s="162"/>
      <c r="B162" s="163"/>
      <c r="C162" s="176">
        <v>128521</v>
      </c>
      <c r="D162" s="160" t="s">
        <v>9</v>
      </c>
      <c r="E162" s="160" t="str">
        <f>C162&amp;D162</f>
        <v>128521,</v>
      </c>
      <c r="F162" s="171" t="s">
        <v>342</v>
      </c>
      <c r="G162" s="172" t="s">
        <v>343</v>
      </c>
      <c r="H162" s="161" t="s">
        <v>308</v>
      </c>
      <c r="I162" s="160" t="s">
        <v>26</v>
      </c>
    </row>
    <row r="163" customHeight="1" spans="1:9">
      <c r="A163" s="162"/>
      <c r="B163" s="163"/>
      <c r="C163" s="176">
        <v>147339</v>
      </c>
      <c r="D163" s="160" t="s">
        <v>9</v>
      </c>
      <c r="E163" s="160" t="str">
        <f>C163&amp;D163</f>
        <v>147339,</v>
      </c>
      <c r="F163" s="171" t="s">
        <v>344</v>
      </c>
      <c r="G163" s="172" t="s">
        <v>345</v>
      </c>
      <c r="H163" s="161" t="s">
        <v>346</v>
      </c>
      <c r="I163" s="160" t="s">
        <v>26</v>
      </c>
    </row>
    <row r="164" customHeight="1" spans="1:9">
      <c r="A164" s="162"/>
      <c r="B164" s="163"/>
      <c r="C164" s="176">
        <v>147406</v>
      </c>
      <c r="D164" s="160" t="s">
        <v>9</v>
      </c>
      <c r="E164" s="160" t="str">
        <f>C164&amp;D164</f>
        <v>147406,</v>
      </c>
      <c r="F164" s="171" t="s">
        <v>347</v>
      </c>
      <c r="G164" s="172" t="s">
        <v>348</v>
      </c>
      <c r="H164" s="161" t="s">
        <v>346</v>
      </c>
      <c r="I164" s="160" t="s">
        <v>13</v>
      </c>
    </row>
    <row r="165" customHeight="1" spans="1:9">
      <c r="A165" s="162"/>
      <c r="B165" s="163"/>
      <c r="C165" s="176">
        <v>147407</v>
      </c>
      <c r="D165" s="160" t="s">
        <v>9</v>
      </c>
      <c r="E165" s="160" t="str">
        <f>C165&amp;D165</f>
        <v>147407,</v>
      </c>
      <c r="F165" s="171" t="s">
        <v>349</v>
      </c>
      <c r="G165" s="172" t="s">
        <v>350</v>
      </c>
      <c r="H165" s="161" t="s">
        <v>346</v>
      </c>
      <c r="I165" s="160" t="s">
        <v>26</v>
      </c>
    </row>
    <row r="166" customHeight="1" spans="1:9">
      <c r="A166" s="162"/>
      <c r="B166" s="163"/>
      <c r="C166" s="176">
        <v>147318</v>
      </c>
      <c r="D166" s="160" t="s">
        <v>9</v>
      </c>
      <c r="E166" s="160" t="str">
        <f>C166&amp;D166</f>
        <v>147318,</v>
      </c>
      <c r="F166" s="171" t="s">
        <v>351</v>
      </c>
      <c r="G166" s="172" t="s">
        <v>352</v>
      </c>
      <c r="H166" s="161" t="s">
        <v>346</v>
      </c>
      <c r="I166" s="160" t="s">
        <v>26</v>
      </c>
    </row>
    <row r="167" customHeight="1" spans="1:9">
      <c r="A167" s="162"/>
      <c r="B167" s="163"/>
      <c r="C167" s="176">
        <v>60800</v>
      </c>
      <c r="D167" s="160" t="s">
        <v>9</v>
      </c>
      <c r="E167" s="160" t="str">
        <f>C167&amp;D167</f>
        <v>60800,</v>
      </c>
      <c r="F167" s="171" t="s">
        <v>353</v>
      </c>
      <c r="G167" s="172" t="s">
        <v>354</v>
      </c>
      <c r="H167" s="161" t="s">
        <v>355</v>
      </c>
      <c r="I167" s="160" t="s">
        <v>26</v>
      </c>
    </row>
    <row r="168" customHeight="1" spans="1:9">
      <c r="A168" s="162"/>
      <c r="B168" s="163"/>
      <c r="C168" s="176">
        <v>124497</v>
      </c>
      <c r="D168" s="160" t="s">
        <v>9</v>
      </c>
      <c r="E168" s="160" t="str">
        <f>C168&amp;D168</f>
        <v>124497,</v>
      </c>
      <c r="F168" s="172" t="s">
        <v>135</v>
      </c>
      <c r="G168" s="172" t="s">
        <v>356</v>
      </c>
      <c r="H168" s="161" t="s">
        <v>355</v>
      </c>
      <c r="I168" s="160" t="s">
        <v>26</v>
      </c>
    </row>
    <row r="169" customHeight="1" spans="1:9">
      <c r="A169" s="162"/>
      <c r="B169" s="163"/>
      <c r="C169" s="176">
        <v>124503</v>
      </c>
      <c r="D169" s="160" t="s">
        <v>9</v>
      </c>
      <c r="E169" s="160" t="str">
        <f>C169&amp;D169</f>
        <v>124503,</v>
      </c>
      <c r="F169" s="171" t="s">
        <v>357</v>
      </c>
      <c r="G169" s="172" t="s">
        <v>358</v>
      </c>
      <c r="H169" s="161" t="s">
        <v>355</v>
      </c>
      <c r="I169" s="160" t="s">
        <v>26</v>
      </c>
    </row>
    <row r="170" customHeight="1" spans="1:9">
      <c r="A170" s="162"/>
      <c r="B170" s="163"/>
      <c r="C170" s="176">
        <v>147319</v>
      </c>
      <c r="D170" s="160" t="s">
        <v>9</v>
      </c>
      <c r="E170" s="160" t="str">
        <f>C170&amp;D170</f>
        <v>147319,</v>
      </c>
      <c r="F170" s="171" t="s">
        <v>132</v>
      </c>
      <c r="G170" s="172" t="s">
        <v>359</v>
      </c>
      <c r="H170" s="161" t="s">
        <v>355</v>
      </c>
      <c r="I170" s="160" t="s">
        <v>26</v>
      </c>
    </row>
    <row r="171" customHeight="1" spans="1:9">
      <c r="A171" s="162"/>
      <c r="B171" s="163"/>
      <c r="C171" s="176">
        <v>147426</v>
      </c>
      <c r="D171" s="160" t="s">
        <v>9</v>
      </c>
      <c r="E171" s="160" t="str">
        <f>C171&amp;D171</f>
        <v>147426,</v>
      </c>
      <c r="F171" s="171" t="s">
        <v>360</v>
      </c>
      <c r="G171" s="172" t="s">
        <v>359</v>
      </c>
      <c r="H171" s="161" t="s">
        <v>355</v>
      </c>
      <c r="I171" s="160" t="s">
        <v>26</v>
      </c>
    </row>
    <row r="172" customHeight="1" spans="1:9">
      <c r="A172" s="162"/>
      <c r="B172" s="163"/>
      <c r="C172" s="176">
        <v>82967</v>
      </c>
      <c r="D172" s="160" t="s">
        <v>9</v>
      </c>
      <c r="E172" s="160" t="str">
        <f>C172&amp;D172</f>
        <v>82967,</v>
      </c>
      <c r="F172" s="171" t="s">
        <v>298</v>
      </c>
      <c r="G172" s="172" t="s">
        <v>361</v>
      </c>
      <c r="H172" s="161" t="s">
        <v>362</v>
      </c>
      <c r="I172" s="160" t="s">
        <v>117</v>
      </c>
    </row>
    <row r="173" customHeight="1" spans="1:9">
      <c r="A173" s="162"/>
      <c r="B173" s="163"/>
      <c r="C173" s="176">
        <v>124505</v>
      </c>
      <c r="D173" s="160" t="s">
        <v>9</v>
      </c>
      <c r="E173" s="160" t="str">
        <f>C173&amp;D173</f>
        <v>124505,</v>
      </c>
      <c r="F173" s="171" t="s">
        <v>363</v>
      </c>
      <c r="G173" s="172" t="s">
        <v>364</v>
      </c>
      <c r="H173" s="161" t="s">
        <v>365</v>
      </c>
      <c r="I173" s="160" t="s">
        <v>26</v>
      </c>
    </row>
    <row r="174" customHeight="1" spans="1:9">
      <c r="A174" s="162"/>
      <c r="B174" s="163"/>
      <c r="C174" s="176">
        <v>124495</v>
      </c>
      <c r="D174" s="160" t="s">
        <v>9</v>
      </c>
      <c r="E174" s="160" t="str">
        <f>C174&amp;D174</f>
        <v>124495,</v>
      </c>
      <c r="F174" s="171" t="s">
        <v>366</v>
      </c>
      <c r="G174" s="172" t="s">
        <v>200</v>
      </c>
      <c r="H174" s="161" t="s">
        <v>365</v>
      </c>
      <c r="I174" s="160" t="s">
        <v>26</v>
      </c>
    </row>
    <row r="175" customHeight="1" spans="1:9">
      <c r="A175" s="162"/>
      <c r="B175" s="163"/>
      <c r="C175" s="176">
        <v>124498</v>
      </c>
      <c r="D175" s="160" t="s">
        <v>9</v>
      </c>
      <c r="E175" s="160" t="str">
        <f>C175&amp;D175</f>
        <v>124498,</v>
      </c>
      <c r="F175" s="171" t="s">
        <v>367</v>
      </c>
      <c r="G175" s="172" t="s">
        <v>195</v>
      </c>
      <c r="H175" s="161" t="s">
        <v>365</v>
      </c>
      <c r="I175" s="160" t="s">
        <v>26</v>
      </c>
    </row>
    <row r="176" customHeight="1" spans="1:9">
      <c r="A176" s="162"/>
      <c r="B176" s="163"/>
      <c r="C176" s="176">
        <v>142117</v>
      </c>
      <c r="D176" s="160" t="s">
        <v>9</v>
      </c>
      <c r="E176" s="160" t="str">
        <f>C176&amp;D176</f>
        <v>142117,</v>
      </c>
      <c r="F176" s="172" t="s">
        <v>368</v>
      </c>
      <c r="G176" s="172" t="s">
        <v>305</v>
      </c>
      <c r="H176" s="161" t="s">
        <v>365</v>
      </c>
      <c r="I176" s="160" t="s">
        <v>26</v>
      </c>
    </row>
    <row r="177" customHeight="1" spans="1:9">
      <c r="A177" s="162"/>
      <c r="B177" s="163"/>
      <c r="C177" s="176">
        <v>124508</v>
      </c>
      <c r="D177" s="160" t="s">
        <v>9</v>
      </c>
      <c r="E177" s="160" t="str">
        <f>C177&amp;D177</f>
        <v>124508,</v>
      </c>
      <c r="F177" s="171" t="s">
        <v>369</v>
      </c>
      <c r="G177" s="172" t="s">
        <v>262</v>
      </c>
      <c r="H177" s="161" t="s">
        <v>370</v>
      </c>
      <c r="I177" s="160" t="s">
        <v>26</v>
      </c>
    </row>
    <row r="178" customHeight="1" spans="1:9">
      <c r="A178" s="162"/>
      <c r="B178" s="163"/>
      <c r="C178" s="176">
        <v>128920</v>
      </c>
      <c r="D178" s="160" t="s">
        <v>9</v>
      </c>
      <c r="E178" s="160" t="str">
        <f>C178&amp;D178</f>
        <v>128920,</v>
      </c>
      <c r="F178" s="171" t="s">
        <v>371</v>
      </c>
      <c r="G178" s="172" t="s">
        <v>372</v>
      </c>
      <c r="H178" s="161" t="s">
        <v>373</v>
      </c>
      <c r="I178" s="160" t="s">
        <v>26</v>
      </c>
    </row>
    <row r="179" customHeight="1" spans="1:9">
      <c r="A179" s="162"/>
      <c r="B179" s="163"/>
      <c r="C179" s="176">
        <v>16682</v>
      </c>
      <c r="D179" s="160" t="s">
        <v>9</v>
      </c>
      <c r="E179" s="160" t="str">
        <f>C179&amp;D179</f>
        <v>16682,</v>
      </c>
      <c r="F179" s="171" t="s">
        <v>374</v>
      </c>
      <c r="G179" s="172" t="s">
        <v>218</v>
      </c>
      <c r="H179" s="161" t="s">
        <v>375</v>
      </c>
      <c r="I179" s="160" t="s">
        <v>26</v>
      </c>
    </row>
    <row r="180" customHeight="1" spans="1:9">
      <c r="A180" s="162"/>
      <c r="B180" s="163"/>
      <c r="C180" s="176">
        <v>47020</v>
      </c>
      <c r="D180" s="160" t="s">
        <v>9</v>
      </c>
      <c r="E180" s="160" t="str">
        <f>C180&amp;D180</f>
        <v>47020,</v>
      </c>
      <c r="F180" s="171" t="s">
        <v>376</v>
      </c>
      <c r="G180" s="172" t="s">
        <v>195</v>
      </c>
      <c r="H180" s="161" t="s">
        <v>377</v>
      </c>
      <c r="I180" s="160" t="s">
        <v>26</v>
      </c>
    </row>
    <row r="181" customHeight="1" spans="1:9">
      <c r="A181" s="162"/>
      <c r="B181" s="163"/>
      <c r="C181" s="176">
        <v>152460</v>
      </c>
      <c r="D181" s="160" t="s">
        <v>9</v>
      </c>
      <c r="E181" s="160" t="str">
        <f>C181&amp;D181</f>
        <v>152460,</v>
      </c>
      <c r="F181" s="171" t="s">
        <v>378</v>
      </c>
      <c r="G181" s="172" t="s">
        <v>379</v>
      </c>
      <c r="H181" s="161" t="s">
        <v>377</v>
      </c>
      <c r="I181" s="160" t="s">
        <v>26</v>
      </c>
    </row>
    <row r="182" customHeight="1" spans="1:9">
      <c r="A182" s="162"/>
      <c r="B182" s="163"/>
      <c r="C182" s="176">
        <v>98196</v>
      </c>
      <c r="D182" s="160" t="s">
        <v>9</v>
      </c>
      <c r="E182" s="160" t="str">
        <f>C182&amp;D182</f>
        <v>98196,</v>
      </c>
      <c r="F182" s="171" t="s">
        <v>380</v>
      </c>
      <c r="G182" s="172" t="s">
        <v>381</v>
      </c>
      <c r="H182" s="161" t="s">
        <v>382</v>
      </c>
      <c r="I182" s="160" t="s">
        <v>26</v>
      </c>
    </row>
    <row r="183" customHeight="1" spans="1:9">
      <c r="A183" s="162"/>
      <c r="B183" s="163"/>
      <c r="C183" s="176">
        <v>98194</v>
      </c>
      <c r="D183" s="160" t="s">
        <v>9</v>
      </c>
      <c r="E183" s="160" t="str">
        <f>C183&amp;D183</f>
        <v>98194,</v>
      </c>
      <c r="F183" s="171" t="s">
        <v>383</v>
      </c>
      <c r="G183" s="172" t="s">
        <v>384</v>
      </c>
      <c r="H183" s="161" t="s">
        <v>382</v>
      </c>
      <c r="I183" s="160" t="s">
        <v>26</v>
      </c>
    </row>
    <row r="184" customHeight="1" spans="1:9">
      <c r="A184" s="162"/>
      <c r="B184" s="163"/>
      <c r="C184" s="176">
        <v>96059</v>
      </c>
      <c r="D184" s="160" t="s">
        <v>9</v>
      </c>
      <c r="E184" s="160" t="str">
        <f>C184&amp;D184</f>
        <v>96059,</v>
      </c>
      <c r="F184" s="171" t="s">
        <v>385</v>
      </c>
      <c r="G184" s="172" t="s">
        <v>386</v>
      </c>
      <c r="H184" s="161" t="s">
        <v>387</v>
      </c>
      <c r="I184" s="160" t="s">
        <v>26</v>
      </c>
    </row>
    <row r="185" customHeight="1" spans="1:9">
      <c r="A185" s="162"/>
      <c r="B185" s="163"/>
      <c r="C185" s="176">
        <v>96576</v>
      </c>
      <c r="D185" s="160" t="s">
        <v>9</v>
      </c>
      <c r="E185" s="160" t="str">
        <f>C185&amp;D185</f>
        <v>96576,</v>
      </c>
      <c r="F185" s="171" t="s">
        <v>388</v>
      </c>
      <c r="G185" s="172" t="s">
        <v>198</v>
      </c>
      <c r="H185" s="161" t="s">
        <v>387</v>
      </c>
      <c r="I185" s="160" t="s">
        <v>26</v>
      </c>
    </row>
    <row r="186" customHeight="1" spans="1:9">
      <c r="A186" s="162"/>
      <c r="B186" s="163"/>
      <c r="C186" s="176">
        <v>52454</v>
      </c>
      <c r="D186" s="160" t="s">
        <v>9</v>
      </c>
      <c r="E186" s="160" t="str">
        <f>C186&amp;D186</f>
        <v>52454,</v>
      </c>
      <c r="F186" s="171" t="s">
        <v>389</v>
      </c>
      <c r="G186" s="172" t="s">
        <v>356</v>
      </c>
      <c r="H186" s="161" t="s">
        <v>196</v>
      </c>
      <c r="I186" s="160" t="s">
        <v>26</v>
      </c>
    </row>
    <row r="187" customHeight="1" spans="1:9">
      <c r="A187" s="162"/>
      <c r="B187" s="163"/>
      <c r="C187" s="176">
        <v>99943</v>
      </c>
      <c r="D187" s="160" t="s">
        <v>9</v>
      </c>
      <c r="E187" s="160" t="str">
        <f>C187&amp;D187</f>
        <v>99943,</v>
      </c>
      <c r="F187" s="171" t="s">
        <v>390</v>
      </c>
      <c r="G187" s="172" t="s">
        <v>391</v>
      </c>
      <c r="H187" s="161" t="s">
        <v>196</v>
      </c>
      <c r="I187" s="160" t="s">
        <v>26</v>
      </c>
    </row>
    <row r="188" customHeight="1" spans="1:9">
      <c r="A188" s="162"/>
      <c r="B188" s="163"/>
      <c r="C188" s="176">
        <v>110898</v>
      </c>
      <c r="D188" s="160" t="s">
        <v>9</v>
      </c>
      <c r="E188" s="160" t="str">
        <f>C188&amp;D188</f>
        <v>110898,</v>
      </c>
      <c r="F188" s="171" t="s">
        <v>392</v>
      </c>
      <c r="G188" s="172" t="s">
        <v>393</v>
      </c>
      <c r="H188" s="161" t="s">
        <v>394</v>
      </c>
      <c r="I188" s="160" t="s">
        <v>26</v>
      </c>
    </row>
    <row r="189" customHeight="1" spans="1:9">
      <c r="A189" s="162"/>
      <c r="B189" s="163"/>
      <c r="C189" s="176">
        <v>52423</v>
      </c>
      <c r="D189" s="160" t="s">
        <v>9</v>
      </c>
      <c r="E189" s="160" t="str">
        <f>C189&amp;D189</f>
        <v>52423,</v>
      </c>
      <c r="F189" s="171" t="s">
        <v>395</v>
      </c>
      <c r="G189" s="172" t="s">
        <v>396</v>
      </c>
      <c r="H189" s="161" t="s">
        <v>397</v>
      </c>
      <c r="I189" s="160" t="s">
        <v>26</v>
      </c>
    </row>
    <row r="190" customHeight="1" spans="1:9">
      <c r="A190" s="162"/>
      <c r="B190" s="163"/>
      <c r="C190" s="176">
        <v>129794</v>
      </c>
      <c r="D190" s="160" t="s">
        <v>9</v>
      </c>
      <c r="E190" s="160" t="str">
        <f>C190&amp;D190</f>
        <v>129794,</v>
      </c>
      <c r="F190" s="171" t="s">
        <v>398</v>
      </c>
      <c r="G190" s="172" t="s">
        <v>399</v>
      </c>
      <c r="H190" s="161" t="s">
        <v>400</v>
      </c>
      <c r="I190" s="160" t="s">
        <v>26</v>
      </c>
    </row>
    <row r="191" customHeight="1" spans="1:9">
      <c r="A191" s="162"/>
      <c r="B191" s="163"/>
      <c r="C191" s="176">
        <v>66931</v>
      </c>
      <c r="D191" s="160" t="s">
        <v>9</v>
      </c>
      <c r="E191" s="160" t="str">
        <f>C191&amp;D191</f>
        <v>66931,</v>
      </c>
      <c r="F191" s="171" t="s">
        <v>401</v>
      </c>
      <c r="G191" s="172" t="s">
        <v>402</v>
      </c>
      <c r="H191" s="161" t="s">
        <v>160</v>
      </c>
      <c r="I191" s="160" t="s">
        <v>26</v>
      </c>
    </row>
    <row r="192" customHeight="1" spans="1:9">
      <c r="A192" s="162"/>
      <c r="B192" s="163"/>
      <c r="C192" s="176">
        <v>72291</v>
      </c>
      <c r="D192" s="160" t="s">
        <v>9</v>
      </c>
      <c r="E192" s="160" t="str">
        <f>C192&amp;D192</f>
        <v>72291,</v>
      </c>
      <c r="F192" s="171" t="s">
        <v>403</v>
      </c>
      <c r="G192" s="172" t="s">
        <v>404</v>
      </c>
      <c r="H192" s="161" t="s">
        <v>160</v>
      </c>
      <c r="I192" s="160" t="s">
        <v>26</v>
      </c>
    </row>
    <row r="193" customHeight="1" spans="1:9">
      <c r="A193" s="162"/>
      <c r="B193" s="163"/>
      <c r="C193" s="176">
        <v>112441</v>
      </c>
      <c r="D193" s="160" t="s">
        <v>9</v>
      </c>
      <c r="E193" s="160" t="str">
        <f>C193&amp;D193</f>
        <v>112441,</v>
      </c>
      <c r="F193" s="171" t="s">
        <v>405</v>
      </c>
      <c r="G193" s="172" t="s">
        <v>406</v>
      </c>
      <c r="H193" s="161" t="s">
        <v>160</v>
      </c>
      <c r="I193" s="160" t="s">
        <v>26</v>
      </c>
    </row>
    <row r="194" customHeight="1" spans="1:9">
      <c r="A194" s="162"/>
      <c r="B194" s="163"/>
      <c r="C194" s="176">
        <v>125678</v>
      </c>
      <c r="D194" s="160" t="s">
        <v>9</v>
      </c>
      <c r="E194" s="160" t="str">
        <f>C194&amp;D194</f>
        <v>125678,</v>
      </c>
      <c r="F194" s="171" t="s">
        <v>407</v>
      </c>
      <c r="G194" s="172" t="s">
        <v>408</v>
      </c>
      <c r="H194" s="161" t="s">
        <v>160</v>
      </c>
      <c r="I194" s="160" t="s">
        <v>26</v>
      </c>
    </row>
    <row r="195" customHeight="1" spans="1:9">
      <c r="A195" s="162"/>
      <c r="B195" s="163"/>
      <c r="C195" s="176">
        <v>114019</v>
      </c>
      <c r="D195" s="160" t="s">
        <v>9</v>
      </c>
      <c r="E195" s="160" t="str">
        <f>C195&amp;D195</f>
        <v>114019,</v>
      </c>
      <c r="F195" s="171" t="s">
        <v>409</v>
      </c>
      <c r="G195" s="172" t="s">
        <v>410</v>
      </c>
      <c r="H195" s="161" t="s">
        <v>160</v>
      </c>
      <c r="I195" s="160" t="s">
        <v>26</v>
      </c>
    </row>
    <row r="196" customHeight="1" spans="1:9">
      <c r="A196" s="162"/>
      <c r="B196" s="163"/>
      <c r="C196" s="176">
        <v>113377</v>
      </c>
      <c r="D196" s="160" t="s">
        <v>9</v>
      </c>
      <c r="E196" s="160" t="str">
        <f>C196&amp;D196</f>
        <v>113377,</v>
      </c>
      <c r="F196" s="171" t="s">
        <v>407</v>
      </c>
      <c r="G196" s="172" t="s">
        <v>411</v>
      </c>
      <c r="H196" s="161" t="s">
        <v>160</v>
      </c>
      <c r="I196" s="160" t="s">
        <v>26</v>
      </c>
    </row>
    <row r="197" customHeight="1" spans="1:9">
      <c r="A197" s="162"/>
      <c r="B197" s="163"/>
      <c r="C197" s="176">
        <v>112207</v>
      </c>
      <c r="D197" s="160" t="s">
        <v>9</v>
      </c>
      <c r="E197" s="160" t="str">
        <f>C197&amp;D197</f>
        <v>112207,</v>
      </c>
      <c r="F197" s="171" t="s">
        <v>412</v>
      </c>
      <c r="G197" s="172" t="s">
        <v>413</v>
      </c>
      <c r="H197" s="161" t="s">
        <v>160</v>
      </c>
      <c r="I197" s="160" t="s">
        <v>26</v>
      </c>
    </row>
    <row r="198" customHeight="1" spans="1:9">
      <c r="A198" s="162"/>
      <c r="B198" s="163"/>
      <c r="C198" s="176">
        <v>111523</v>
      </c>
      <c r="D198" s="160" t="s">
        <v>9</v>
      </c>
      <c r="E198" s="160" t="str">
        <f>C198&amp;D198</f>
        <v>111523,</v>
      </c>
      <c r="F198" s="171" t="s">
        <v>414</v>
      </c>
      <c r="G198" s="172" t="s">
        <v>415</v>
      </c>
      <c r="H198" s="161" t="s">
        <v>160</v>
      </c>
      <c r="I198" s="160" t="s">
        <v>26</v>
      </c>
    </row>
    <row r="199" customHeight="1" spans="1:9">
      <c r="A199" s="162"/>
      <c r="B199" s="163"/>
      <c r="C199" s="176">
        <v>31192</v>
      </c>
      <c r="D199" s="160" t="s">
        <v>9</v>
      </c>
      <c r="E199" s="160" t="str">
        <f>C199&amp;D199</f>
        <v>31192,</v>
      </c>
      <c r="F199" s="171" t="s">
        <v>416</v>
      </c>
      <c r="G199" s="172" t="s">
        <v>417</v>
      </c>
      <c r="H199" s="161" t="s">
        <v>182</v>
      </c>
      <c r="I199" s="160" t="s">
        <v>26</v>
      </c>
    </row>
    <row r="200" customHeight="1" spans="1:9">
      <c r="A200" s="162"/>
      <c r="B200" s="163"/>
      <c r="C200" s="176">
        <v>171306</v>
      </c>
      <c r="D200" s="160" t="s">
        <v>9</v>
      </c>
      <c r="E200" s="160" t="str">
        <f>C200&amp;D200</f>
        <v>171306,</v>
      </c>
      <c r="F200" s="169" t="s">
        <v>274</v>
      </c>
      <c r="G200" s="169" t="s">
        <v>418</v>
      </c>
      <c r="H200" s="169" t="s">
        <v>419</v>
      </c>
      <c r="I200" s="160"/>
    </row>
    <row r="201" customHeight="1" spans="1:9">
      <c r="A201" s="162"/>
      <c r="B201" s="163"/>
      <c r="C201" s="176">
        <v>54418</v>
      </c>
      <c r="D201" s="160" t="s">
        <v>9</v>
      </c>
      <c r="E201" s="160" t="str">
        <f>C201&amp;D201</f>
        <v>54418,</v>
      </c>
      <c r="F201" s="171" t="s">
        <v>420</v>
      </c>
      <c r="G201" s="172" t="s">
        <v>421</v>
      </c>
      <c r="H201" s="161" t="s">
        <v>212</v>
      </c>
      <c r="I201" s="160" t="s">
        <v>26</v>
      </c>
    </row>
    <row r="202" customHeight="1" spans="1:9">
      <c r="A202" s="162"/>
      <c r="B202" s="163"/>
      <c r="C202" s="176">
        <v>52438</v>
      </c>
      <c r="D202" s="160" t="s">
        <v>9</v>
      </c>
      <c r="E202" s="160" t="str">
        <f>C202&amp;D202</f>
        <v>52438,</v>
      </c>
      <c r="F202" s="171" t="s">
        <v>422</v>
      </c>
      <c r="G202" s="172" t="s">
        <v>423</v>
      </c>
      <c r="H202" s="161" t="s">
        <v>212</v>
      </c>
      <c r="I202" s="160" t="s">
        <v>26</v>
      </c>
    </row>
    <row r="203" customHeight="1" spans="1:9">
      <c r="A203" s="162"/>
      <c r="B203" s="163"/>
      <c r="C203" s="176">
        <v>113685</v>
      </c>
      <c r="D203" s="160" t="s">
        <v>9</v>
      </c>
      <c r="E203" s="160" t="str">
        <f>C203&amp;D203</f>
        <v>113685,</v>
      </c>
      <c r="F203" s="171" t="s">
        <v>424</v>
      </c>
      <c r="G203" s="172" t="s">
        <v>359</v>
      </c>
      <c r="H203" s="161" t="s">
        <v>212</v>
      </c>
      <c r="I203" s="160" t="s">
        <v>26</v>
      </c>
    </row>
    <row r="204" customHeight="1" spans="1:9">
      <c r="A204" s="162"/>
      <c r="B204" s="163"/>
      <c r="C204" s="176">
        <v>126316</v>
      </c>
      <c r="D204" s="160" t="s">
        <v>9</v>
      </c>
      <c r="E204" s="160" t="str">
        <f>C204&amp;D204</f>
        <v>126316,</v>
      </c>
      <c r="F204" s="171" t="s">
        <v>425</v>
      </c>
      <c r="G204" s="172" t="s">
        <v>426</v>
      </c>
      <c r="H204" s="161" t="s">
        <v>212</v>
      </c>
      <c r="I204" s="160" t="s">
        <v>26</v>
      </c>
    </row>
    <row r="205" customHeight="1" spans="1:9">
      <c r="A205" s="162"/>
      <c r="B205" s="163"/>
      <c r="C205" s="176">
        <v>132084</v>
      </c>
      <c r="D205" s="160" t="s">
        <v>9</v>
      </c>
      <c r="E205" s="160" t="str">
        <f>C205&amp;D205</f>
        <v>132084,</v>
      </c>
      <c r="F205" s="171" t="s">
        <v>427</v>
      </c>
      <c r="G205" s="172" t="s">
        <v>223</v>
      </c>
      <c r="H205" s="161" t="s">
        <v>212</v>
      </c>
      <c r="I205" s="160" t="s">
        <v>26</v>
      </c>
    </row>
    <row r="206" customHeight="1" spans="1:9">
      <c r="A206" s="162"/>
      <c r="B206" s="163"/>
      <c r="C206" s="176">
        <v>143123</v>
      </c>
      <c r="D206" s="160" t="s">
        <v>9</v>
      </c>
      <c r="E206" s="160" t="str">
        <f>C206&amp;D206</f>
        <v>143123,</v>
      </c>
      <c r="F206" s="171" t="s">
        <v>428</v>
      </c>
      <c r="G206" s="172" t="s">
        <v>429</v>
      </c>
      <c r="H206" s="161" t="s">
        <v>212</v>
      </c>
      <c r="I206" s="160" t="s">
        <v>26</v>
      </c>
    </row>
    <row r="207" customHeight="1" spans="1:9">
      <c r="A207" s="162"/>
      <c r="B207" s="163"/>
      <c r="C207" s="176">
        <v>142729</v>
      </c>
      <c r="D207" s="160" t="s">
        <v>9</v>
      </c>
      <c r="E207" s="160" t="str">
        <f>C207&amp;D207</f>
        <v>142729,</v>
      </c>
      <c r="F207" s="171" t="s">
        <v>430</v>
      </c>
      <c r="G207" s="172" t="s">
        <v>431</v>
      </c>
      <c r="H207" s="161" t="s">
        <v>212</v>
      </c>
      <c r="I207" s="160" t="s">
        <v>26</v>
      </c>
    </row>
    <row r="208" customHeight="1" spans="1:9">
      <c r="A208" s="162"/>
      <c r="B208" s="163"/>
      <c r="C208" s="176">
        <v>126309</v>
      </c>
      <c r="D208" s="160" t="s">
        <v>9</v>
      </c>
      <c r="E208" s="160" t="str">
        <f>C208&amp;D208</f>
        <v>126309,</v>
      </c>
      <c r="F208" s="171" t="s">
        <v>432</v>
      </c>
      <c r="G208" s="172" t="s">
        <v>433</v>
      </c>
      <c r="H208" s="161" t="s">
        <v>212</v>
      </c>
      <c r="I208" s="160" t="s">
        <v>26</v>
      </c>
    </row>
    <row r="209" customHeight="1" spans="1:9">
      <c r="A209" s="162"/>
      <c r="B209" s="163"/>
      <c r="C209" s="176">
        <v>163824</v>
      </c>
      <c r="D209" s="160" t="s">
        <v>9</v>
      </c>
      <c r="E209" s="160" t="str">
        <f>C209&amp;D209</f>
        <v>163824,</v>
      </c>
      <c r="F209" s="171" t="s">
        <v>434</v>
      </c>
      <c r="G209" s="172" t="s">
        <v>435</v>
      </c>
      <c r="H209" s="161" t="s">
        <v>212</v>
      </c>
      <c r="I209" s="160" t="s">
        <v>26</v>
      </c>
    </row>
    <row r="210" customHeight="1" spans="1:9">
      <c r="A210" s="162"/>
      <c r="B210" s="163"/>
      <c r="C210" s="176">
        <v>159513</v>
      </c>
      <c r="D210" s="160" t="s">
        <v>9</v>
      </c>
      <c r="E210" s="160" t="str">
        <f>C210&amp;D210</f>
        <v>159513,</v>
      </c>
      <c r="F210" s="171" t="s">
        <v>436</v>
      </c>
      <c r="G210" s="172" t="s">
        <v>437</v>
      </c>
      <c r="H210" s="161" t="s">
        <v>308</v>
      </c>
      <c r="I210" s="160" t="s">
        <v>26</v>
      </c>
    </row>
    <row r="211" customHeight="1" spans="1:9">
      <c r="A211" s="162"/>
      <c r="B211" s="163"/>
      <c r="C211" s="176">
        <v>142097</v>
      </c>
      <c r="D211" s="160" t="s">
        <v>9</v>
      </c>
      <c r="E211" s="160" t="str">
        <f>C211&amp;D211</f>
        <v>142097,</v>
      </c>
      <c r="F211" s="171" t="s">
        <v>438</v>
      </c>
      <c r="G211" s="172" t="s">
        <v>439</v>
      </c>
      <c r="H211" s="161" t="s">
        <v>440</v>
      </c>
      <c r="I211" s="160" t="s">
        <v>26</v>
      </c>
    </row>
    <row r="212" customHeight="1" spans="1:9">
      <c r="A212" s="162"/>
      <c r="B212" s="163"/>
      <c r="C212" s="183">
        <v>162002</v>
      </c>
      <c r="D212" s="160" t="s">
        <v>9</v>
      </c>
      <c r="E212" s="160" t="str">
        <f>C212&amp;D212</f>
        <v>162002,</v>
      </c>
      <c r="F212" s="184" t="s">
        <v>441</v>
      </c>
      <c r="G212" s="184" t="s">
        <v>442</v>
      </c>
      <c r="H212" s="184" t="s">
        <v>295</v>
      </c>
      <c r="I212" s="160" t="s">
        <v>26</v>
      </c>
    </row>
    <row r="213" customHeight="1" spans="1:9">
      <c r="A213" s="162"/>
      <c r="B213" s="163"/>
      <c r="C213" s="185">
        <v>168730</v>
      </c>
      <c r="D213" s="160" t="s">
        <v>9</v>
      </c>
      <c r="E213" s="160" t="str">
        <f>C213&amp;D213</f>
        <v>168730,</v>
      </c>
      <c r="F213" s="58" t="s">
        <v>443</v>
      </c>
      <c r="G213" s="186" t="s">
        <v>444</v>
      </c>
      <c r="H213" s="58" t="s">
        <v>295</v>
      </c>
      <c r="I213" s="160" t="s">
        <v>26</v>
      </c>
    </row>
    <row r="214" customHeight="1" spans="1:9">
      <c r="A214" s="162"/>
      <c r="B214" s="163"/>
      <c r="C214" s="59">
        <v>169249</v>
      </c>
      <c r="D214" s="160" t="s">
        <v>9</v>
      </c>
      <c r="E214" s="160" t="str">
        <f>C214&amp;D214</f>
        <v>169249,</v>
      </c>
      <c r="F214" s="58" t="s">
        <v>445</v>
      </c>
      <c r="G214" s="58" t="s">
        <v>446</v>
      </c>
      <c r="H214" s="58" t="s">
        <v>447</v>
      </c>
      <c r="I214" s="160" t="s">
        <v>26</v>
      </c>
    </row>
    <row r="215" customHeight="1" spans="1:9">
      <c r="A215" s="162"/>
      <c r="B215" s="163"/>
      <c r="C215" s="187">
        <v>165184</v>
      </c>
      <c r="D215" s="160" t="s">
        <v>9</v>
      </c>
      <c r="E215" s="160" t="str">
        <f>C215&amp;D215</f>
        <v>165184,</v>
      </c>
      <c r="F215" s="188" t="s">
        <v>448</v>
      </c>
      <c r="G215" s="188" t="s">
        <v>449</v>
      </c>
      <c r="H215" s="189" t="s">
        <v>450</v>
      </c>
      <c r="I215" s="187" t="s">
        <v>26</v>
      </c>
    </row>
    <row r="216" customHeight="1" spans="1:9">
      <c r="A216" s="162"/>
      <c r="B216" s="163"/>
      <c r="C216" s="187">
        <v>163749</v>
      </c>
      <c r="D216" s="160" t="s">
        <v>9</v>
      </c>
      <c r="E216" s="160" t="str">
        <f>C216&amp;D216</f>
        <v>163749,</v>
      </c>
      <c r="F216" s="188" t="s">
        <v>451</v>
      </c>
      <c r="G216" s="188" t="s">
        <v>452</v>
      </c>
      <c r="H216" s="189" t="s">
        <v>450</v>
      </c>
      <c r="I216" s="187" t="s">
        <v>13</v>
      </c>
    </row>
    <row r="217" customHeight="1" spans="1:9">
      <c r="A217" s="162"/>
      <c r="B217" s="163"/>
      <c r="C217" s="187">
        <v>162573</v>
      </c>
      <c r="D217" s="160" t="s">
        <v>9</v>
      </c>
      <c r="E217" s="160" t="str">
        <f>C217&amp;D217</f>
        <v>162573,</v>
      </c>
      <c r="F217" s="188" t="s">
        <v>453</v>
      </c>
      <c r="G217" s="189" t="s">
        <v>454</v>
      </c>
      <c r="H217" s="188" t="s">
        <v>455</v>
      </c>
      <c r="I217" s="187" t="s">
        <v>13</v>
      </c>
    </row>
    <row r="218" customHeight="1" spans="1:9">
      <c r="A218" s="162"/>
      <c r="B218" s="163"/>
      <c r="C218" s="187">
        <v>98193</v>
      </c>
      <c r="D218" s="160" t="s">
        <v>9</v>
      </c>
      <c r="E218" s="160" t="str">
        <f>C218&amp;D218</f>
        <v>98193,</v>
      </c>
      <c r="F218" s="189" t="s">
        <v>456</v>
      </c>
      <c r="G218" s="188" t="s">
        <v>457</v>
      </c>
      <c r="H218" s="189" t="s">
        <v>450</v>
      </c>
      <c r="I218" s="187" t="s">
        <v>13</v>
      </c>
    </row>
    <row r="219" customHeight="1" spans="1:9">
      <c r="A219" s="162"/>
      <c r="B219" s="163"/>
      <c r="C219" s="187">
        <v>163299</v>
      </c>
      <c r="D219" s="160" t="s">
        <v>9</v>
      </c>
      <c r="E219" s="160" t="str">
        <f>C219&amp;D219</f>
        <v>163299,</v>
      </c>
      <c r="F219" s="188" t="s">
        <v>458</v>
      </c>
      <c r="G219" s="188" t="s">
        <v>459</v>
      </c>
      <c r="H219" s="189" t="s">
        <v>450</v>
      </c>
      <c r="I219" s="187" t="s">
        <v>13</v>
      </c>
    </row>
    <row r="220" customHeight="1" spans="1:9">
      <c r="A220" s="162"/>
      <c r="B220" s="163"/>
      <c r="C220" s="187">
        <v>158603</v>
      </c>
      <c r="D220" s="160" t="s">
        <v>9</v>
      </c>
      <c r="E220" s="160" t="str">
        <f>C220&amp;D220</f>
        <v>158603,</v>
      </c>
      <c r="F220" s="188" t="s">
        <v>460</v>
      </c>
      <c r="G220" s="190" t="s">
        <v>461</v>
      </c>
      <c r="H220" s="188" t="s">
        <v>462</v>
      </c>
      <c r="I220" s="187" t="s">
        <v>26</v>
      </c>
    </row>
    <row r="221" customHeight="1" spans="1:9">
      <c r="A221" s="162"/>
      <c r="B221" s="163"/>
      <c r="C221" s="191">
        <v>153799</v>
      </c>
      <c r="D221" s="180" t="s">
        <v>9</v>
      </c>
      <c r="E221" s="180" t="str">
        <f>C221&amp;D221</f>
        <v>153799,</v>
      </c>
      <c r="F221" s="192" t="s">
        <v>463</v>
      </c>
      <c r="G221" s="189" t="s">
        <v>464</v>
      </c>
      <c r="H221" s="188" t="s">
        <v>455</v>
      </c>
      <c r="I221" s="187" t="s">
        <v>13</v>
      </c>
    </row>
    <row r="222" customHeight="1" spans="1:9">
      <c r="A222" s="162"/>
      <c r="B222" s="163"/>
      <c r="C222" s="193">
        <v>176958</v>
      </c>
      <c r="D222" s="194"/>
      <c r="E222" s="194">
        <v>176958</v>
      </c>
      <c r="F222" s="195" t="s">
        <v>465</v>
      </c>
      <c r="G222" s="196"/>
      <c r="H222" s="197"/>
      <c r="I222" s="201"/>
    </row>
    <row r="223" customHeight="1" spans="1:9">
      <c r="A223" s="162"/>
      <c r="B223" s="163"/>
      <c r="C223" s="177">
        <v>165120</v>
      </c>
      <c r="D223" s="160" t="s">
        <v>9</v>
      </c>
      <c r="E223" s="160" t="str">
        <f>C223&amp;D223</f>
        <v>165120,</v>
      </c>
      <c r="F223" s="198" t="s">
        <v>466</v>
      </c>
      <c r="G223" s="199" t="s">
        <v>467</v>
      </c>
      <c r="H223" s="200" t="s">
        <v>468</v>
      </c>
      <c r="I223" s="177" t="s">
        <v>13</v>
      </c>
    </row>
    <row r="224" customHeight="1" spans="1:9">
      <c r="A224" s="164"/>
      <c r="B224" s="165"/>
      <c r="C224" s="177">
        <v>147402</v>
      </c>
      <c r="D224" s="160" t="s">
        <v>9</v>
      </c>
      <c r="E224" s="160" t="str">
        <f>C224&amp;D224</f>
        <v>147402,</v>
      </c>
      <c r="F224" s="198" t="s">
        <v>469</v>
      </c>
      <c r="G224" s="199" t="s">
        <v>470</v>
      </c>
      <c r="H224" s="200" t="s">
        <v>468</v>
      </c>
      <c r="I224" s="177" t="s">
        <v>13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722222222222" footer="0.509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B1" workbookViewId="0">
      <selection activeCell="E10" sqref="E10"/>
    </sheetView>
  </sheetViews>
  <sheetFormatPr defaultColWidth="9" defaultRowHeight="14.25"/>
  <cols>
    <col min="1" max="1" width="7.75" style="44" customWidth="1"/>
    <col min="2" max="2" width="7" style="48" customWidth="1"/>
    <col min="3" max="3" width="12" style="48" customWidth="1"/>
    <col min="4" max="4" width="11" style="47" customWidth="1"/>
    <col min="5" max="5" width="24.75" style="47" customWidth="1"/>
    <col min="6" max="6" width="4.75" style="49" customWidth="1"/>
    <col min="7" max="7" width="6.875" style="49" customWidth="1"/>
    <col min="8" max="8" width="7.825" style="49" customWidth="1"/>
    <col min="9" max="9" width="8.625" style="49" customWidth="1"/>
    <col min="10" max="10" width="9.375" style="49" customWidth="1"/>
    <col min="11" max="11" width="7.25" style="49" customWidth="1"/>
    <col min="12" max="12" width="5.25" style="49" customWidth="1"/>
    <col min="13" max="13" width="5.125" style="49" customWidth="1"/>
    <col min="14" max="14" width="4.875" style="49" customWidth="1"/>
    <col min="15" max="15" width="18.375" style="47" customWidth="1"/>
    <col min="16" max="256" width="9" style="47"/>
    <col min="257" max="16384" width="9" style="50"/>
  </cols>
  <sheetData>
    <row r="1" s="44" customFormat="1" ht="19" customHeight="1" spans="1:15">
      <c r="A1" s="51"/>
      <c r="B1" s="52"/>
      <c r="C1" s="51"/>
      <c r="D1" s="51"/>
      <c r="E1" s="51"/>
      <c r="F1" s="51"/>
      <c r="G1" s="51"/>
      <c r="H1" s="53"/>
      <c r="I1" s="107" t="s">
        <v>471</v>
      </c>
      <c r="J1" s="108"/>
      <c r="K1" s="108"/>
      <c r="L1" s="107" t="s">
        <v>472</v>
      </c>
      <c r="M1" s="108"/>
      <c r="N1" s="108"/>
      <c r="O1" s="109"/>
    </row>
    <row r="2" s="45" customFormat="1" ht="30" customHeight="1" spans="1:15">
      <c r="A2" s="54"/>
      <c r="B2" s="55" t="s">
        <v>2</v>
      </c>
      <c r="C2" s="54" t="s">
        <v>3</v>
      </c>
      <c r="D2" s="54" t="s">
        <v>4</v>
      </c>
      <c r="E2" s="56" t="s">
        <v>5</v>
      </c>
      <c r="F2" s="54" t="s">
        <v>6</v>
      </c>
      <c r="G2" s="54" t="s">
        <v>473</v>
      </c>
      <c r="H2" s="54" t="s">
        <v>474</v>
      </c>
      <c r="I2" s="54" t="s">
        <v>475</v>
      </c>
      <c r="J2" s="54" t="s">
        <v>476</v>
      </c>
      <c r="K2" s="54" t="s">
        <v>477</v>
      </c>
      <c r="L2" s="54" t="s">
        <v>478</v>
      </c>
      <c r="M2" s="54" t="s">
        <v>475</v>
      </c>
      <c r="N2" s="54" t="s">
        <v>479</v>
      </c>
      <c r="O2" s="110" t="s">
        <v>1</v>
      </c>
    </row>
    <row r="3" s="46" customFormat="1" ht="63" customHeight="1" spans="1:245">
      <c r="A3" s="57" t="s">
        <v>7</v>
      </c>
      <c r="B3" s="58">
        <v>115733</v>
      </c>
      <c r="C3" s="58" t="s">
        <v>10</v>
      </c>
      <c r="D3" s="59" t="s">
        <v>11</v>
      </c>
      <c r="E3" s="60" t="s">
        <v>12</v>
      </c>
      <c r="F3" s="59" t="s">
        <v>13</v>
      </c>
      <c r="G3" s="59">
        <v>1099</v>
      </c>
      <c r="H3" s="59">
        <v>260</v>
      </c>
      <c r="I3" s="59">
        <v>350</v>
      </c>
      <c r="J3" s="59">
        <v>442</v>
      </c>
      <c r="K3" s="111" t="s">
        <v>480</v>
      </c>
      <c r="L3" s="59">
        <v>90</v>
      </c>
      <c r="M3" s="59">
        <v>105</v>
      </c>
      <c r="N3" s="59">
        <v>120</v>
      </c>
      <c r="O3" s="59" t="s">
        <v>481</v>
      </c>
      <c r="P3" s="59" t="s">
        <v>482</v>
      </c>
      <c r="Q3" s="59" t="s">
        <v>483</v>
      </c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</row>
    <row r="4" s="47" customFormat="1" ht="16" customHeight="1" spans="1:15">
      <c r="A4" s="53" t="s">
        <v>14</v>
      </c>
      <c r="B4" s="61">
        <v>84174</v>
      </c>
      <c r="C4" s="61" t="s">
        <v>16</v>
      </c>
      <c r="D4" s="61" t="s">
        <v>484</v>
      </c>
      <c r="E4" s="61" t="s">
        <v>35</v>
      </c>
      <c r="F4" s="62" t="s">
        <v>13</v>
      </c>
      <c r="G4" s="63">
        <v>35</v>
      </c>
      <c r="H4" s="64">
        <v>243232.5</v>
      </c>
      <c r="I4" s="112">
        <v>267555.75</v>
      </c>
      <c r="J4" s="112">
        <v>291879</v>
      </c>
      <c r="K4" s="113">
        <v>0.05</v>
      </c>
      <c r="L4" s="114">
        <v>0.07</v>
      </c>
      <c r="M4" s="114">
        <v>0.09</v>
      </c>
      <c r="N4" s="114">
        <v>0.11</v>
      </c>
      <c r="O4" s="115"/>
    </row>
    <row r="5" s="47" customFormat="1" ht="16" customHeight="1" spans="1:15">
      <c r="A5" s="65"/>
      <c r="B5" s="66">
        <v>21580</v>
      </c>
      <c r="C5" s="66" t="s">
        <v>19</v>
      </c>
      <c r="D5" s="66" t="s">
        <v>20</v>
      </c>
      <c r="E5" s="66" t="s">
        <v>21</v>
      </c>
      <c r="F5" s="67" t="s">
        <v>13</v>
      </c>
      <c r="G5" s="63">
        <v>98</v>
      </c>
      <c r="H5" s="68"/>
      <c r="I5" s="116"/>
      <c r="J5" s="116"/>
      <c r="K5" s="117"/>
      <c r="L5" s="118"/>
      <c r="M5" s="118"/>
      <c r="N5" s="118"/>
      <c r="O5" s="119"/>
    </row>
    <row r="6" s="47" customFormat="1" ht="16" customHeight="1" spans="1:15">
      <c r="A6" s="65"/>
      <c r="B6" s="69">
        <v>166880</v>
      </c>
      <c r="C6" s="70" t="s">
        <v>22</v>
      </c>
      <c r="D6" s="70" t="s">
        <v>23</v>
      </c>
      <c r="E6" s="70" t="s">
        <v>24</v>
      </c>
      <c r="F6" s="67"/>
      <c r="G6" s="63"/>
      <c r="H6" s="68"/>
      <c r="I6" s="116"/>
      <c r="J6" s="116"/>
      <c r="K6" s="117"/>
      <c r="L6" s="118"/>
      <c r="M6" s="118"/>
      <c r="N6" s="118"/>
      <c r="O6" s="119"/>
    </row>
    <row r="7" s="47" customFormat="1" ht="16" customHeight="1" spans="1:15">
      <c r="A7" s="65"/>
      <c r="B7" s="69">
        <v>40226</v>
      </c>
      <c r="C7" s="70" t="s">
        <v>22</v>
      </c>
      <c r="D7" s="70" t="s">
        <v>25</v>
      </c>
      <c r="E7" s="70" t="s">
        <v>24</v>
      </c>
      <c r="F7" s="67"/>
      <c r="G7" s="63"/>
      <c r="H7" s="68"/>
      <c r="I7" s="116"/>
      <c r="J7" s="116"/>
      <c r="K7" s="117"/>
      <c r="L7" s="118"/>
      <c r="M7" s="118"/>
      <c r="N7" s="118"/>
      <c r="O7" s="119"/>
    </row>
    <row r="8" s="47" customFormat="1" ht="16" customHeight="1" spans="1:15">
      <c r="A8" s="65"/>
      <c r="B8" s="69">
        <v>133360</v>
      </c>
      <c r="C8" s="70" t="s">
        <v>27</v>
      </c>
      <c r="D8" s="70" t="s">
        <v>64</v>
      </c>
      <c r="E8" s="70" t="s">
        <v>485</v>
      </c>
      <c r="F8" s="71" t="s">
        <v>13</v>
      </c>
      <c r="G8" s="71">
        <v>39.9</v>
      </c>
      <c r="H8" s="68"/>
      <c r="I8" s="116"/>
      <c r="J8" s="116"/>
      <c r="K8" s="120"/>
      <c r="L8" s="121"/>
      <c r="M8" s="121"/>
      <c r="N8" s="121"/>
      <c r="O8" s="119"/>
    </row>
    <row r="9" s="47" customFormat="1" ht="16" customHeight="1" spans="1:15">
      <c r="A9" s="65"/>
      <c r="B9" s="72">
        <v>75138</v>
      </c>
      <c r="C9" s="73" t="s">
        <v>28</v>
      </c>
      <c r="D9" s="73" t="s">
        <v>29</v>
      </c>
      <c r="E9" s="73" t="s">
        <v>30</v>
      </c>
      <c r="F9" s="74" t="s">
        <v>13</v>
      </c>
      <c r="G9" s="71"/>
      <c r="H9" s="68"/>
      <c r="I9" s="116"/>
      <c r="J9" s="116"/>
      <c r="K9" s="120"/>
      <c r="L9" s="121"/>
      <c r="M9" s="121"/>
      <c r="N9" s="121"/>
      <c r="O9" s="119"/>
    </row>
    <row r="10" s="47" customFormat="1" ht="16" customHeight="1" spans="1:15">
      <c r="A10" s="65"/>
      <c r="B10" s="69" t="s">
        <v>31</v>
      </c>
      <c r="C10" s="70" t="s">
        <v>28</v>
      </c>
      <c r="D10" s="70" t="s">
        <v>29</v>
      </c>
      <c r="E10" s="70" t="s">
        <v>32</v>
      </c>
      <c r="F10" s="71" t="s">
        <v>13</v>
      </c>
      <c r="G10" s="71"/>
      <c r="H10" s="68"/>
      <c r="I10" s="116"/>
      <c r="J10" s="116"/>
      <c r="K10" s="120"/>
      <c r="L10" s="121"/>
      <c r="M10" s="121"/>
      <c r="N10" s="121"/>
      <c r="O10" s="119"/>
    </row>
    <row r="11" s="47" customFormat="1" ht="16" customHeight="1" spans="1:15">
      <c r="A11" s="75"/>
      <c r="B11" s="69">
        <v>31440</v>
      </c>
      <c r="C11" s="70" t="s">
        <v>33</v>
      </c>
      <c r="D11" s="70" t="s">
        <v>34</v>
      </c>
      <c r="E11" s="61" t="s">
        <v>35</v>
      </c>
      <c r="F11" s="71" t="s">
        <v>13</v>
      </c>
      <c r="G11" s="71"/>
      <c r="H11" s="76"/>
      <c r="I11" s="122"/>
      <c r="J11" s="122"/>
      <c r="K11" s="120"/>
      <c r="L11" s="121"/>
      <c r="M11" s="121"/>
      <c r="N11" s="121"/>
      <c r="O11" s="119"/>
    </row>
    <row r="12" s="44" customFormat="1" ht="16" customHeight="1" spans="1:15">
      <c r="A12" s="51" t="s">
        <v>14</v>
      </c>
      <c r="B12" s="77"/>
      <c r="C12" s="77"/>
      <c r="D12" s="77"/>
      <c r="E12" s="78"/>
      <c r="F12" s="79"/>
      <c r="G12" s="4" t="s">
        <v>486</v>
      </c>
      <c r="H12" s="4">
        <f t="shared" ref="H12:J12" si="0">H4</f>
        <v>243232.5</v>
      </c>
      <c r="I12" s="54">
        <f t="shared" si="0"/>
        <v>267555.75</v>
      </c>
      <c r="J12" s="54">
        <f t="shared" si="0"/>
        <v>291879</v>
      </c>
      <c r="K12" s="4"/>
      <c r="L12" s="54"/>
      <c r="M12" s="54"/>
      <c r="N12" s="54"/>
      <c r="O12" s="123"/>
    </row>
    <row r="13" s="47" customFormat="1" ht="12" spans="1:15">
      <c r="A13" s="51" t="s">
        <v>36</v>
      </c>
      <c r="B13" s="61">
        <v>118954</v>
      </c>
      <c r="C13" s="61" t="s">
        <v>37</v>
      </c>
      <c r="D13" s="61" t="s">
        <v>38</v>
      </c>
      <c r="E13" s="80" t="s">
        <v>39</v>
      </c>
      <c r="F13" s="62" t="s">
        <v>13</v>
      </c>
      <c r="G13" s="63">
        <v>21.9</v>
      </c>
      <c r="H13" s="64">
        <v>9111</v>
      </c>
      <c r="I13" s="124">
        <v>10029</v>
      </c>
      <c r="J13" s="124">
        <v>10941</v>
      </c>
      <c r="K13" s="125">
        <v>1</v>
      </c>
      <c r="L13" s="126">
        <v>1</v>
      </c>
      <c r="M13" s="90">
        <v>1.5</v>
      </c>
      <c r="N13" s="90">
        <v>2.5</v>
      </c>
      <c r="O13" s="127"/>
    </row>
    <row r="14" s="47" customFormat="1" ht="12" spans="1:15">
      <c r="A14" s="51"/>
      <c r="B14" s="61">
        <v>136714</v>
      </c>
      <c r="C14" s="61" t="s">
        <v>40</v>
      </c>
      <c r="D14" s="61" t="s">
        <v>41</v>
      </c>
      <c r="E14" s="61" t="s">
        <v>42</v>
      </c>
      <c r="F14" s="62" t="s">
        <v>13</v>
      </c>
      <c r="G14" s="63">
        <v>29.8</v>
      </c>
      <c r="H14" s="68"/>
      <c r="I14" s="128"/>
      <c r="J14" s="128"/>
      <c r="K14" s="129"/>
      <c r="L14" s="126">
        <v>1</v>
      </c>
      <c r="M14" s="90">
        <v>1.5</v>
      </c>
      <c r="N14" s="90">
        <v>2.5</v>
      </c>
      <c r="O14" s="127"/>
    </row>
    <row r="15" s="47" customFormat="1" ht="12.75" spans="1:15">
      <c r="A15" s="51"/>
      <c r="B15" s="69">
        <v>104690</v>
      </c>
      <c r="C15" s="70" t="s">
        <v>43</v>
      </c>
      <c r="D15" s="70" t="s">
        <v>44</v>
      </c>
      <c r="E15" s="70" t="s">
        <v>24</v>
      </c>
      <c r="F15" s="62" t="s">
        <v>13</v>
      </c>
      <c r="G15" s="63"/>
      <c r="H15" s="68"/>
      <c r="I15" s="128"/>
      <c r="J15" s="128"/>
      <c r="K15" s="129"/>
      <c r="L15" s="90">
        <v>2</v>
      </c>
      <c r="M15" s="90">
        <v>3</v>
      </c>
      <c r="N15" s="90">
        <v>4</v>
      </c>
      <c r="O15" s="127"/>
    </row>
    <row r="16" s="47" customFormat="1" ht="12.75" spans="1:15">
      <c r="A16" s="51"/>
      <c r="B16" s="81">
        <v>48831</v>
      </c>
      <c r="C16" s="61" t="s">
        <v>487</v>
      </c>
      <c r="D16" s="82" t="s">
        <v>488</v>
      </c>
      <c r="E16" s="61" t="s">
        <v>47</v>
      </c>
      <c r="F16" s="62" t="s">
        <v>13</v>
      </c>
      <c r="G16" s="63"/>
      <c r="H16" s="68"/>
      <c r="I16" s="128"/>
      <c r="J16" s="128"/>
      <c r="K16" s="129"/>
      <c r="L16" s="90">
        <v>0.5</v>
      </c>
      <c r="M16" s="90">
        <v>1</v>
      </c>
      <c r="N16" s="90">
        <v>1.5</v>
      </c>
      <c r="O16" s="127"/>
    </row>
    <row r="17" s="47" customFormat="1" ht="12.75" spans="1:15">
      <c r="A17" s="51"/>
      <c r="B17" s="69">
        <v>117255</v>
      </c>
      <c r="C17" s="70" t="s">
        <v>48</v>
      </c>
      <c r="D17" s="83" t="s">
        <v>489</v>
      </c>
      <c r="E17" s="83" t="s">
        <v>29</v>
      </c>
      <c r="F17" s="62" t="s">
        <v>13</v>
      </c>
      <c r="G17" s="63"/>
      <c r="H17" s="68"/>
      <c r="I17" s="128"/>
      <c r="J17" s="128"/>
      <c r="K17" s="129"/>
      <c r="L17" s="67">
        <v>2</v>
      </c>
      <c r="M17" s="90">
        <v>3</v>
      </c>
      <c r="N17" s="90">
        <v>4</v>
      </c>
      <c r="O17" s="127"/>
    </row>
    <row r="18" s="47" customFormat="1" ht="12.75" spans="1:15">
      <c r="A18" s="51"/>
      <c r="B18" s="69">
        <v>160637</v>
      </c>
      <c r="C18" s="73" t="s">
        <v>49</v>
      </c>
      <c r="D18" s="73" t="s">
        <v>29</v>
      </c>
      <c r="E18" s="73" t="s">
        <v>50</v>
      </c>
      <c r="F18" s="73" t="s">
        <v>26</v>
      </c>
      <c r="G18" s="63"/>
      <c r="H18" s="76"/>
      <c r="I18" s="130"/>
      <c r="J18" s="130"/>
      <c r="K18" s="129"/>
      <c r="L18" s="67">
        <v>2</v>
      </c>
      <c r="M18" s="90">
        <v>3</v>
      </c>
      <c r="N18" s="90">
        <v>4</v>
      </c>
      <c r="O18" s="127"/>
    </row>
    <row r="19" s="44" customFormat="1" ht="15" customHeight="1" spans="1:15">
      <c r="A19" s="51" t="s">
        <v>36</v>
      </c>
      <c r="B19" s="84"/>
      <c r="C19" s="77"/>
      <c r="D19" s="85"/>
      <c r="E19" s="78"/>
      <c r="F19" s="86"/>
      <c r="G19" s="79" t="s">
        <v>490</v>
      </c>
      <c r="H19" s="79">
        <f t="shared" ref="H19:J19" si="1">H13</f>
        <v>9111</v>
      </c>
      <c r="I19" s="131">
        <f t="shared" si="1"/>
        <v>10029</v>
      </c>
      <c r="J19" s="131">
        <f t="shared" si="1"/>
        <v>10941</v>
      </c>
      <c r="K19" s="86"/>
      <c r="L19" s="67"/>
      <c r="M19" s="94"/>
      <c r="N19" s="94"/>
      <c r="O19" s="132"/>
    </row>
    <row r="20" s="47" customFormat="1" ht="15" customHeight="1" spans="1:15">
      <c r="A20" s="53" t="s">
        <v>491</v>
      </c>
      <c r="B20" s="69">
        <v>75028</v>
      </c>
      <c r="C20" s="69" t="s">
        <v>52</v>
      </c>
      <c r="D20" s="70" t="s">
        <v>53</v>
      </c>
      <c r="E20" s="83" t="s">
        <v>54</v>
      </c>
      <c r="F20" s="71" t="s">
        <v>13</v>
      </c>
      <c r="G20" s="62">
        <v>25.8</v>
      </c>
      <c r="H20" s="87">
        <v>49178</v>
      </c>
      <c r="I20" s="133">
        <v>54096.075</v>
      </c>
      <c r="J20" s="133">
        <v>59013.9</v>
      </c>
      <c r="K20" s="134">
        <v>0.04</v>
      </c>
      <c r="L20" s="134">
        <v>0.05</v>
      </c>
      <c r="M20" s="134">
        <v>0.07</v>
      </c>
      <c r="N20" s="134">
        <v>0.09</v>
      </c>
      <c r="O20" s="127"/>
    </row>
    <row r="21" s="47" customFormat="1" ht="15" customHeight="1" spans="1:15">
      <c r="A21" s="65"/>
      <c r="B21" s="69">
        <v>171872</v>
      </c>
      <c r="C21" s="61" t="s">
        <v>55</v>
      </c>
      <c r="D21" s="70" t="s">
        <v>56</v>
      </c>
      <c r="E21" s="88" t="s">
        <v>57</v>
      </c>
      <c r="F21" s="62" t="s">
        <v>13</v>
      </c>
      <c r="G21" s="62">
        <v>26.9</v>
      </c>
      <c r="H21" s="87"/>
      <c r="I21" s="133"/>
      <c r="J21" s="133"/>
      <c r="K21" s="134"/>
      <c r="L21" s="135"/>
      <c r="M21" s="135"/>
      <c r="N21" s="135"/>
      <c r="O21" s="127"/>
    </row>
    <row r="22" s="47" customFormat="1" ht="12" spans="1:15">
      <c r="A22" s="75"/>
      <c r="B22" s="66">
        <v>134798</v>
      </c>
      <c r="C22" s="66" t="s">
        <v>59</v>
      </c>
      <c r="D22" s="66" t="s">
        <v>60</v>
      </c>
      <c r="E22" s="89" t="s">
        <v>61</v>
      </c>
      <c r="F22" s="67" t="s">
        <v>13</v>
      </c>
      <c r="G22" s="90">
        <v>42</v>
      </c>
      <c r="H22" s="91"/>
      <c r="I22" s="136"/>
      <c r="J22" s="136"/>
      <c r="K22" s="135"/>
      <c r="L22" s="137">
        <v>0.03</v>
      </c>
      <c r="M22" s="138">
        <v>0.04</v>
      </c>
      <c r="N22" s="138">
        <v>0.05</v>
      </c>
      <c r="O22" s="127" t="s">
        <v>492</v>
      </c>
    </row>
    <row r="23" s="44" customFormat="1" ht="24" customHeight="1" spans="1:15">
      <c r="A23" s="51" t="s">
        <v>491</v>
      </c>
      <c r="B23" s="84"/>
      <c r="C23" s="77"/>
      <c r="D23" s="92"/>
      <c r="E23" s="93"/>
      <c r="F23" s="86"/>
      <c r="G23" s="79" t="s">
        <v>490</v>
      </c>
      <c r="H23" s="94">
        <f t="shared" ref="H23:J23" si="2">H20</f>
        <v>49178</v>
      </c>
      <c r="I23" s="131">
        <f t="shared" si="2"/>
        <v>54096.075</v>
      </c>
      <c r="J23" s="131">
        <f t="shared" si="2"/>
        <v>59013.9</v>
      </c>
      <c r="K23" s="86"/>
      <c r="L23" s="94"/>
      <c r="M23" s="94"/>
      <c r="N23" s="94"/>
      <c r="O23" s="132"/>
    </row>
    <row r="24" s="47" customFormat="1" ht="41" customHeight="1" spans="1:15">
      <c r="A24" s="95" t="s">
        <v>62</v>
      </c>
      <c r="B24" s="96">
        <v>47683</v>
      </c>
      <c r="C24" s="97" t="s">
        <v>63</v>
      </c>
      <c r="D24" s="97" t="s">
        <v>64</v>
      </c>
      <c r="E24" s="98" t="s">
        <v>21</v>
      </c>
      <c r="F24" s="99" t="s">
        <v>13</v>
      </c>
      <c r="G24" s="99">
        <v>17.8</v>
      </c>
      <c r="H24" s="99">
        <v>1113081.91</v>
      </c>
      <c r="I24" s="139"/>
      <c r="J24" s="140"/>
      <c r="K24" s="141">
        <v>0.03</v>
      </c>
      <c r="L24" s="142" t="s">
        <v>493</v>
      </c>
      <c r="M24" s="143"/>
      <c r="N24" s="144"/>
      <c r="O24" s="127"/>
    </row>
    <row r="25" s="47" customFormat="1" ht="23" customHeight="1" spans="1:15">
      <c r="A25" s="100" t="s">
        <v>494</v>
      </c>
      <c r="B25" s="101"/>
      <c r="C25" s="61" t="s">
        <v>494</v>
      </c>
      <c r="D25" s="101"/>
      <c r="E25" s="101"/>
      <c r="F25" s="102"/>
      <c r="G25" s="102"/>
      <c r="H25" s="102">
        <v>163953.56</v>
      </c>
      <c r="I25" s="145">
        <v>180348.916</v>
      </c>
      <c r="J25" s="145">
        <v>196744.272</v>
      </c>
      <c r="K25" s="146">
        <v>0.05</v>
      </c>
      <c r="L25" s="146">
        <v>0.15</v>
      </c>
      <c r="M25" s="146">
        <v>0.2</v>
      </c>
      <c r="N25" s="146">
        <v>0.25</v>
      </c>
      <c r="O25" s="147" t="s">
        <v>495</v>
      </c>
    </row>
    <row r="26" s="45" customFormat="1" ht="49" customHeight="1" spans="1:15">
      <c r="A26" s="51" t="s">
        <v>103</v>
      </c>
      <c r="B26" s="103"/>
      <c r="C26" s="104" t="s">
        <v>496</v>
      </c>
      <c r="D26" s="105"/>
      <c r="E26" s="105"/>
      <c r="F26" s="106"/>
      <c r="G26" s="106"/>
      <c r="H26" s="106">
        <v>1517320.53072</v>
      </c>
      <c r="I26" s="148">
        <v>1668232.503792</v>
      </c>
      <c r="J26" s="148">
        <v>1819406.902464</v>
      </c>
      <c r="K26" s="149">
        <v>0.05</v>
      </c>
      <c r="L26" s="149">
        <v>0.08</v>
      </c>
      <c r="M26" s="149">
        <v>0.1</v>
      </c>
      <c r="N26" s="149">
        <v>0.12</v>
      </c>
      <c r="O26" s="119" t="s">
        <v>497</v>
      </c>
    </row>
    <row r="27" spans="3:15">
      <c r="C27" s="49" t="s">
        <v>498</v>
      </c>
      <c r="H27" s="49" t="s">
        <v>499</v>
      </c>
      <c r="O27" s="47" t="s">
        <v>500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119444444444444" right="0.0798611111111111" top="0.279861111111111" bottom="0.159722222222222" header="0.239583333333333" footer="0.159722222222222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4"/>
  <sheetViews>
    <sheetView tabSelected="1" workbookViewId="0">
      <selection activeCell="G14" sqref="G14"/>
    </sheetView>
  </sheetViews>
  <sheetFormatPr defaultColWidth="9" defaultRowHeight="13.5" outlineLevelRow="3"/>
  <sheetData>
    <row r="1" s="1" customFormat="1" ht="22" customHeight="1" spans="1:81">
      <c r="A1" s="3"/>
      <c r="B1" s="3"/>
      <c r="C1" s="3"/>
      <c r="D1" s="3"/>
      <c r="E1" s="4" t="s">
        <v>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5" t="s">
        <v>14</v>
      </c>
      <c r="T1" s="15"/>
      <c r="U1" s="15"/>
      <c r="V1" s="15"/>
      <c r="W1" s="15"/>
      <c r="X1" s="15"/>
      <c r="Y1" s="15"/>
      <c r="Z1" s="15"/>
      <c r="AA1" s="15"/>
      <c r="AB1" s="15"/>
      <c r="AC1" s="20" t="s">
        <v>36</v>
      </c>
      <c r="AD1" s="20"/>
      <c r="AE1" s="20"/>
      <c r="AF1" s="20"/>
      <c r="AG1" s="20"/>
      <c r="AH1" s="26"/>
      <c r="AI1" s="26"/>
      <c r="AJ1" s="26"/>
      <c r="AK1" s="26"/>
      <c r="AL1" s="26"/>
      <c r="AM1" s="26"/>
      <c r="AN1" s="26"/>
      <c r="AO1" s="26"/>
      <c r="AP1" s="29" t="s">
        <v>491</v>
      </c>
      <c r="AQ1" s="29"/>
      <c r="AR1" s="29"/>
      <c r="AS1" s="29"/>
      <c r="AT1" s="29"/>
      <c r="AU1" s="30"/>
      <c r="AV1" s="30"/>
      <c r="AW1" s="30"/>
      <c r="AX1" s="30"/>
      <c r="AY1" s="30"/>
      <c r="AZ1" s="30"/>
      <c r="BA1" s="30"/>
      <c r="BB1" s="34" t="s">
        <v>62</v>
      </c>
      <c r="BC1" s="34"/>
      <c r="BD1" s="34"/>
      <c r="BE1" s="34"/>
      <c r="BF1" s="28"/>
      <c r="BG1" s="28"/>
      <c r="BH1" s="34"/>
      <c r="BI1" s="20" t="s">
        <v>494</v>
      </c>
      <c r="BJ1" s="20"/>
      <c r="BK1" s="20"/>
      <c r="BL1" s="20"/>
      <c r="BM1" s="20"/>
      <c r="BN1" s="26"/>
      <c r="BO1" s="26"/>
      <c r="BP1" s="26"/>
      <c r="BQ1" s="26"/>
      <c r="BR1" s="26"/>
      <c r="BS1" s="38" t="s">
        <v>501</v>
      </c>
      <c r="BT1" s="38"/>
      <c r="BU1" s="38"/>
      <c r="BV1" s="38"/>
      <c r="BW1" s="38"/>
      <c r="BX1" s="38"/>
      <c r="BY1" s="38"/>
      <c r="BZ1" s="38"/>
      <c r="CA1" s="38"/>
      <c r="CB1" s="38"/>
      <c r="CC1" s="28"/>
    </row>
    <row r="2" s="1" customFormat="1" ht="24" spans="1:81">
      <c r="A2" s="5" t="s">
        <v>502</v>
      </c>
      <c r="B2" s="6" t="s">
        <v>503</v>
      </c>
      <c r="C2" s="6" t="s">
        <v>504</v>
      </c>
      <c r="D2" s="6" t="s">
        <v>505</v>
      </c>
      <c r="E2" s="7" t="s">
        <v>474</v>
      </c>
      <c r="F2" s="7" t="s">
        <v>506</v>
      </c>
      <c r="G2" s="7" t="s">
        <v>479</v>
      </c>
      <c r="H2" s="7" t="s">
        <v>507</v>
      </c>
      <c r="I2" s="7" t="s">
        <v>508</v>
      </c>
      <c r="J2" s="7" t="s">
        <v>509</v>
      </c>
      <c r="K2" s="14" t="s">
        <v>510</v>
      </c>
      <c r="L2" s="14" t="s">
        <v>511</v>
      </c>
      <c r="M2" s="14" t="s">
        <v>512</v>
      </c>
      <c r="N2" s="14" t="s">
        <v>513</v>
      </c>
      <c r="O2" s="14" t="s">
        <v>514</v>
      </c>
      <c r="P2" s="14" t="s">
        <v>515</v>
      </c>
      <c r="Q2" s="14" t="s">
        <v>516</v>
      </c>
      <c r="R2" s="14" t="s">
        <v>517</v>
      </c>
      <c r="S2" s="16" t="s">
        <v>474</v>
      </c>
      <c r="T2" s="16" t="s">
        <v>506</v>
      </c>
      <c r="U2" s="16" t="s">
        <v>479</v>
      </c>
      <c r="V2" s="16" t="s">
        <v>507</v>
      </c>
      <c r="W2" s="16" t="s">
        <v>508</v>
      </c>
      <c r="X2" s="16" t="s">
        <v>509</v>
      </c>
      <c r="Y2" s="16" t="s">
        <v>514</v>
      </c>
      <c r="Z2" s="16" t="s">
        <v>515</v>
      </c>
      <c r="AA2" s="16" t="s">
        <v>516</v>
      </c>
      <c r="AB2" s="21" t="s">
        <v>517</v>
      </c>
      <c r="AC2" s="22" t="s">
        <v>474</v>
      </c>
      <c r="AD2" s="23" t="s">
        <v>506</v>
      </c>
      <c r="AE2" s="22" t="s">
        <v>479</v>
      </c>
      <c r="AF2" s="22" t="s">
        <v>507</v>
      </c>
      <c r="AG2" s="22" t="s">
        <v>508</v>
      </c>
      <c r="AH2" s="27" t="s">
        <v>518</v>
      </c>
      <c r="AI2" s="27" t="s">
        <v>487</v>
      </c>
      <c r="AJ2" s="27" t="s">
        <v>519</v>
      </c>
      <c r="AK2" s="27" t="s">
        <v>520</v>
      </c>
      <c r="AL2" s="27" t="s">
        <v>514</v>
      </c>
      <c r="AM2" s="27" t="s">
        <v>515</v>
      </c>
      <c r="AN2" s="27" t="s">
        <v>516</v>
      </c>
      <c r="AO2" s="27" t="s">
        <v>517</v>
      </c>
      <c r="AP2" s="31" t="s">
        <v>474</v>
      </c>
      <c r="AQ2" s="32" t="s">
        <v>506</v>
      </c>
      <c r="AR2" s="31" t="s">
        <v>479</v>
      </c>
      <c r="AS2" s="31" t="s">
        <v>507</v>
      </c>
      <c r="AT2" s="31" t="s">
        <v>508</v>
      </c>
      <c r="AU2" s="31" t="s">
        <v>521</v>
      </c>
      <c r="AV2" s="31" t="s">
        <v>59</v>
      </c>
      <c r="AW2" s="31" t="s">
        <v>522</v>
      </c>
      <c r="AX2" s="31" t="s">
        <v>514</v>
      </c>
      <c r="AY2" s="31" t="s">
        <v>515</v>
      </c>
      <c r="AZ2" s="35" t="s">
        <v>516</v>
      </c>
      <c r="BA2" s="35" t="s">
        <v>517</v>
      </c>
      <c r="BB2" s="36" t="s">
        <v>523</v>
      </c>
      <c r="BC2" s="5" t="s">
        <v>524</v>
      </c>
      <c r="BD2" s="5" t="s">
        <v>525</v>
      </c>
      <c r="BE2" s="36" t="s">
        <v>526</v>
      </c>
      <c r="BF2" s="37" t="s">
        <v>527</v>
      </c>
      <c r="BG2" s="37" t="s">
        <v>516</v>
      </c>
      <c r="BH2" s="36" t="s">
        <v>517</v>
      </c>
      <c r="BI2" s="22" t="s">
        <v>474</v>
      </c>
      <c r="BJ2" s="22" t="s">
        <v>506</v>
      </c>
      <c r="BK2" s="22" t="s">
        <v>479</v>
      </c>
      <c r="BL2" s="22" t="s">
        <v>507</v>
      </c>
      <c r="BM2" s="22" t="s">
        <v>508</v>
      </c>
      <c r="BN2" s="22" t="s">
        <v>509</v>
      </c>
      <c r="BO2" s="22" t="s">
        <v>514</v>
      </c>
      <c r="BP2" s="22" t="s">
        <v>515</v>
      </c>
      <c r="BQ2" s="22" t="s">
        <v>516</v>
      </c>
      <c r="BR2" s="22" t="s">
        <v>517</v>
      </c>
      <c r="BS2" s="31" t="s">
        <v>474</v>
      </c>
      <c r="BT2" s="31" t="s">
        <v>506</v>
      </c>
      <c r="BU2" s="31" t="s">
        <v>479</v>
      </c>
      <c r="BV2" s="31" t="s">
        <v>507</v>
      </c>
      <c r="BW2" s="31" t="s">
        <v>528</v>
      </c>
      <c r="BX2" s="40" t="s">
        <v>509</v>
      </c>
      <c r="BY2" s="41" t="s">
        <v>514</v>
      </c>
      <c r="BZ2" s="41" t="s">
        <v>515</v>
      </c>
      <c r="CA2" s="40" t="s">
        <v>516</v>
      </c>
      <c r="CB2" s="40" t="s">
        <v>517</v>
      </c>
      <c r="CC2" s="42" t="s">
        <v>529</v>
      </c>
    </row>
    <row r="3" s="1" customFormat="1" ht="14.25" spans="1:81">
      <c r="A3" s="8">
        <v>72</v>
      </c>
      <c r="B3" s="9">
        <v>307</v>
      </c>
      <c r="C3" s="8" t="s">
        <v>530</v>
      </c>
      <c r="D3" s="8" t="s">
        <v>531</v>
      </c>
      <c r="E3" s="10">
        <v>56</v>
      </c>
      <c r="F3" s="10">
        <v>62</v>
      </c>
      <c r="G3" s="10">
        <v>70</v>
      </c>
      <c r="H3" s="10"/>
      <c r="I3" s="10"/>
      <c r="J3" s="10">
        <f>VLOOKUP(B:B,[2]天胶!I$1:J$65536,2,0)</f>
        <v>105.184</v>
      </c>
      <c r="K3" s="10">
        <f>VLOOKUP(B:B,[2]天胶!I$1:K$65536,3,0)</f>
        <v>10</v>
      </c>
      <c r="L3" s="10">
        <v>0</v>
      </c>
      <c r="M3" s="10">
        <v>36</v>
      </c>
      <c r="N3" s="10">
        <v>10.184</v>
      </c>
      <c r="O3" s="10">
        <f>J3-E3</f>
        <v>49.184</v>
      </c>
      <c r="P3" s="10">
        <f>J3-I3</f>
        <v>105.184</v>
      </c>
      <c r="Q3" s="10"/>
      <c r="R3" s="10"/>
      <c r="S3" s="17">
        <v>29148</v>
      </c>
      <c r="T3" s="18">
        <f>S3*1.1</f>
        <v>32062.8</v>
      </c>
      <c r="U3" s="18">
        <f>S3*1.2</f>
        <v>34977.6</v>
      </c>
      <c r="V3" s="10"/>
      <c r="W3" s="10"/>
      <c r="X3" s="19">
        <f>VLOOKUP(B:B,[1]补肾!$U$1:$V$65536,2,0)</f>
        <v>44726.91</v>
      </c>
      <c r="Y3" s="19">
        <f>X3-S3</f>
        <v>15578.91</v>
      </c>
      <c r="Z3" s="19">
        <f>X3-W3</f>
        <v>44726.91</v>
      </c>
      <c r="AA3" s="19">
        <f>X3*0.07</f>
        <v>3130.8837</v>
      </c>
      <c r="AB3" s="19"/>
      <c r="AC3" s="24">
        <v>580</v>
      </c>
      <c r="AD3" s="24">
        <v>638</v>
      </c>
      <c r="AE3" s="24">
        <v>696</v>
      </c>
      <c r="AF3" s="25"/>
      <c r="AG3" s="25"/>
      <c r="AH3" s="28">
        <f>VLOOKUP(B:B,'[1]莲花+'!$U$1:$V$65536,2,0)</f>
        <v>400</v>
      </c>
      <c r="AI3" s="28">
        <f>VLOOKUP(B:B,[1]散列通!$R$1:$S$65536,2,0)</f>
        <v>75</v>
      </c>
      <c r="AJ3" s="28">
        <f>VLOOKUP(B:B,'[1]炎可宁+'!$U$1:$V$65536,2,0)</f>
        <v>262</v>
      </c>
      <c r="AK3" s="28">
        <f>AH3+AI3+AJ3</f>
        <v>737</v>
      </c>
      <c r="AL3" s="28">
        <f>AK3-AC3</f>
        <v>157</v>
      </c>
      <c r="AM3" s="28">
        <f>AK3-AG3</f>
        <v>737</v>
      </c>
      <c r="AN3" s="28">
        <f>AH3*1+AI3*0.5+AJ3*2</f>
        <v>961.5</v>
      </c>
      <c r="AO3" s="28"/>
      <c r="AP3" s="33">
        <v>3305.7</v>
      </c>
      <c r="AQ3" s="33">
        <f>AP3*1.1</f>
        <v>3636.27</v>
      </c>
      <c r="AR3" s="33">
        <f>AP3*1.2</f>
        <v>3966.84</v>
      </c>
      <c r="AS3" s="25"/>
      <c r="AT3" s="25"/>
      <c r="AU3" s="28">
        <f>VLOOKUP(B:B,[1]工零会!$U$1:$V$65536,2,0)</f>
        <v>3181.17</v>
      </c>
      <c r="AV3" s="28">
        <f>VLOOKUP(B:B,[1]康复新液!$U$1:$V$65536,2,0)</f>
        <v>709</v>
      </c>
      <c r="AW3" s="28">
        <f>AU3+AV3</f>
        <v>3890.17</v>
      </c>
      <c r="AX3" s="28">
        <f>AW3-AP3</f>
        <v>584.47</v>
      </c>
      <c r="AY3" s="28">
        <f>AW3-AT3</f>
        <v>3890.17</v>
      </c>
      <c r="AZ3" s="28">
        <f>AU3*0.05+AV3*0.03</f>
        <v>180.3285</v>
      </c>
      <c r="BA3" s="28"/>
      <c r="BB3" s="33">
        <v>44608.38</v>
      </c>
      <c r="BC3" s="33">
        <f>VLOOKUP(B:B,[1]藿香!$V$1:$W$65536,2,0)</f>
        <v>26502.6999999999</v>
      </c>
      <c r="BD3" s="33">
        <f>VLOOKUP(B:B,[1]藿香!$V$1:$X$65536,3,0)</f>
        <v>98.94</v>
      </c>
      <c r="BE3" s="33">
        <f>BC3+BD3</f>
        <v>26601.6399999999</v>
      </c>
      <c r="BF3" s="28">
        <f>BE3-BB3</f>
        <v>-18006.7400000001</v>
      </c>
      <c r="BG3" s="28">
        <f>BC3*0.1+BD3*0.03</f>
        <v>2653.23819999999</v>
      </c>
      <c r="BH3" s="33">
        <f>BF3*0.03</f>
        <v>-540.202200000003</v>
      </c>
      <c r="BI3" s="24">
        <v>16830.72</v>
      </c>
      <c r="BJ3" s="10">
        <f>BI3*1.1</f>
        <v>18513.792</v>
      </c>
      <c r="BK3" s="10">
        <f>BI3*1.2</f>
        <v>20196.864</v>
      </c>
      <c r="BL3" s="24"/>
      <c r="BM3" s="24"/>
      <c r="BN3" s="28">
        <f>VLOOKUP(B:B,[1]藏药!$U$1:$V$65536,2,0)</f>
        <v>17134.14</v>
      </c>
      <c r="BO3" s="28">
        <f>BN3-BI3</f>
        <v>303.419999999998</v>
      </c>
      <c r="BP3" s="28">
        <f>BN3-BM3</f>
        <v>17134.14</v>
      </c>
      <c r="BQ3" s="28">
        <f>BN3*0.15</f>
        <v>2570.121</v>
      </c>
      <c r="BR3" s="28"/>
      <c r="BS3" s="18">
        <v>160787.7</v>
      </c>
      <c r="BT3" s="39">
        <f>BS3*1.1</f>
        <v>176866.47</v>
      </c>
      <c r="BU3" s="39">
        <f>BS3*1.2</f>
        <v>192945.24</v>
      </c>
      <c r="BV3" s="18"/>
      <c r="BW3" s="18"/>
      <c r="BX3" s="19">
        <v>197246.47</v>
      </c>
      <c r="BY3" s="19">
        <f>BX3-BS3</f>
        <v>36458.77</v>
      </c>
      <c r="BZ3" s="19">
        <f>BX3-BW3</f>
        <v>197246.47</v>
      </c>
      <c r="CA3" s="19">
        <f>BX3*0.08</f>
        <v>15779.7176</v>
      </c>
      <c r="CB3" s="19"/>
      <c r="CC3" s="28">
        <f>Q3+AA3+AN3+AZ3+BG3+BQ3+CA3</f>
        <v>25275.789</v>
      </c>
    </row>
    <row r="4" s="2" customFormat="1" ht="14.25" spans="1:81">
      <c r="A4" s="11"/>
      <c r="B4" s="12"/>
      <c r="C4" s="11"/>
      <c r="D4" s="1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43"/>
    </row>
  </sheetData>
  <mergeCells count="7">
    <mergeCell ref="E1:R1"/>
    <mergeCell ref="S1:AB1"/>
    <mergeCell ref="AC1:AO1"/>
    <mergeCell ref="AP1:BA1"/>
    <mergeCell ref="BB1:BC1"/>
    <mergeCell ref="BI1:BR1"/>
    <mergeCell ref="BS1:CB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政策明细表</vt:lpstr>
      <vt:lpstr>统一格式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2018-08-09T01:19:00Z</dcterms:created>
  <dcterms:modified xsi:type="dcterms:W3CDTF">2018-08-09T01:25:16Z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